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1FA3D9BF-D553-4144-AA03-53C3CFD08AF9}" xr6:coauthVersionLast="47" xr6:coauthVersionMax="47" xr10:uidLastSave="{00000000-0000-0000-0000-000000000000}"/>
  <bookViews>
    <workbookView xWindow="-108" yWindow="-108" windowWidth="23256" windowHeight="12576" activeTab="1" xr2:uid="{00000000-000D-0000-FFFF-FFFF00000000}"/>
  </bookViews>
  <sheets>
    <sheet name="記入例" sheetId="5" r:id="rId1"/>
    <sheet name="入力用シート" sheetId="1" r:id="rId2"/>
    <sheet name="集計用シート" sheetId="2" r:id="rId3"/>
  </sheets>
  <definedNames>
    <definedName name="_xlnm.Print_Area" localSheetId="0">記入例!$A$1:$N$40</definedName>
    <definedName name="_xlnm.Print_Area" localSheetId="2">集計用シート!$A$1:$N$75</definedName>
    <definedName name="_xlnm.Print_Area" localSheetId="1">入力用シート!$A$1:$N$79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D30" i="2"/>
  <c r="E30" i="2"/>
  <c r="F30" i="2"/>
  <c r="G30" i="2"/>
  <c r="H30" i="2"/>
  <c r="I30" i="2"/>
  <c r="B31" i="2"/>
  <c r="G31" i="2" s="1"/>
  <c r="D31" i="2"/>
  <c r="F31" i="2"/>
  <c r="H31" i="2"/>
  <c r="B32" i="2"/>
  <c r="G32" i="2" s="1"/>
  <c r="D32" i="2"/>
  <c r="F32" i="2"/>
  <c r="H32" i="2"/>
  <c r="B33" i="2"/>
  <c r="I33" i="2" s="1"/>
  <c r="D33" i="2"/>
  <c r="E33" i="2"/>
  <c r="F33" i="2"/>
  <c r="G33" i="2"/>
  <c r="H33" i="2"/>
  <c r="B34" i="2"/>
  <c r="I34" i="2" s="1"/>
  <c r="D34" i="2"/>
  <c r="F34" i="2"/>
  <c r="H34" i="2"/>
  <c r="B35" i="2"/>
  <c r="G35" i="2" s="1"/>
  <c r="D35" i="2"/>
  <c r="E35" i="2"/>
  <c r="F35" i="2"/>
  <c r="H35" i="2"/>
  <c r="B36" i="2"/>
  <c r="G36" i="2" s="1"/>
  <c r="D36" i="2"/>
  <c r="F36" i="2"/>
  <c r="H36" i="2"/>
  <c r="B37" i="2"/>
  <c r="G37" i="2" s="1"/>
  <c r="D37" i="2"/>
  <c r="F37" i="2"/>
  <c r="H37" i="2"/>
  <c r="B38" i="2"/>
  <c r="G38" i="2" s="1"/>
  <c r="D38" i="2"/>
  <c r="F38" i="2"/>
  <c r="H38" i="2"/>
  <c r="B39" i="2"/>
  <c r="D39" i="2"/>
  <c r="E39" i="2"/>
  <c r="F39" i="2"/>
  <c r="G39" i="2"/>
  <c r="H39" i="2"/>
  <c r="I39" i="2"/>
  <c r="B40" i="2"/>
  <c r="G40" i="2" s="1"/>
  <c r="D40" i="2"/>
  <c r="F40" i="2"/>
  <c r="H40" i="2"/>
  <c r="B41" i="2"/>
  <c r="G41" i="2" s="1"/>
  <c r="D41" i="2"/>
  <c r="F41" i="2"/>
  <c r="H41" i="2"/>
  <c r="B42" i="2"/>
  <c r="I42" i="2" s="1"/>
  <c r="D42" i="2"/>
  <c r="E42" i="2"/>
  <c r="F42" i="2"/>
  <c r="G42" i="2"/>
  <c r="H42" i="2"/>
  <c r="B43" i="2"/>
  <c r="G43" i="2" s="1"/>
  <c r="D43" i="2"/>
  <c r="F43" i="2"/>
  <c r="H43" i="2"/>
  <c r="B44" i="2"/>
  <c r="G44" i="2" s="1"/>
  <c r="D44" i="2"/>
  <c r="E44" i="2"/>
  <c r="F44" i="2"/>
  <c r="H44" i="2"/>
  <c r="B45" i="2"/>
  <c r="G45" i="2" s="1"/>
  <c r="D45" i="2"/>
  <c r="F45" i="2"/>
  <c r="H45" i="2"/>
  <c r="B46" i="2"/>
  <c r="G46" i="2" s="1"/>
  <c r="D46" i="2"/>
  <c r="F46" i="2"/>
  <c r="H46" i="2"/>
  <c r="B47" i="2"/>
  <c r="G47" i="2" s="1"/>
  <c r="D47" i="2"/>
  <c r="F47" i="2"/>
  <c r="H47" i="2"/>
  <c r="B48" i="2"/>
  <c r="D48" i="2"/>
  <c r="E48" i="2"/>
  <c r="F48" i="2"/>
  <c r="G48" i="2"/>
  <c r="H48" i="2"/>
  <c r="I48" i="2"/>
  <c r="B49" i="2"/>
  <c r="G49" i="2" s="1"/>
  <c r="D49" i="2"/>
  <c r="F49" i="2"/>
  <c r="H49" i="2"/>
  <c r="B50" i="2"/>
  <c r="G50" i="2" s="1"/>
  <c r="D50" i="2"/>
  <c r="F50" i="2"/>
  <c r="H50" i="2"/>
  <c r="B51" i="2"/>
  <c r="I51" i="2" s="1"/>
  <c r="D51" i="2"/>
  <c r="E51" i="2"/>
  <c r="F51" i="2"/>
  <c r="G51" i="2"/>
  <c r="H51" i="2"/>
  <c r="B52" i="2"/>
  <c r="I52" i="2" s="1"/>
  <c r="D52" i="2"/>
  <c r="F52" i="2"/>
  <c r="H52" i="2"/>
  <c r="B53" i="2"/>
  <c r="G53" i="2" s="1"/>
  <c r="D53" i="2"/>
  <c r="E53" i="2"/>
  <c r="F53" i="2"/>
  <c r="H53" i="2"/>
  <c r="B54" i="2"/>
  <c r="G54" i="2" s="1"/>
  <c r="D54" i="2"/>
  <c r="F54" i="2"/>
  <c r="H54" i="2"/>
  <c r="B55" i="2"/>
  <c r="G55" i="2" s="1"/>
  <c r="D55" i="2"/>
  <c r="F55" i="2"/>
  <c r="H55" i="2"/>
  <c r="B56" i="2"/>
  <c r="G56" i="2" s="1"/>
  <c r="D56" i="2"/>
  <c r="F56" i="2"/>
  <c r="H56" i="2"/>
  <c r="B57" i="2"/>
  <c r="D57" i="2"/>
  <c r="E57" i="2"/>
  <c r="F57" i="2"/>
  <c r="G57" i="2"/>
  <c r="H57" i="2"/>
  <c r="I57" i="2"/>
  <c r="B58" i="2"/>
  <c r="G58" i="2" s="1"/>
  <c r="D58" i="2"/>
  <c r="F58" i="2"/>
  <c r="H58" i="2"/>
  <c r="B59" i="2"/>
  <c r="G59" i="2" s="1"/>
  <c r="D59" i="2"/>
  <c r="F59" i="2"/>
  <c r="H59" i="2"/>
  <c r="B60" i="2"/>
  <c r="I60" i="2" s="1"/>
  <c r="D60" i="2"/>
  <c r="E60" i="2"/>
  <c r="F60" i="2"/>
  <c r="G60" i="2"/>
  <c r="H60" i="2"/>
  <c r="B61" i="2"/>
  <c r="I61" i="2" s="1"/>
  <c r="D61" i="2"/>
  <c r="F61" i="2"/>
  <c r="H61" i="2"/>
  <c r="B62" i="2"/>
  <c r="G62" i="2" s="1"/>
  <c r="D62" i="2"/>
  <c r="E62" i="2"/>
  <c r="F62" i="2"/>
  <c r="H62" i="2"/>
  <c r="B63" i="2"/>
  <c r="G63" i="2" s="1"/>
  <c r="D63" i="2"/>
  <c r="F63" i="2"/>
  <c r="H63" i="2"/>
  <c r="B64" i="2"/>
  <c r="I64" i="2" s="1"/>
  <c r="D64" i="2"/>
  <c r="F64" i="2"/>
  <c r="H64" i="2"/>
  <c r="B65" i="2"/>
  <c r="G65" i="2" s="1"/>
  <c r="D65" i="2"/>
  <c r="F65" i="2"/>
  <c r="H65" i="2"/>
  <c r="B66" i="2"/>
  <c r="D66" i="2"/>
  <c r="E66" i="2"/>
  <c r="F66" i="2"/>
  <c r="G66" i="2"/>
  <c r="H66" i="2"/>
  <c r="I66" i="2"/>
  <c r="B67" i="2"/>
  <c r="G67" i="2" s="1"/>
  <c r="D67" i="2"/>
  <c r="F67" i="2"/>
  <c r="H67" i="2"/>
  <c r="B68" i="2"/>
  <c r="G68" i="2" s="1"/>
  <c r="D68" i="2"/>
  <c r="F68" i="2"/>
  <c r="H68" i="2"/>
  <c r="B69" i="2"/>
  <c r="I69" i="2" s="1"/>
  <c r="D69" i="2"/>
  <c r="E69" i="2"/>
  <c r="F69" i="2"/>
  <c r="G69" i="2"/>
  <c r="H69" i="2"/>
  <c r="B70" i="2"/>
  <c r="G70" i="2" s="1"/>
  <c r="D70" i="2"/>
  <c r="F70" i="2"/>
  <c r="H70" i="2"/>
  <c r="B71" i="2"/>
  <c r="G71" i="2" s="1"/>
  <c r="D71" i="2"/>
  <c r="E71" i="2"/>
  <c r="F71" i="2"/>
  <c r="H71" i="2"/>
  <c r="B72" i="2"/>
  <c r="G72" i="2" s="1"/>
  <c r="D72" i="2"/>
  <c r="F72" i="2"/>
  <c r="H72" i="2"/>
  <c r="B73" i="2"/>
  <c r="G73" i="2" s="1"/>
  <c r="D73" i="2"/>
  <c r="F73" i="2"/>
  <c r="H73" i="2"/>
  <c r="B74" i="2"/>
  <c r="G74" i="2" s="1"/>
  <c r="D74" i="2"/>
  <c r="F74" i="2"/>
  <c r="H74" i="2"/>
  <c r="B75" i="2"/>
  <c r="E75" i="2" s="1"/>
  <c r="D75" i="2"/>
  <c r="F75" i="2"/>
  <c r="G75" i="2"/>
  <c r="H75" i="2"/>
  <c r="I75" i="2"/>
  <c r="M33" i="2"/>
  <c r="M30" i="2"/>
  <c r="K6" i="2"/>
  <c r="M6" i="2"/>
  <c r="M34" i="2"/>
  <c r="M32" i="2"/>
  <c r="M31" i="2"/>
  <c r="M29" i="2"/>
  <c r="M28" i="2"/>
  <c r="M27" i="2"/>
  <c r="M26" i="2"/>
  <c r="M25" i="2"/>
  <c r="M24" i="2"/>
  <c r="M23" i="2"/>
  <c r="M22" i="2"/>
  <c r="M21" i="2"/>
  <c r="M20" i="2"/>
  <c r="M19" i="2"/>
  <c r="M18" i="2"/>
  <c r="M17" i="2"/>
  <c r="M16" i="2"/>
  <c r="M15" i="2"/>
  <c r="M14" i="2"/>
  <c r="M13" i="2"/>
  <c r="M12" i="2"/>
  <c r="M11" i="2"/>
  <c r="B6" i="2"/>
  <c r="I3" i="2"/>
  <c r="D3" i="2"/>
  <c r="A3" i="2"/>
  <c r="E72" i="2" l="1"/>
  <c r="E63" i="2"/>
  <c r="E54" i="2"/>
  <c r="E45" i="2"/>
  <c r="E36" i="2"/>
  <c r="E74" i="2"/>
  <c r="E65" i="2"/>
  <c r="E56" i="2"/>
  <c r="E47" i="2"/>
  <c r="E38" i="2"/>
  <c r="I72" i="2"/>
  <c r="I63" i="2"/>
  <c r="I54" i="2"/>
  <c r="I45" i="2"/>
  <c r="I36" i="2"/>
  <c r="E68" i="2"/>
  <c r="E59" i="2"/>
  <c r="E50" i="2"/>
  <c r="E41" i="2"/>
  <c r="E32" i="2"/>
  <c r="G64" i="2"/>
  <c r="G61" i="2"/>
  <c r="G52" i="2"/>
  <c r="G34" i="2"/>
  <c r="I74" i="2"/>
  <c r="E73" i="2"/>
  <c r="I71" i="2"/>
  <c r="E70" i="2"/>
  <c r="I68" i="2"/>
  <c r="E67" i="2"/>
  <c r="I65" i="2"/>
  <c r="E64" i="2"/>
  <c r="I62" i="2"/>
  <c r="E61" i="2"/>
  <c r="I59" i="2"/>
  <c r="E58" i="2"/>
  <c r="I56" i="2"/>
  <c r="E55" i="2"/>
  <c r="I53" i="2"/>
  <c r="E52" i="2"/>
  <c r="I50" i="2"/>
  <c r="E49" i="2"/>
  <c r="I47" i="2"/>
  <c r="E46" i="2"/>
  <c r="I44" i="2"/>
  <c r="E43" i="2"/>
  <c r="I41" i="2"/>
  <c r="E40" i="2"/>
  <c r="I38" i="2"/>
  <c r="E37" i="2"/>
  <c r="I35" i="2"/>
  <c r="E34" i="2"/>
  <c r="I32" i="2"/>
  <c r="E31" i="2"/>
  <c r="I73" i="2"/>
  <c r="I70" i="2"/>
  <c r="I67" i="2"/>
  <c r="I58" i="2"/>
  <c r="I55" i="2"/>
  <c r="I49" i="2"/>
  <c r="I46" i="2"/>
  <c r="I43" i="2"/>
  <c r="I40" i="2"/>
  <c r="I37" i="2"/>
  <c r="I31" i="2"/>
  <c r="C3" i="2"/>
  <c r="P8" i="2" l="1"/>
  <c r="F6" i="2" l="1"/>
  <c r="D6" i="2"/>
  <c r="AO8" i="2"/>
  <c r="AN8" i="2"/>
  <c r="AM8" i="2"/>
  <c r="AL8" i="2"/>
  <c r="AJ8" i="2"/>
  <c r="AK8" i="2"/>
  <c r="AI8" i="2"/>
  <c r="AG8" i="2"/>
  <c r="AH8" i="2"/>
  <c r="AF8" i="2"/>
  <c r="AD8" i="2"/>
  <c r="AE8" i="2"/>
  <c r="AC8" i="2"/>
  <c r="AA8" i="2"/>
  <c r="AB8" i="2"/>
  <c r="Z8" i="2"/>
  <c r="X8" i="2"/>
  <c r="Y8" i="2"/>
  <c r="W8" i="2"/>
  <c r="U8" i="2"/>
  <c r="V8" i="2"/>
  <c r="T8" i="2"/>
  <c r="D7" i="2"/>
  <c r="D8" i="2"/>
  <c r="D9" i="2"/>
  <c r="D10" i="2"/>
  <c r="D11" i="2"/>
  <c r="D12" i="2"/>
  <c r="D13" i="2"/>
  <c r="D14" i="2"/>
  <c r="D15" i="2"/>
  <c r="D16" i="2"/>
  <c r="D17" i="2"/>
  <c r="D18" i="2"/>
  <c r="D20" i="2"/>
  <c r="D21" i="2"/>
  <c r="D22" i="2"/>
  <c r="D23" i="2"/>
  <c r="D24" i="2"/>
  <c r="D25" i="2"/>
  <c r="D26" i="2"/>
  <c r="D27" i="2"/>
  <c r="D28" i="2"/>
  <c r="D29" i="2"/>
  <c r="F7" i="2"/>
  <c r="H7" i="2"/>
  <c r="F8" i="2"/>
  <c r="H8" i="2"/>
  <c r="F9" i="2"/>
  <c r="H9" i="2"/>
  <c r="F10" i="2"/>
  <c r="H10" i="2"/>
  <c r="F11" i="2"/>
  <c r="H11" i="2"/>
  <c r="F12" i="2"/>
  <c r="H12" i="2"/>
  <c r="F13" i="2"/>
  <c r="H13" i="2"/>
  <c r="F14" i="2"/>
  <c r="H14" i="2"/>
  <c r="F15" i="2"/>
  <c r="H15" i="2"/>
  <c r="F16" i="2"/>
  <c r="H16" i="2"/>
  <c r="F17" i="2"/>
  <c r="H17" i="2"/>
  <c r="F18" i="2"/>
  <c r="H18" i="2"/>
  <c r="F20" i="2"/>
  <c r="H20" i="2"/>
  <c r="F21" i="2"/>
  <c r="H21" i="2"/>
  <c r="F22" i="2"/>
  <c r="H22" i="2"/>
  <c r="F23" i="2"/>
  <c r="H23" i="2"/>
  <c r="F24" i="2"/>
  <c r="H24" i="2"/>
  <c r="F25" i="2"/>
  <c r="H25" i="2"/>
  <c r="F26" i="2"/>
  <c r="H26" i="2"/>
  <c r="F27" i="2"/>
  <c r="H27" i="2"/>
  <c r="F28" i="2"/>
  <c r="H28" i="2"/>
  <c r="F29" i="2"/>
  <c r="H29" i="2"/>
  <c r="H6" i="2"/>
  <c r="B7" i="2"/>
  <c r="I7" i="2" s="1"/>
  <c r="B8" i="2"/>
  <c r="I8" i="2" s="1"/>
  <c r="B9" i="2"/>
  <c r="I9" i="2" s="1"/>
  <c r="B10" i="2"/>
  <c r="E10" i="2" s="1"/>
  <c r="B11" i="2"/>
  <c r="I11" i="2" s="1"/>
  <c r="B12" i="2"/>
  <c r="I12" i="2" s="1"/>
  <c r="B13" i="2"/>
  <c r="I13" i="2" s="1"/>
  <c r="B14" i="2"/>
  <c r="E14" i="2" s="1"/>
  <c r="B15" i="2"/>
  <c r="I15" i="2" s="1"/>
  <c r="B16" i="2"/>
  <c r="I16" i="2" s="1"/>
  <c r="B17" i="2"/>
  <c r="I17" i="2" s="1"/>
  <c r="B18" i="2"/>
  <c r="E18" i="2" s="1"/>
  <c r="B19" i="2"/>
  <c r="I19" i="2" s="1"/>
  <c r="B20" i="2"/>
  <c r="I20" i="2" s="1"/>
  <c r="B21" i="2"/>
  <c r="I21" i="2" s="1"/>
  <c r="B22" i="2"/>
  <c r="E22" i="2" s="1"/>
  <c r="B23" i="2"/>
  <c r="I23" i="2" s="1"/>
  <c r="B24" i="2"/>
  <c r="I24" i="2" s="1"/>
  <c r="B25" i="2"/>
  <c r="I25" i="2" s="1"/>
  <c r="B26" i="2"/>
  <c r="E26" i="2" s="1"/>
  <c r="B27" i="2"/>
  <c r="I27" i="2" s="1"/>
  <c r="B28" i="2"/>
  <c r="I28" i="2" s="1"/>
  <c r="B29" i="2"/>
  <c r="I29" i="2" s="1"/>
  <c r="E6" i="2"/>
  <c r="I6" i="2" l="1"/>
  <c r="E27" i="2"/>
  <c r="E11" i="2"/>
  <c r="G28" i="2"/>
  <c r="G19" i="2"/>
  <c r="G12" i="2"/>
  <c r="G27" i="2"/>
  <c r="G11" i="2"/>
  <c r="E19" i="2"/>
  <c r="G15" i="2"/>
  <c r="G9" i="2"/>
  <c r="E12" i="2"/>
  <c r="E20" i="2"/>
  <c r="E28" i="2"/>
  <c r="G29" i="2"/>
  <c r="G16" i="2"/>
  <c r="G13" i="2"/>
  <c r="E15" i="2"/>
  <c r="E23" i="2"/>
  <c r="G23" i="2"/>
  <c r="G20" i="2"/>
  <c r="G17" i="2"/>
  <c r="G25" i="2"/>
  <c r="E8" i="2"/>
  <c r="E16" i="2"/>
  <c r="E24" i="2"/>
  <c r="G24" i="2"/>
  <c r="G21" i="2"/>
  <c r="G8" i="2"/>
  <c r="E7" i="2"/>
  <c r="G7" i="2"/>
  <c r="G6" i="2"/>
  <c r="G26" i="2"/>
  <c r="G18" i="2"/>
  <c r="E9" i="2"/>
  <c r="E13" i="2"/>
  <c r="E17" i="2"/>
  <c r="E21" i="2"/>
  <c r="E25" i="2"/>
  <c r="E29" i="2"/>
  <c r="I26" i="2"/>
  <c r="I22" i="2"/>
  <c r="I18" i="2"/>
  <c r="I14" i="2"/>
  <c r="I10" i="2"/>
  <c r="G22" i="2"/>
  <c r="G14" i="2"/>
  <c r="G10" i="2"/>
  <c r="Q8" i="2"/>
  <c r="D19" i="2"/>
  <c r="C19" i="2" s="1"/>
  <c r="H19" i="2"/>
  <c r="F19" i="2"/>
  <c r="L6" i="2" s="1"/>
  <c r="C62" i="2" l="1"/>
  <c r="C44" i="2"/>
  <c r="C8" i="2"/>
  <c r="C9" i="2"/>
  <c r="C40" i="2"/>
  <c r="C53" i="2"/>
  <c r="C12" i="2"/>
  <c r="C74" i="2"/>
  <c r="C67" i="2"/>
  <c r="C73" i="2"/>
  <c r="C13" i="2"/>
  <c r="C42" i="2"/>
  <c r="C22" i="2"/>
  <c r="C25" i="2"/>
  <c r="C26" i="2"/>
  <c r="C35" i="2"/>
  <c r="C66" i="2"/>
  <c r="C58" i="2"/>
  <c r="C41" i="2"/>
  <c r="C33" i="2"/>
  <c r="C69" i="2"/>
  <c r="C50" i="2"/>
  <c r="C49" i="2"/>
  <c r="C14" i="2"/>
  <c r="C46" i="2"/>
  <c r="C38" i="2"/>
  <c r="C27" i="2"/>
  <c r="C55" i="2"/>
  <c r="C6" i="2"/>
  <c r="C52" i="2"/>
  <c r="C54" i="2"/>
  <c r="C21" i="2"/>
  <c r="C51" i="2"/>
  <c r="C31" i="2"/>
  <c r="C10" i="2"/>
  <c r="C65" i="2"/>
  <c r="C43" i="2"/>
  <c r="C23" i="2"/>
  <c r="C32" i="2"/>
  <c r="C70" i="2"/>
  <c r="C7" i="2"/>
  <c r="C39" i="2"/>
  <c r="C34" i="2"/>
  <c r="C64" i="2"/>
  <c r="C47" i="2"/>
  <c r="C48" i="2"/>
  <c r="C15" i="2"/>
  <c r="C71" i="2"/>
  <c r="C72" i="2"/>
  <c r="C28" i="2"/>
  <c r="C59" i="2"/>
  <c r="C36" i="2"/>
  <c r="C16" i="2"/>
  <c r="C60" i="2"/>
  <c r="C63" i="2"/>
  <c r="C29" i="2"/>
  <c r="C37" i="2"/>
  <c r="C57" i="2"/>
  <c r="C45" i="2"/>
  <c r="C11" i="2"/>
  <c r="C17" i="2"/>
  <c r="C61" i="2"/>
  <c r="C56" i="2"/>
  <c r="C24" i="2"/>
  <c r="C18" i="2"/>
  <c r="C30" i="2"/>
  <c r="C68" i="2"/>
  <c r="C75" i="2"/>
  <c r="C20" i="2"/>
  <c r="L9" i="2"/>
  <c r="S8" i="2"/>
  <c r="O8" i="2" l="1"/>
  <c r="L3" i="2"/>
  <c r="R8" i="2"/>
</calcChain>
</file>

<file path=xl/sharedStrings.xml><?xml version="1.0" encoding="utf-8"?>
<sst xmlns="http://schemas.openxmlformats.org/spreadsheetml/2006/main" count="154" uniqueCount="89">
  <si>
    <t>参加者氏名</t>
    <rPh sb="0" eb="3">
      <t>サンカシャ</t>
    </rPh>
    <rPh sb="3" eb="5">
      <t>シメイ</t>
    </rPh>
    <phoneticPr fontId="2"/>
  </si>
  <si>
    <t>普段の運転時の燃費（km/l）</t>
    <rPh sb="0" eb="2">
      <t>フダン</t>
    </rPh>
    <rPh sb="3" eb="5">
      <t>ウンテン</t>
    </rPh>
    <rPh sb="5" eb="6">
      <t>ジ</t>
    </rPh>
    <rPh sb="7" eb="9">
      <t>ネンピ</t>
    </rPh>
    <phoneticPr fontId="2"/>
  </si>
  <si>
    <t>エコドライブ時の燃費（km/l）</t>
    <rPh sb="6" eb="7">
      <t>ジ</t>
    </rPh>
    <rPh sb="8" eb="10">
      <t>ネンピ</t>
    </rPh>
    <phoneticPr fontId="2"/>
  </si>
  <si>
    <t>ふんわりアクセル「eスタート」　</t>
  </si>
  <si>
    <t>減速時の早めのアクセルオフ</t>
  </si>
  <si>
    <t>エアコンの使用を適切にする　　</t>
  </si>
  <si>
    <t xml:space="preserve">無駄なアイドリングをやめる　  </t>
  </si>
  <si>
    <t>渋滞を避け、余裕をもって出発</t>
  </si>
  <si>
    <t xml:space="preserve">タイヤの空気圧を点検・整備する       </t>
  </si>
  <si>
    <t>不要な荷物はおろす</t>
  </si>
  <si>
    <t>車間距離にゆとりを持ち、加減速の少ない運転</t>
  </si>
  <si>
    <t>車間距離にゆとりを持ち、加減速の少ない運転</t>
    <phoneticPr fontId="2"/>
  </si>
  <si>
    <t>渋滞を避け、余裕をもって出発</t>
    <phoneticPr fontId="2"/>
  </si>
  <si>
    <t>まあまあ実施した</t>
  </si>
  <si>
    <t>まあまあ実施した</t>
    <rPh sb="4" eb="6">
      <t>ジッシ</t>
    </rPh>
    <phoneticPr fontId="2"/>
  </si>
  <si>
    <t>事業者名</t>
    <rPh sb="0" eb="3">
      <t>ジギョウシャ</t>
    </rPh>
    <rPh sb="3" eb="4">
      <t>メイ</t>
    </rPh>
    <phoneticPr fontId="2"/>
  </si>
  <si>
    <t>取り組みの感想などをお聞かせください</t>
    <rPh sb="0" eb="1">
      <t>ト</t>
    </rPh>
    <rPh sb="2" eb="3">
      <t>ク</t>
    </rPh>
    <rPh sb="5" eb="7">
      <t>カンソウ</t>
    </rPh>
    <rPh sb="11" eb="12">
      <t>キ</t>
    </rPh>
    <phoneticPr fontId="2"/>
  </si>
  <si>
    <t>数値を入力してください</t>
    <rPh sb="0" eb="2">
      <t>スウチ</t>
    </rPh>
    <rPh sb="3" eb="5">
      <t>ニュウリョク</t>
    </rPh>
    <phoneticPr fontId="2"/>
  </si>
  <si>
    <t>エコドライブの項目について実施度を選んでください</t>
    <rPh sb="17" eb="18">
      <t>エラ</t>
    </rPh>
    <phoneticPr fontId="2"/>
  </si>
  <si>
    <t>ECO2番号</t>
    <rPh sb="4" eb="6">
      <t>バンゴウ</t>
    </rPh>
    <phoneticPr fontId="2"/>
  </si>
  <si>
    <t>所在地</t>
    <rPh sb="0" eb="3">
      <t>ショザイチ</t>
    </rPh>
    <phoneticPr fontId="2"/>
  </si>
  <si>
    <t>電話番号</t>
    <rPh sb="0" eb="2">
      <t>デンワ</t>
    </rPh>
    <rPh sb="2" eb="4">
      <t>バンゴウ</t>
    </rPh>
    <phoneticPr fontId="2"/>
  </si>
  <si>
    <t>燃費向上率</t>
    <rPh sb="0" eb="2">
      <t>ネンピ</t>
    </rPh>
    <rPh sb="2" eb="4">
      <t>コウジョウ</t>
    </rPh>
    <rPh sb="4" eb="5">
      <t>リツ</t>
    </rPh>
    <phoneticPr fontId="2"/>
  </si>
  <si>
    <t>期間中の二酸化炭素削減量</t>
    <rPh sb="0" eb="3">
      <t>キカンチュウ</t>
    </rPh>
    <rPh sb="4" eb="7">
      <t>ニサンカ</t>
    </rPh>
    <rPh sb="7" eb="9">
      <t>タンソ</t>
    </rPh>
    <rPh sb="9" eb="11">
      <t>サクゲン</t>
    </rPh>
    <rPh sb="11" eb="12">
      <t>リョウ</t>
    </rPh>
    <phoneticPr fontId="2"/>
  </si>
  <si>
    <t>エコドライブで年間10,000km走行するといくらお得か（1Lあたり140円で計算）</t>
    <rPh sb="26" eb="27">
      <t>トク</t>
    </rPh>
    <rPh sb="37" eb="38">
      <t>エン</t>
    </rPh>
    <rPh sb="39" eb="41">
      <t>ケイサン</t>
    </rPh>
    <phoneticPr fontId="2"/>
  </si>
  <si>
    <t>実施した</t>
  </si>
  <si>
    <t>実施しなかった</t>
  </si>
  <si>
    <t>燃費向上率順位</t>
    <rPh sb="0" eb="2">
      <t>ネンピ</t>
    </rPh>
    <rPh sb="2" eb="4">
      <t>コウジョウ</t>
    </rPh>
    <rPh sb="4" eb="5">
      <t>リツ</t>
    </rPh>
    <rPh sb="5" eb="7">
      <t>ジュンイ</t>
    </rPh>
    <phoneticPr fontId="2"/>
  </si>
  <si>
    <t>環境　太郎</t>
    <rPh sb="0" eb="2">
      <t>カンキョウ</t>
    </rPh>
    <rPh sb="3" eb="5">
      <t>タロウ</t>
    </rPh>
    <phoneticPr fontId="2"/>
  </si>
  <si>
    <t>柏崎　花子</t>
    <rPh sb="0" eb="2">
      <t>カシワザキ</t>
    </rPh>
    <rPh sb="3" eb="5">
      <t>ハナコ</t>
    </rPh>
    <phoneticPr fontId="2"/>
  </si>
  <si>
    <t>燃費が向上してよかった。</t>
    <rPh sb="0" eb="2">
      <t>ネンピ</t>
    </rPh>
    <rPh sb="3" eb="5">
      <t>コウジョウ</t>
    </rPh>
    <phoneticPr fontId="2"/>
  </si>
  <si>
    <t>江古田　良子</t>
    <rPh sb="0" eb="3">
      <t>エコダ</t>
    </rPh>
    <rPh sb="4" eb="6">
      <t>ヨシコ</t>
    </rPh>
    <phoneticPr fontId="2"/>
  </si>
  <si>
    <t>実施した</t>
    <rPh sb="0" eb="2">
      <t>ジッシ</t>
    </rPh>
    <phoneticPr fontId="2"/>
  </si>
  <si>
    <t>実施しなかった</t>
    <rPh sb="0" eb="2">
      <t>ジッシ</t>
    </rPh>
    <phoneticPr fontId="2"/>
  </si>
  <si>
    <t>全体の平均燃費向上率</t>
    <rPh sb="0" eb="2">
      <t>ゼンタイ</t>
    </rPh>
    <phoneticPr fontId="2"/>
  </si>
  <si>
    <t>全体の二酸化炭素削減量</t>
    <phoneticPr fontId="2"/>
  </si>
  <si>
    <t>柏崎市環境課</t>
  </si>
  <si>
    <t>総走行距離</t>
    <rPh sb="0" eb="1">
      <t>ソウ</t>
    </rPh>
    <rPh sb="1" eb="3">
      <t>ソウコウ</t>
    </rPh>
    <rPh sb="3" eb="5">
      <t>キョリ</t>
    </rPh>
    <phoneticPr fontId="2"/>
  </si>
  <si>
    <t>燃費向上率</t>
    <rPh sb="0" eb="2">
      <t>ネンピ</t>
    </rPh>
    <rPh sb="2" eb="4">
      <t>コウジョウ</t>
    </rPh>
    <rPh sb="4" eb="5">
      <t>リツ</t>
    </rPh>
    <phoneticPr fontId="2"/>
  </si>
  <si>
    <t>削減量</t>
    <rPh sb="0" eb="2">
      <t>サクゲン</t>
    </rPh>
    <rPh sb="2" eb="3">
      <t>リョウ</t>
    </rPh>
    <phoneticPr fontId="2"/>
  </si>
  <si>
    <t>走行距離</t>
    <rPh sb="0" eb="2">
      <t>ソウコウ</t>
    </rPh>
    <rPh sb="2" eb="4">
      <t>キョリ</t>
    </rPh>
    <phoneticPr fontId="2"/>
  </si>
  <si>
    <t>参加者数</t>
    <rPh sb="0" eb="3">
      <t>サンカシャ</t>
    </rPh>
    <rPh sb="3" eb="4">
      <t>スウ</t>
    </rPh>
    <phoneticPr fontId="2"/>
  </si>
  <si>
    <t>Q1-1</t>
    <phoneticPr fontId="2"/>
  </si>
  <si>
    <t>Q1-2</t>
  </si>
  <si>
    <t>Q1-3</t>
  </si>
  <si>
    <t>Q2-1</t>
    <phoneticPr fontId="2"/>
  </si>
  <si>
    <t>Q2-2</t>
  </si>
  <si>
    <t>Q2-3</t>
  </si>
  <si>
    <t>Q3-1</t>
    <phoneticPr fontId="2"/>
  </si>
  <si>
    <t>Q3-2</t>
  </si>
  <si>
    <t>Q3-3</t>
  </si>
  <si>
    <t>Q4-1</t>
    <phoneticPr fontId="2"/>
  </si>
  <si>
    <t>Q4-2</t>
  </si>
  <si>
    <t>Q4-3</t>
  </si>
  <si>
    <t>Q5-1</t>
    <phoneticPr fontId="2"/>
  </si>
  <si>
    <t>Q5-2</t>
  </si>
  <si>
    <t>Q5-3</t>
  </si>
  <si>
    <t>Q6-1</t>
    <phoneticPr fontId="2"/>
  </si>
  <si>
    <t>Q6-2</t>
  </si>
  <si>
    <t>Q6-3</t>
  </si>
  <si>
    <t>Q7-1</t>
    <phoneticPr fontId="2"/>
  </si>
  <si>
    <t>Q7-3</t>
  </si>
  <si>
    <t>事務局使用欄</t>
    <rPh sb="0" eb="3">
      <t>ジムキョク</t>
    </rPh>
    <rPh sb="3" eb="5">
      <t>シヨウ</t>
    </rPh>
    <rPh sb="5" eb="6">
      <t>ラン</t>
    </rPh>
    <phoneticPr fontId="2"/>
  </si>
  <si>
    <t>Q8-1</t>
    <phoneticPr fontId="2"/>
  </si>
  <si>
    <t>Q8-3</t>
  </si>
  <si>
    <t>最大燃費向上率</t>
    <rPh sb="0" eb="2">
      <t>サイダイ</t>
    </rPh>
    <rPh sb="2" eb="4">
      <t>ネンピ</t>
    </rPh>
    <rPh sb="4" eb="6">
      <t>コウジョウ</t>
    </rPh>
    <rPh sb="6" eb="7">
      <t>リツ</t>
    </rPh>
    <phoneticPr fontId="2"/>
  </si>
  <si>
    <t>　１　実施した　　　２　まあまあ実施した　　　３　実施しなかった</t>
    <rPh sb="3" eb="5">
      <t>ジッシ</t>
    </rPh>
    <rPh sb="16" eb="18">
      <t>ジッシ</t>
    </rPh>
    <rPh sb="25" eb="27">
      <t>ジッシ</t>
    </rPh>
    <phoneticPr fontId="2"/>
  </si>
  <si>
    <t>エコドライブの項目についての実施度</t>
    <rPh sb="7" eb="9">
      <t>コウモク</t>
    </rPh>
    <rPh sb="14" eb="16">
      <t>ジッシ</t>
    </rPh>
    <rPh sb="16" eb="17">
      <t>ド</t>
    </rPh>
    <phoneticPr fontId="2"/>
  </si>
  <si>
    <t>※手書きの場合は番号を記入してください。</t>
    <rPh sb="1" eb="3">
      <t>テガ</t>
    </rPh>
    <rPh sb="5" eb="7">
      <t>バアイ</t>
    </rPh>
    <rPh sb="8" eb="10">
      <t>バンゴウ</t>
    </rPh>
    <rPh sb="11" eb="13">
      <t>キニュウ</t>
    </rPh>
    <phoneticPr fontId="2"/>
  </si>
  <si>
    <t>不要な荷物は
おろす</t>
    <phoneticPr fontId="2"/>
  </si>
  <si>
    <t xml:space="preserve">タイヤの空気圧を
点検・整備する       </t>
    <phoneticPr fontId="2"/>
  </si>
  <si>
    <t>エアコンの使用を
適切にする　　</t>
    <phoneticPr fontId="2"/>
  </si>
  <si>
    <t>ふんわりアクセル
「eスタート」　</t>
    <phoneticPr fontId="2"/>
  </si>
  <si>
    <t xml:space="preserve">無駄なアイドリング
をやめる　  </t>
    <phoneticPr fontId="2"/>
  </si>
  <si>
    <t>減速時の早めの
アクセルオフ</t>
    <phoneticPr fontId="2"/>
  </si>
  <si>
    <t>エコドライブにより、安全にも配慮した運転ができた。</t>
    <rPh sb="10" eb="12">
      <t>アンゼン</t>
    </rPh>
    <rPh sb="14" eb="16">
      <t>ハイリョ</t>
    </rPh>
    <rPh sb="18" eb="20">
      <t>ウンテン</t>
    </rPh>
    <phoneticPr fontId="2"/>
  </si>
  <si>
    <t>参加人数</t>
    <rPh sb="0" eb="2">
      <t>サンカ</t>
    </rPh>
    <rPh sb="2" eb="4">
      <t>ニンズウ</t>
    </rPh>
    <phoneticPr fontId="2"/>
  </si>
  <si>
    <t>不要な荷物はおろす</t>
    <phoneticPr fontId="2"/>
  </si>
  <si>
    <t xml:space="preserve">タイヤの空気圧を点検・整備する       </t>
    <phoneticPr fontId="2"/>
  </si>
  <si>
    <t>渋滞を避け、余裕をもって出発</t>
    <phoneticPr fontId="2"/>
  </si>
  <si>
    <t>エアコンの使用を適切にする　　</t>
    <phoneticPr fontId="2"/>
  </si>
  <si>
    <t>減速時の早めのアクセルオフ</t>
    <phoneticPr fontId="2"/>
  </si>
  <si>
    <t>ふんわりアクセル「eスタート」　</t>
    <phoneticPr fontId="2"/>
  </si>
  <si>
    <t>日石町2-1</t>
    <rPh sb="0" eb="3">
      <t>ニッセキチョウ</t>
    </rPh>
    <phoneticPr fontId="2"/>
  </si>
  <si>
    <t>0257-21-2312</t>
    <phoneticPr fontId="2"/>
  </si>
  <si>
    <t>＿月＿日～＿日
の走行距離（km）</t>
    <rPh sb="1" eb="2">
      <t>ガツ</t>
    </rPh>
    <rPh sb="3" eb="4">
      <t>ニチ</t>
    </rPh>
    <rPh sb="6" eb="7">
      <t>ニチ</t>
    </rPh>
    <rPh sb="9" eb="11">
      <t>ソウコウ</t>
    </rPh>
    <rPh sb="11" eb="13">
      <t>キョリ</t>
    </rPh>
    <phoneticPr fontId="2"/>
  </si>
  <si>
    <t>令和7（2025）年度　エコドライブ強化ウイーク実績報告書</t>
    <rPh sb="0" eb="2">
      <t>レイワ</t>
    </rPh>
    <rPh sb="9" eb="11">
      <t>ネンド</t>
    </rPh>
    <rPh sb="18" eb="20">
      <t>キョウカ</t>
    </rPh>
    <rPh sb="24" eb="26">
      <t>ジッセキ</t>
    </rPh>
    <rPh sb="26" eb="29">
      <t>ホウコクショ</t>
    </rPh>
    <phoneticPr fontId="2"/>
  </si>
  <si>
    <r>
      <t>10月</t>
    </r>
    <r>
      <rPr>
        <u/>
        <sz val="11"/>
        <color rgb="FFFF0000"/>
        <rFont val="ＭＳ Ｐゴシック"/>
        <family val="3"/>
        <charset val="128"/>
        <scheme val="minor"/>
      </rPr>
      <t>5</t>
    </r>
    <r>
      <rPr>
        <sz val="11"/>
        <color theme="1"/>
        <rFont val="ＭＳ Ｐゴシック"/>
        <family val="2"/>
        <scheme val="minor"/>
      </rPr>
      <t>日～</t>
    </r>
    <r>
      <rPr>
        <u/>
        <sz val="11"/>
        <color rgb="FFFF0000"/>
        <rFont val="ＭＳ Ｐゴシック"/>
        <family val="3"/>
        <charset val="128"/>
        <scheme val="minor"/>
      </rPr>
      <t>11</t>
    </r>
    <r>
      <rPr>
        <sz val="11"/>
        <color theme="1"/>
        <rFont val="ＭＳ Ｐゴシック"/>
        <family val="2"/>
        <scheme val="minor"/>
      </rPr>
      <t>日の走行距離（km）</t>
    </r>
    <rPh sb="2" eb="3">
      <t>ガツ</t>
    </rPh>
    <rPh sb="4" eb="5">
      <t>ニチ</t>
    </rPh>
    <rPh sb="8" eb="9">
      <t>ニチ</t>
    </rPh>
    <rPh sb="10" eb="12">
      <t>ソウコウ</t>
    </rPh>
    <rPh sb="12" eb="14">
      <t>キョリ</t>
    </rPh>
    <phoneticPr fontId="2"/>
  </si>
  <si>
    <t>令和7（2025）年度　エコドライブ強化ウイーク実績報告書集計表</t>
    <rPh sb="0" eb="2">
      <t>レイワ</t>
    </rPh>
    <rPh sb="9" eb="11">
      <t>ネンド</t>
    </rPh>
    <rPh sb="18" eb="20">
      <t>キョウカ</t>
    </rPh>
    <rPh sb="24" eb="26">
      <t>ジッセキ</t>
    </rPh>
    <rPh sb="26" eb="29">
      <t>ホウコクショ</t>
    </rPh>
    <rPh sb="29" eb="31">
      <t>シュウケイ</t>
    </rPh>
    <rPh sb="31" eb="3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</si>
</sst>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quot;kg&quot;"/>
    <numFmt numFmtId="179" formatCode="0.0_);[Red]\(0.0\)"/>
    <numFmt numFmtId="180" formatCode="0&quot;人&quot;"/>
    <numFmt numFmtId="181" formatCode="0&quot;km&quot;"/>
  </numFmts>
  <fonts count="1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sz val="16"/>
      <color theme="1"/>
      <name val="ＭＳ Ｐゴシック"/>
      <family val="2"/>
      <scheme val="minor"/>
    </font>
    <font>
      <sz val="11"/>
      <color rgb="FFFF0000"/>
      <name val="ＭＳ Ｐゴシック"/>
      <family val="3"/>
      <charset val="128"/>
      <scheme val="minor"/>
    </font>
    <font>
      <sz val="11"/>
      <name val="ＭＳ Ｐゴシック"/>
      <family val="2"/>
      <scheme val="minor"/>
    </font>
    <font>
      <sz val="11"/>
      <name val="ＭＳ Ｐゴシック"/>
      <family val="3"/>
      <charset val="128"/>
      <scheme val="minor"/>
    </font>
    <font>
      <sz val="9"/>
      <color rgb="FFFF0000"/>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5"/>
      <color theme="1"/>
      <name val="ＭＳ Ｐゴシック"/>
      <family val="3"/>
      <charset val="128"/>
      <scheme val="minor"/>
    </font>
    <font>
      <sz val="9"/>
      <color rgb="FFFF0000"/>
      <name val="ＭＳ Ｐゴシック"/>
      <family val="3"/>
      <charset val="128"/>
      <scheme val="minor"/>
    </font>
    <font>
      <u/>
      <sz val="11"/>
      <color rgb="FFFF000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6">
    <xf numFmtId="0" fontId="0" fillId="0" borderId="0" xfId="0"/>
    <xf numFmtId="0" fontId="0" fillId="0" borderId="1" xfId="0" applyBorder="1" applyProtection="1">
      <protection locked="0"/>
    </xf>
    <xf numFmtId="0" fontId="0" fillId="2" borderId="2" xfId="0" applyFill="1" applyBorder="1" applyAlignment="1">
      <alignment vertical="center" wrapText="1"/>
    </xf>
    <xf numFmtId="0" fontId="0" fillId="2" borderId="1" xfId="0" applyFill="1" applyBorder="1" applyAlignment="1">
      <alignment vertical="center" wrapText="1"/>
    </xf>
    <xf numFmtId="0" fontId="0" fillId="0" borderId="0" xfId="0" applyAlignment="1">
      <alignment vertical="center" wrapText="1"/>
    </xf>
    <xf numFmtId="0" fontId="0" fillId="2" borderId="1" xfId="0" applyFill="1" applyBorder="1"/>
    <xf numFmtId="0" fontId="6" fillId="0" borderId="1" xfId="0" applyFont="1" applyBorder="1" applyAlignment="1" applyProtection="1">
      <alignment vertical="center" wrapText="1"/>
      <protection locked="0"/>
    </xf>
    <xf numFmtId="179" fontId="0" fillId="0" borderId="1" xfId="0" applyNumberFormat="1" applyBorder="1" applyProtection="1">
      <protection locked="0"/>
    </xf>
    <xf numFmtId="0" fontId="0" fillId="0" borderId="0" xfId="0" applyAlignment="1">
      <alignment vertical="center"/>
    </xf>
    <xf numFmtId="0" fontId="0" fillId="4" borderId="1" xfId="0" applyFill="1" applyBorder="1" applyAlignment="1">
      <alignment vertical="center" wrapText="1"/>
    </xf>
    <xf numFmtId="0" fontId="0" fillId="2" borderId="1" xfId="0" applyFill="1" applyBorder="1" applyAlignment="1">
      <alignment vertical="center"/>
    </xf>
    <xf numFmtId="0" fontId="0" fillId="0" borderId="1" xfId="0" applyBorder="1" applyAlignment="1">
      <alignment vertical="center"/>
    </xf>
    <xf numFmtId="177" fontId="0" fillId="0" borderId="3" xfId="0" applyNumberFormat="1" applyBorder="1" applyAlignment="1">
      <alignment vertical="center"/>
    </xf>
    <xf numFmtId="0" fontId="0" fillId="0" borderId="4" xfId="0" applyBorder="1" applyAlignment="1">
      <alignment horizontal="center" vertical="center"/>
    </xf>
    <xf numFmtId="176" fontId="0" fillId="0" borderId="3" xfId="0" applyNumberFormat="1" applyBorder="1" applyAlignment="1">
      <alignment vertical="center"/>
    </xf>
    <xf numFmtId="10" fontId="0" fillId="0" borderId="1" xfId="1" applyNumberFormat="1" applyFont="1" applyBorder="1" applyAlignment="1" applyProtection="1">
      <alignment vertical="center" wrapText="1"/>
    </xf>
    <xf numFmtId="178" fontId="0" fillId="0" borderId="1" xfId="0" applyNumberFormat="1" applyBorder="1" applyAlignment="1">
      <alignment vertical="center"/>
    </xf>
    <xf numFmtId="0" fontId="0" fillId="0" borderId="0" xfId="0" applyAlignment="1">
      <alignment horizontal="center" vertical="center"/>
    </xf>
    <xf numFmtId="181" fontId="0" fillId="0" borderId="1" xfId="0" applyNumberFormat="1" applyBorder="1" applyAlignment="1">
      <alignment vertical="center"/>
    </xf>
    <xf numFmtId="38" fontId="0" fillId="0" borderId="3" xfId="2" applyFont="1" applyBorder="1" applyAlignment="1" applyProtection="1">
      <alignment vertical="center"/>
    </xf>
    <xf numFmtId="180" fontId="0" fillId="0" borderId="7" xfId="0" applyNumberFormat="1" applyBorder="1" applyAlignment="1">
      <alignment vertical="center"/>
    </xf>
    <xf numFmtId="181" fontId="0" fillId="0" borderId="8" xfId="0" applyNumberFormat="1" applyBorder="1" applyAlignment="1">
      <alignment vertical="center"/>
    </xf>
    <xf numFmtId="10" fontId="0" fillId="0" borderId="8"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 xfId="0" applyFont="1" applyBorder="1"/>
    <xf numFmtId="0" fontId="5" fillId="0" borderId="1" xfId="0" applyFont="1" applyBorder="1"/>
    <xf numFmtId="0" fontId="0" fillId="0" borderId="1" xfId="0" applyBorder="1"/>
    <xf numFmtId="0" fontId="3" fillId="0" borderId="0" xfId="0" applyFont="1"/>
    <xf numFmtId="0" fontId="5" fillId="0" borderId="0" xfId="0" applyFont="1"/>
    <xf numFmtId="0" fontId="5" fillId="0" borderId="0" xfId="0" applyFont="1" applyAlignment="1">
      <alignment vertical="center" wrapText="1"/>
    </xf>
    <xf numFmtId="0" fontId="7" fillId="0" borderId="0" xfId="0" applyFont="1"/>
    <xf numFmtId="0" fontId="7" fillId="0" borderId="0" xfId="0" applyFont="1" applyAlignment="1">
      <alignment vertical="center" wrapText="1"/>
    </xf>
    <xf numFmtId="0" fontId="0" fillId="5" borderId="1" xfId="0" applyFill="1" applyBorder="1" applyAlignment="1">
      <alignment vertical="center"/>
    </xf>
    <xf numFmtId="0" fontId="6" fillId="0" borderId="0" xfId="0" applyFont="1"/>
    <xf numFmtId="0" fontId="6" fillId="0" borderId="11" xfId="0" applyFont="1" applyBorder="1"/>
    <xf numFmtId="0" fontId="8" fillId="0" borderId="1" xfId="0" applyFont="1" applyBorder="1"/>
    <xf numFmtId="0" fontId="9" fillId="2" borderId="2" xfId="0" applyFont="1" applyFill="1" applyBorder="1" applyAlignment="1">
      <alignment vertical="center" wrapText="1"/>
    </xf>
    <xf numFmtId="0" fontId="10" fillId="2" borderId="2" xfId="0" applyFont="1" applyFill="1" applyBorder="1" applyAlignment="1">
      <alignment vertical="center" wrapText="1"/>
    </xf>
    <xf numFmtId="0" fontId="10" fillId="2" borderId="1" xfId="0" applyFont="1" applyFill="1" applyBorder="1" applyAlignment="1">
      <alignment vertical="center" wrapText="1"/>
    </xf>
    <xf numFmtId="0" fontId="11" fillId="2" borderId="2" xfId="0" applyFont="1" applyFill="1" applyBorder="1" applyAlignment="1">
      <alignment vertical="center" wrapText="1"/>
    </xf>
    <xf numFmtId="0" fontId="11" fillId="2" borderId="1" xfId="0" applyFont="1" applyFill="1" applyBorder="1" applyAlignment="1">
      <alignment vertical="center" wrapText="1"/>
    </xf>
    <xf numFmtId="0" fontId="13" fillId="2" borderId="2" xfId="0" applyFont="1" applyFill="1" applyBorder="1" applyAlignment="1">
      <alignment vertical="center" wrapText="1"/>
    </xf>
    <xf numFmtId="0" fontId="0" fillId="0" borderId="0" xfId="0" applyAlignment="1">
      <alignment horizontal="left" vertical="center"/>
    </xf>
    <xf numFmtId="0" fontId="0" fillId="0" borderId="0" xfId="0" applyAlignment="1" applyProtection="1">
      <alignment horizontal="left" vertical="center"/>
      <protection locked="0"/>
    </xf>
    <xf numFmtId="0" fontId="6" fillId="0" borderId="0" xfId="0" applyFont="1" applyAlignment="1" applyProtection="1">
      <alignment horizontal="left" vertical="center" wrapText="1"/>
      <protection locked="0"/>
    </xf>
    <xf numFmtId="0" fontId="14" fillId="0" borderId="1" xfId="0" applyFont="1" applyBorder="1"/>
    <xf numFmtId="0" fontId="5" fillId="0" borderId="1" xfId="0" applyFont="1" applyBorder="1" applyAlignment="1">
      <alignment horizontal="left" vertical="center" wrapText="1"/>
    </xf>
    <xf numFmtId="0" fontId="0" fillId="4" borderId="12" xfId="0" applyFill="1" applyBorder="1" applyAlignment="1">
      <alignment vertical="center" wrapText="1"/>
    </xf>
    <xf numFmtId="180" fontId="0" fillId="0" borderId="12" xfId="0" applyNumberFormat="1" applyBorder="1" applyAlignment="1">
      <alignment vertical="center"/>
    </xf>
    <xf numFmtId="0" fontId="0" fillId="0" borderId="5" xfId="0" applyBorder="1" applyAlignment="1">
      <alignment vertical="center"/>
    </xf>
    <xf numFmtId="180" fontId="0" fillId="0" borderId="5" xfId="0" applyNumberFormat="1" applyBorder="1" applyAlignment="1">
      <alignment vertical="center"/>
    </xf>
    <xf numFmtId="0" fontId="0" fillId="2" borderId="1" xfId="0" applyFill="1" applyBorder="1" applyAlignment="1">
      <alignment vertical="center" shrinkToFit="1"/>
    </xf>
    <xf numFmtId="0" fontId="3" fillId="0" borderId="1" xfId="0" applyFont="1" applyBorder="1"/>
    <xf numFmtId="0" fontId="6" fillId="0" borderId="0" xfId="0" applyFont="1"/>
    <xf numFmtId="0" fontId="0" fillId="2" borderId="1" xfId="0" applyFill="1" applyBorder="1" applyAlignment="1">
      <alignment vertical="center" wrapText="1"/>
    </xf>
    <xf numFmtId="0" fontId="4" fillId="0" borderId="0" xfId="0" applyFont="1" applyAlignment="1">
      <alignment horizontal="center" vertical="center"/>
    </xf>
    <xf numFmtId="0" fontId="0" fillId="5" borderId="1" xfId="0" applyFill="1" applyBorder="1" applyAlignment="1">
      <alignment vertical="center"/>
    </xf>
    <xf numFmtId="0" fontId="5" fillId="0" borderId="1" xfId="0" applyFont="1" applyBorder="1"/>
    <xf numFmtId="0" fontId="0" fillId="2" borderId="1" xfId="0" applyFill="1" applyBorder="1"/>
    <xf numFmtId="0" fontId="0" fillId="3" borderId="3" xfId="0" applyFill="1" applyBorder="1" applyAlignment="1">
      <alignment horizontal="left" vertical="center"/>
    </xf>
    <xf numFmtId="0" fontId="0" fillId="3" borderId="10" xfId="0" applyFill="1" applyBorder="1" applyAlignment="1">
      <alignment horizontal="left" vertical="center"/>
    </xf>
    <xf numFmtId="0" fontId="0" fillId="3" borderId="4" xfId="0" applyFill="1" applyBorder="1" applyAlignment="1">
      <alignment horizontal="left" vertical="center"/>
    </xf>
    <xf numFmtId="0" fontId="6" fillId="3" borderId="1" xfId="0" applyFont="1" applyFill="1" applyBorder="1"/>
    <xf numFmtId="0" fontId="6" fillId="0" borderId="1" xfId="0" applyFont="1" applyBorder="1"/>
    <xf numFmtId="0" fontId="0" fillId="0" borderId="1" xfId="0" applyBorder="1" applyProtection="1">
      <protection locked="0"/>
    </xf>
    <xf numFmtId="0" fontId="12" fillId="3" borderId="1" xfId="0" applyFont="1" applyFill="1" applyBorder="1" applyAlignment="1">
      <alignment vertical="center" wrapText="1"/>
    </xf>
    <xf numFmtId="0" fontId="0" fillId="2" borderId="1" xfId="0" applyFill="1" applyBorder="1" applyAlignment="1">
      <alignment horizontal="center" vertical="center" wrapText="1"/>
    </xf>
    <xf numFmtId="0" fontId="0" fillId="3" borderId="1" xfId="0" applyFill="1" applyBorder="1" applyAlignment="1">
      <alignment horizontal="left" vertical="center"/>
    </xf>
    <xf numFmtId="0" fontId="6" fillId="3" borderId="1" xfId="0" applyFont="1" applyFill="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4" fillId="0" borderId="5" xfId="0" applyFont="1" applyBorder="1" applyAlignment="1">
      <alignment horizontal="left" vertical="center"/>
    </xf>
    <xf numFmtId="0" fontId="0" fillId="5" borderId="1" xfId="0" applyFill="1" applyBorder="1"/>
    <xf numFmtId="0" fontId="0" fillId="6" borderId="0" xfId="0" applyFill="1" applyAlignment="1">
      <alignment vertical="center"/>
    </xf>
    <xf numFmtId="0" fontId="16" fillId="3" borderId="2" xfId="0" applyFont="1" applyFill="1" applyBorder="1" applyAlignment="1">
      <alignment vertical="center" wrapText="1"/>
    </xf>
    <xf numFmtId="0" fontId="16" fillId="3" borderId="6" xfId="0" applyFont="1" applyFill="1" applyBorder="1" applyAlignment="1">
      <alignment vertical="center" wrapText="1"/>
    </xf>
    <xf numFmtId="0" fontId="17" fillId="3" borderId="6" xfId="0" applyFont="1" applyFill="1" applyBorder="1" applyAlignment="1">
      <alignment vertical="center" wrapText="1"/>
    </xf>
    <xf numFmtId="0" fontId="0" fillId="3" borderId="1" xfId="0" applyFill="1" applyBorder="1" applyAlignment="1">
      <alignment vertical="center" wrapText="1"/>
    </xf>
    <xf numFmtId="180" fontId="0" fillId="0" borderId="1" xfId="0" applyNumberFormat="1" applyBorder="1" applyProtection="1">
      <protection locked="0"/>
    </xf>
    <xf numFmtId="0" fontId="0" fillId="5" borderId="3" xfId="0" applyFill="1" applyBorder="1" applyAlignment="1">
      <alignment horizontal="left" vertical="center"/>
    </xf>
    <xf numFmtId="0" fontId="0" fillId="5" borderId="10" xfId="0" applyFill="1" applyBorder="1" applyAlignment="1">
      <alignment horizontal="left" vertical="center"/>
    </xf>
    <xf numFmtId="0" fontId="0" fillId="5" borderId="4" xfId="0" applyFill="1" applyBorder="1" applyAlignment="1">
      <alignment horizontal="left" vertical="center"/>
    </xf>
  </cellXfs>
  <cellStyles count="3">
    <cellStyle name="パーセント" xfId="1" builtinId="5"/>
    <cellStyle name="桁区切り" xfId="2" builtinId="6"/>
    <cellStyle name="標準" xfId="0" builtinId="0"/>
  </cellStyles>
  <dxfs count="32">
    <dxf>
      <font>
        <color theme="2" tint="-0.89996032593768116"/>
      </font>
      <fill>
        <patternFill>
          <bgColor rgb="FFFFFF66"/>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18</xdr:row>
      <xdr:rowOff>95250</xdr:rowOff>
    </xdr:from>
    <xdr:to>
      <xdr:col>5</xdr:col>
      <xdr:colOff>845820</xdr:colOff>
      <xdr:row>27</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5770" y="3638550"/>
          <a:ext cx="4293870" cy="141351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1100"/>
            <a:t>【</a:t>
          </a:r>
          <a:r>
            <a:rPr kumimoji="1" lang="ja-JP" altLang="en-US" sz="1100"/>
            <a:t>入力用シートについて</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●事業者名、</a:t>
          </a:r>
          <a:r>
            <a:rPr kumimoji="1" lang="en-US" altLang="ja-JP" sz="1100">
              <a:solidFill>
                <a:schemeClr val="dk1"/>
              </a:solidFill>
              <a:effectLst/>
              <a:latin typeface="+mn-lt"/>
              <a:ea typeface="+mn-ea"/>
              <a:cs typeface="+mn-cs"/>
            </a:rPr>
            <a:t>ECO2</a:t>
          </a:r>
          <a:r>
            <a:rPr kumimoji="1" lang="ja-JP" altLang="ja-JP" sz="1100">
              <a:solidFill>
                <a:schemeClr val="dk1"/>
              </a:solidFill>
              <a:effectLst/>
              <a:latin typeface="+mn-lt"/>
              <a:ea typeface="+mn-ea"/>
              <a:cs typeface="+mn-cs"/>
            </a:rPr>
            <a:t>番号（</a:t>
          </a:r>
          <a:r>
            <a:rPr kumimoji="1" lang="ja-JP" altLang="en-US" sz="1100">
              <a:solidFill>
                <a:schemeClr val="dk1"/>
              </a:solidFill>
              <a:effectLst/>
              <a:latin typeface="+mn-lt"/>
              <a:ea typeface="+mn-ea"/>
              <a:cs typeface="+mn-cs"/>
            </a:rPr>
            <a:t>登録していない</a:t>
          </a:r>
          <a:r>
            <a:rPr kumimoji="1" lang="ja-JP" altLang="ja-JP" sz="1100">
              <a:solidFill>
                <a:schemeClr val="dk1"/>
              </a:solidFill>
              <a:effectLst/>
              <a:latin typeface="+mn-lt"/>
              <a:ea typeface="+mn-ea"/>
              <a:cs typeface="+mn-cs"/>
            </a:rPr>
            <a:t>場合は不要）、所在地、</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電話番号、従業員数</a:t>
          </a:r>
          <a:r>
            <a:rPr kumimoji="1" lang="ja-JP" altLang="en-US" sz="1100">
              <a:solidFill>
                <a:schemeClr val="dk1"/>
              </a:solidFill>
              <a:effectLst/>
              <a:latin typeface="+mn-lt"/>
              <a:ea typeface="+mn-ea"/>
              <a:cs typeface="+mn-cs"/>
            </a:rPr>
            <a:t>、取組期間</a:t>
          </a:r>
          <a:r>
            <a:rPr kumimoji="1" lang="ja-JP" altLang="ja-JP" sz="1100">
              <a:solidFill>
                <a:schemeClr val="dk1"/>
              </a:solidFill>
              <a:effectLst/>
              <a:latin typeface="+mn-lt"/>
              <a:ea typeface="+mn-ea"/>
              <a:cs typeface="+mn-cs"/>
            </a:rPr>
            <a:t>を入力してください</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数値入力は小数点第一位まで入力できます。</a:t>
          </a:r>
        </a:p>
        <a:p>
          <a:r>
            <a:rPr kumimoji="1" lang="ja-JP" altLang="en-US" sz="1100"/>
            <a:t>●走行距離と燃費は半角数字で入力してください。</a:t>
          </a:r>
          <a:endParaRPr kumimoji="1" lang="en-US" altLang="ja-JP" sz="1100"/>
        </a:p>
        <a:p>
          <a:r>
            <a:rPr kumimoji="1" lang="ja-JP" altLang="en-US" sz="1100"/>
            <a:t>●エコドライブ項目の実施度はプルダウンリストから選択してください。</a:t>
          </a:r>
        </a:p>
      </xdr:txBody>
    </xdr:sp>
    <xdr:clientData/>
  </xdr:twoCellAnchor>
  <xdr:twoCellAnchor>
    <xdr:from>
      <xdr:col>5</xdr:col>
      <xdr:colOff>1003934</xdr:colOff>
      <xdr:row>18</xdr:row>
      <xdr:rowOff>104775</xdr:rowOff>
    </xdr:from>
    <xdr:to>
      <xdr:col>8</xdr:col>
      <xdr:colOff>952500</xdr:colOff>
      <xdr:row>21</xdr:row>
      <xdr:rowOff>144780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97754" y="3648075"/>
          <a:ext cx="2966086" cy="5429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1100"/>
            <a:t>【</a:t>
          </a:r>
          <a:r>
            <a:rPr kumimoji="1" lang="ja-JP" altLang="en-US" sz="1100"/>
            <a:t>集計用シートについて</a:t>
          </a:r>
          <a:r>
            <a:rPr kumimoji="1" lang="en-US" altLang="ja-JP" sz="1100"/>
            <a:t>】</a:t>
          </a:r>
        </a:p>
        <a:p>
          <a:r>
            <a:rPr kumimoji="1" lang="ja-JP" altLang="en-US" sz="1100"/>
            <a:t>自動で入力されるため、作業しないでください。</a:t>
          </a:r>
          <a:endParaRPr kumimoji="1" lang="en-US" altLang="ja-JP" sz="1100"/>
        </a:p>
      </xdr:txBody>
    </xdr:sp>
    <xdr:clientData/>
  </xdr:twoCellAnchor>
  <xdr:twoCellAnchor>
    <xdr:from>
      <xdr:col>4</xdr:col>
      <xdr:colOff>647700</xdr:colOff>
      <xdr:row>11</xdr:row>
      <xdr:rowOff>152400</xdr:rowOff>
    </xdr:from>
    <xdr:to>
      <xdr:col>6</xdr:col>
      <xdr:colOff>47625</xdr:colOff>
      <xdr:row>13</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57625" y="1924050"/>
          <a:ext cx="1200150" cy="238125"/>
        </a:xfrm>
        <a:prstGeom prst="rect">
          <a:avLst/>
        </a:prstGeom>
        <a:solidFill>
          <a:srgbClr val="CCC1DA">
            <a:alpha val="50196"/>
          </a:srgbClr>
        </a:solidFill>
        <a:ln>
          <a:solidFill>
            <a:srgbClr val="7030A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828675</xdr:colOff>
      <xdr:row>12</xdr:row>
      <xdr:rowOff>161926</xdr:rowOff>
    </xdr:from>
    <xdr:to>
      <xdr:col>5</xdr:col>
      <xdr:colOff>752475</xdr:colOff>
      <xdr:row>17</xdr:row>
      <xdr:rowOff>85726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95375" y="2543176"/>
          <a:ext cx="3552825" cy="781050"/>
        </a:xfrm>
        <a:custGeom>
          <a:avLst/>
          <a:gdLst>
            <a:gd name="connsiteX0" fmla="*/ 0 w 4476749"/>
            <a:gd name="connsiteY0" fmla="*/ 0 h 582219"/>
            <a:gd name="connsiteX1" fmla="*/ 2611437 w 4476749"/>
            <a:gd name="connsiteY1" fmla="*/ 0 h 582219"/>
            <a:gd name="connsiteX2" fmla="*/ 3735892 w 4476749"/>
            <a:gd name="connsiteY2" fmla="*/ -293089 h 582219"/>
            <a:gd name="connsiteX3" fmla="*/ 3730624 w 4476749"/>
            <a:gd name="connsiteY3" fmla="*/ 0 h 582219"/>
            <a:gd name="connsiteX4" fmla="*/ 4476749 w 4476749"/>
            <a:gd name="connsiteY4" fmla="*/ 0 h 582219"/>
            <a:gd name="connsiteX5" fmla="*/ 4476749 w 4476749"/>
            <a:gd name="connsiteY5" fmla="*/ 97037 h 582219"/>
            <a:gd name="connsiteX6" fmla="*/ 4476749 w 4476749"/>
            <a:gd name="connsiteY6" fmla="*/ 97037 h 582219"/>
            <a:gd name="connsiteX7" fmla="*/ 4476749 w 4476749"/>
            <a:gd name="connsiteY7" fmla="*/ 242591 h 582219"/>
            <a:gd name="connsiteX8" fmla="*/ 4476749 w 4476749"/>
            <a:gd name="connsiteY8" fmla="*/ 582219 h 582219"/>
            <a:gd name="connsiteX9" fmla="*/ 3730624 w 4476749"/>
            <a:gd name="connsiteY9" fmla="*/ 582219 h 582219"/>
            <a:gd name="connsiteX10" fmla="*/ 2611437 w 4476749"/>
            <a:gd name="connsiteY10" fmla="*/ 582219 h 582219"/>
            <a:gd name="connsiteX11" fmla="*/ 2611437 w 4476749"/>
            <a:gd name="connsiteY11" fmla="*/ 582219 h 582219"/>
            <a:gd name="connsiteX12" fmla="*/ 0 w 4476749"/>
            <a:gd name="connsiteY12" fmla="*/ 582219 h 582219"/>
            <a:gd name="connsiteX13" fmla="*/ 0 w 4476749"/>
            <a:gd name="connsiteY13" fmla="*/ 242591 h 582219"/>
            <a:gd name="connsiteX14" fmla="*/ 0 w 4476749"/>
            <a:gd name="connsiteY14" fmla="*/ 97037 h 582219"/>
            <a:gd name="connsiteX15" fmla="*/ 0 w 4476749"/>
            <a:gd name="connsiteY15" fmla="*/ 97037 h 582219"/>
            <a:gd name="connsiteX16" fmla="*/ 0 w 4476749"/>
            <a:gd name="connsiteY16" fmla="*/ 0 h 582219"/>
            <a:gd name="connsiteX0" fmla="*/ 0 w 4476749"/>
            <a:gd name="connsiteY0" fmla="*/ 293089 h 875308"/>
            <a:gd name="connsiteX1" fmla="*/ 3382962 w 4476749"/>
            <a:gd name="connsiteY1" fmla="*/ 293089 h 875308"/>
            <a:gd name="connsiteX2" fmla="*/ 3735892 w 4476749"/>
            <a:gd name="connsiteY2" fmla="*/ 0 h 875308"/>
            <a:gd name="connsiteX3" fmla="*/ 3730624 w 4476749"/>
            <a:gd name="connsiteY3" fmla="*/ 293089 h 875308"/>
            <a:gd name="connsiteX4" fmla="*/ 4476749 w 4476749"/>
            <a:gd name="connsiteY4" fmla="*/ 293089 h 875308"/>
            <a:gd name="connsiteX5" fmla="*/ 4476749 w 4476749"/>
            <a:gd name="connsiteY5" fmla="*/ 390126 h 875308"/>
            <a:gd name="connsiteX6" fmla="*/ 4476749 w 4476749"/>
            <a:gd name="connsiteY6" fmla="*/ 390126 h 875308"/>
            <a:gd name="connsiteX7" fmla="*/ 4476749 w 4476749"/>
            <a:gd name="connsiteY7" fmla="*/ 535680 h 875308"/>
            <a:gd name="connsiteX8" fmla="*/ 4476749 w 4476749"/>
            <a:gd name="connsiteY8" fmla="*/ 875308 h 875308"/>
            <a:gd name="connsiteX9" fmla="*/ 3730624 w 4476749"/>
            <a:gd name="connsiteY9" fmla="*/ 875308 h 875308"/>
            <a:gd name="connsiteX10" fmla="*/ 2611437 w 4476749"/>
            <a:gd name="connsiteY10" fmla="*/ 875308 h 875308"/>
            <a:gd name="connsiteX11" fmla="*/ 2611437 w 4476749"/>
            <a:gd name="connsiteY11" fmla="*/ 875308 h 875308"/>
            <a:gd name="connsiteX12" fmla="*/ 0 w 4476749"/>
            <a:gd name="connsiteY12" fmla="*/ 875308 h 875308"/>
            <a:gd name="connsiteX13" fmla="*/ 0 w 4476749"/>
            <a:gd name="connsiteY13" fmla="*/ 535680 h 875308"/>
            <a:gd name="connsiteX14" fmla="*/ 0 w 4476749"/>
            <a:gd name="connsiteY14" fmla="*/ 390126 h 875308"/>
            <a:gd name="connsiteX15" fmla="*/ 0 w 4476749"/>
            <a:gd name="connsiteY15" fmla="*/ 390126 h 875308"/>
            <a:gd name="connsiteX16" fmla="*/ 0 w 4476749"/>
            <a:gd name="connsiteY16" fmla="*/ 293089 h 8753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476749" h="875308">
              <a:moveTo>
                <a:pt x="0" y="293089"/>
              </a:moveTo>
              <a:lnTo>
                <a:pt x="3382962" y="293089"/>
              </a:lnTo>
              <a:lnTo>
                <a:pt x="3735892" y="0"/>
              </a:lnTo>
              <a:lnTo>
                <a:pt x="3730624" y="293089"/>
              </a:lnTo>
              <a:lnTo>
                <a:pt x="4476749" y="293089"/>
              </a:lnTo>
              <a:lnTo>
                <a:pt x="4476749" y="390126"/>
              </a:lnTo>
              <a:lnTo>
                <a:pt x="4476749" y="390126"/>
              </a:lnTo>
              <a:lnTo>
                <a:pt x="4476749" y="535680"/>
              </a:lnTo>
              <a:lnTo>
                <a:pt x="4476749" y="875308"/>
              </a:lnTo>
              <a:lnTo>
                <a:pt x="3730624" y="875308"/>
              </a:lnTo>
              <a:lnTo>
                <a:pt x="2611437" y="875308"/>
              </a:lnTo>
              <a:lnTo>
                <a:pt x="2611437" y="875308"/>
              </a:lnTo>
              <a:lnTo>
                <a:pt x="0" y="875308"/>
              </a:lnTo>
              <a:lnTo>
                <a:pt x="0" y="535680"/>
              </a:lnTo>
              <a:lnTo>
                <a:pt x="0" y="390126"/>
              </a:lnTo>
              <a:lnTo>
                <a:pt x="0" y="390126"/>
              </a:lnTo>
              <a:lnTo>
                <a:pt x="0" y="293089"/>
              </a:lnTo>
              <a:close/>
            </a:path>
          </a:pathLst>
        </a:custGeom>
        <a:ln>
          <a:prstDash val="sysDot"/>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b"/>
        <a:lstStyle/>
        <a:p>
          <a:r>
            <a:rPr kumimoji="1" lang="ja-JP" altLang="en-US" sz="1100"/>
            <a:t>未入力の欄があると、参加者氏名の欄が黄色くなります。必ず全ての欄（感想欄を除く）を入力してください。</a:t>
          </a:r>
        </a:p>
      </xdr:txBody>
    </xdr:sp>
    <xdr:clientData/>
  </xdr:twoCellAnchor>
  <xdr:twoCellAnchor>
    <xdr:from>
      <xdr:col>7</xdr:col>
      <xdr:colOff>238124</xdr:colOff>
      <xdr:row>0</xdr:row>
      <xdr:rowOff>38100</xdr:rowOff>
    </xdr:from>
    <xdr:to>
      <xdr:col>10</xdr:col>
      <xdr:colOff>352424</xdr:colOff>
      <xdr:row>1</xdr:row>
      <xdr:rowOff>196850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91324" y="38100"/>
          <a:ext cx="3457575" cy="539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提出締切：令和</a:t>
          </a:r>
          <a:r>
            <a:rPr kumimoji="1" lang="en-US" altLang="ja-JP" sz="1200">
              <a:solidFill>
                <a:sysClr val="windowText" lastClr="000000"/>
              </a:solidFill>
            </a:rPr>
            <a:t>7</a:t>
          </a:r>
          <a:r>
            <a:rPr kumimoji="1" lang="ja-JP" altLang="en-US" sz="1200">
              <a:solidFill>
                <a:sysClr val="windowText" lastClr="000000"/>
              </a:solidFill>
            </a:rPr>
            <a:t>（</a:t>
          </a:r>
          <a:r>
            <a:rPr kumimoji="1" lang="en-US" altLang="ja-JP" sz="1200">
              <a:solidFill>
                <a:sysClr val="windowText" lastClr="000000"/>
              </a:solidFill>
            </a:rPr>
            <a:t>2025</a:t>
          </a:r>
          <a:r>
            <a:rPr kumimoji="1" lang="ja-JP" altLang="en-US" sz="1200">
              <a:solidFill>
                <a:sysClr val="windowText" lastClr="000000"/>
              </a:solidFill>
            </a:rPr>
            <a:t>）年</a:t>
          </a:r>
          <a:r>
            <a:rPr kumimoji="1" lang="en-US" altLang="ja-JP" sz="1200">
              <a:solidFill>
                <a:sysClr val="windowText" lastClr="000000"/>
              </a:solidFill>
            </a:rPr>
            <a:t>11</a:t>
          </a:r>
          <a:r>
            <a:rPr kumimoji="1" lang="ja-JP" altLang="en-US" sz="1200">
              <a:solidFill>
                <a:sysClr val="windowText" lastClr="000000"/>
              </a:solidFill>
            </a:rPr>
            <a:t>月</a:t>
          </a:r>
          <a:r>
            <a:rPr kumimoji="1" lang="en-US" altLang="ja-JP" sz="1200">
              <a:solidFill>
                <a:sysClr val="windowText" lastClr="000000"/>
              </a:solidFill>
            </a:rPr>
            <a:t>11</a:t>
          </a:r>
          <a:r>
            <a:rPr kumimoji="1" lang="ja-JP" altLang="en-US" sz="1200">
              <a:solidFill>
                <a:sysClr val="windowText" lastClr="000000"/>
              </a:solidFill>
            </a:rPr>
            <a:t>日（火）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28574</xdr:colOff>
      <xdr:row>0</xdr:row>
      <xdr:rowOff>63500</xdr:rowOff>
    </xdr:from>
    <xdr:to>
      <xdr:col>11</xdr:col>
      <xdr:colOff>158750</xdr:colOff>
      <xdr:row>1</xdr:row>
      <xdr:rowOff>222250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58199" y="63500"/>
          <a:ext cx="3463926" cy="539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提出締切：令和</a:t>
          </a:r>
          <a:r>
            <a:rPr kumimoji="1" lang="en-US" altLang="ja-JP" sz="1200">
              <a:solidFill>
                <a:sysClr val="windowText" lastClr="000000"/>
              </a:solidFill>
            </a:rPr>
            <a:t>7</a:t>
          </a:r>
          <a:r>
            <a:rPr kumimoji="1" lang="ja-JP" altLang="en-US" sz="1200">
              <a:solidFill>
                <a:sysClr val="windowText" lastClr="000000"/>
              </a:solidFill>
            </a:rPr>
            <a:t>（</a:t>
          </a:r>
          <a:r>
            <a:rPr kumimoji="1" lang="en-US" altLang="ja-JP" sz="1200">
              <a:solidFill>
                <a:sysClr val="windowText" lastClr="000000"/>
              </a:solidFill>
            </a:rPr>
            <a:t>2025</a:t>
          </a:r>
          <a:r>
            <a:rPr kumimoji="1" lang="ja-JP" altLang="en-US" sz="1200">
              <a:solidFill>
                <a:sysClr val="windowText" lastClr="000000"/>
              </a:solidFill>
            </a:rPr>
            <a:t>）年</a:t>
          </a:r>
          <a:r>
            <a:rPr kumimoji="1" lang="en-US" altLang="ja-JP" sz="1200">
              <a:solidFill>
                <a:sysClr val="windowText" lastClr="000000"/>
              </a:solidFill>
            </a:rPr>
            <a:t>11</a:t>
          </a:r>
          <a:r>
            <a:rPr kumimoji="1" lang="ja-JP" altLang="en-US" sz="1200">
              <a:solidFill>
                <a:sysClr val="windowText" lastClr="000000"/>
              </a:solidFill>
            </a:rPr>
            <a:t>月</a:t>
          </a:r>
          <a:r>
            <a:rPr kumimoji="1" lang="en-US" altLang="ja-JP" sz="1200">
              <a:solidFill>
                <a:sysClr val="windowText" lastClr="000000"/>
              </a:solidFill>
            </a:rPr>
            <a:t>11</a:t>
          </a:r>
          <a:r>
            <a:rPr kumimoji="1" lang="ja-JP" altLang="en-US" sz="1200">
              <a:solidFill>
                <a:sysClr val="windowText" lastClr="000000"/>
              </a:solidFill>
            </a:rPr>
            <a:t>日（火）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482599</xdr:colOff>
      <xdr:row>0</xdr:row>
      <xdr:rowOff>63500</xdr:rowOff>
    </xdr:from>
    <xdr:to>
      <xdr:col>13</xdr:col>
      <xdr:colOff>749300</xdr:colOff>
      <xdr:row>0</xdr:row>
      <xdr:rowOff>603250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600699" y="63500"/>
          <a:ext cx="2832101" cy="539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提出締切：令和</a:t>
          </a:r>
          <a:r>
            <a:rPr kumimoji="1" lang="en-US" altLang="ja-JP" sz="1200">
              <a:solidFill>
                <a:sysClr val="windowText" lastClr="000000"/>
              </a:solidFill>
            </a:rPr>
            <a:t>7</a:t>
          </a:r>
          <a:r>
            <a:rPr kumimoji="1" lang="ja-JP" altLang="en-US" sz="1200">
              <a:solidFill>
                <a:sysClr val="windowText" lastClr="000000"/>
              </a:solidFill>
            </a:rPr>
            <a:t>（</a:t>
          </a:r>
          <a:r>
            <a:rPr kumimoji="1" lang="en-US" altLang="ja-JP" sz="1200">
              <a:solidFill>
                <a:sysClr val="windowText" lastClr="000000"/>
              </a:solidFill>
            </a:rPr>
            <a:t>2025</a:t>
          </a:r>
          <a:r>
            <a:rPr kumimoji="1" lang="ja-JP" altLang="en-US" sz="1200">
              <a:solidFill>
                <a:sysClr val="windowText" lastClr="000000"/>
              </a:solidFill>
            </a:rPr>
            <a:t>）年</a:t>
          </a:r>
          <a:r>
            <a:rPr kumimoji="1" lang="en-US" altLang="ja-JP" sz="1200" baseline="0">
              <a:solidFill>
                <a:sysClr val="windowText" lastClr="000000"/>
              </a:solidFill>
            </a:rPr>
            <a:t> 11</a:t>
          </a:r>
          <a:r>
            <a:rPr kumimoji="1" lang="ja-JP" altLang="en-US" sz="1200">
              <a:solidFill>
                <a:sysClr val="windowText" lastClr="000000"/>
              </a:solidFill>
            </a:rPr>
            <a:t>月</a:t>
          </a:r>
          <a:r>
            <a:rPr kumimoji="1" lang="en-US" altLang="ja-JP" sz="1200">
              <a:solidFill>
                <a:sysClr val="windowText" lastClr="000000"/>
              </a:solidFill>
            </a:rPr>
            <a:t>11</a:t>
          </a:r>
          <a:r>
            <a:rPr kumimoji="1" lang="ja-JP" altLang="en-US" sz="1200">
              <a:solidFill>
                <a:sysClr val="windowText" lastClr="000000"/>
              </a:solidFill>
            </a:rPr>
            <a:t>日（火）</a:t>
          </a:r>
        </a:p>
      </xdr:txBody>
    </xdr:sp>
    <xdr:clientData/>
  </xdr:twoCellAnchor>
  <xdr:twoCellAnchor>
    <xdr:from>
      <xdr:col>10</xdr:col>
      <xdr:colOff>60961</xdr:colOff>
      <xdr:row>50</xdr:row>
      <xdr:rowOff>62227</xdr:rowOff>
    </xdr:from>
    <xdr:to>
      <xdr:col>13</xdr:col>
      <xdr:colOff>723901</xdr:colOff>
      <xdr:row>56</xdr:row>
      <xdr:rowOff>100852</xdr:rowOff>
    </xdr:to>
    <xdr:sp macro="" textlink="">
      <xdr:nvSpPr>
        <xdr:cNvPr id="3" name="テキスト ボックス 2">
          <a:extLst>
            <a:ext uri="{FF2B5EF4-FFF2-40B4-BE49-F238E27FC236}">
              <a16:creationId xmlns:a16="http://schemas.microsoft.com/office/drawing/2014/main" id="{27D2D339-B306-41AB-8CB8-55ACFF499CFD}"/>
            </a:ext>
          </a:extLst>
        </xdr:cNvPr>
        <xdr:cNvSpPr txBox="1"/>
      </xdr:nvSpPr>
      <xdr:spPr>
        <a:xfrm>
          <a:off x="5179061" y="9866627"/>
          <a:ext cx="3228340" cy="11054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提出先</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a:t>
          </a:r>
          <a:r>
            <a:rPr kumimoji="1" lang="en-US" altLang="ja-JP" sz="1000">
              <a:latin typeface="+mn-ea"/>
              <a:ea typeface="+mn-ea"/>
            </a:rPr>
            <a:t>945-8511</a:t>
          </a:r>
          <a:r>
            <a:rPr kumimoji="1" lang="ja-JP" altLang="en-US" sz="1000">
              <a:latin typeface="+mn-ea"/>
              <a:ea typeface="+mn-ea"/>
            </a:rPr>
            <a:t>柏崎市日石町</a:t>
          </a:r>
          <a:r>
            <a:rPr kumimoji="1" lang="en-US" altLang="ja-JP" sz="1000">
              <a:latin typeface="+mn-ea"/>
              <a:ea typeface="+mn-ea"/>
            </a:rPr>
            <a:t>2</a:t>
          </a:r>
          <a:r>
            <a:rPr kumimoji="1" lang="ja-JP" altLang="en-US" sz="1000">
              <a:latin typeface="+mn-ea"/>
              <a:ea typeface="+mn-ea"/>
            </a:rPr>
            <a:t>番</a:t>
          </a:r>
          <a:r>
            <a:rPr kumimoji="1" lang="en-US" altLang="ja-JP" sz="1000">
              <a:latin typeface="+mn-ea"/>
              <a:ea typeface="+mn-ea"/>
            </a:rPr>
            <a:t>1</a:t>
          </a:r>
          <a:r>
            <a:rPr kumimoji="1" lang="ja-JP" altLang="en-US" sz="1000">
              <a:latin typeface="+mn-ea"/>
              <a:ea typeface="+mn-ea"/>
            </a:rPr>
            <a:t>号</a:t>
          </a:r>
          <a:r>
            <a:rPr kumimoji="1" lang="ja-JP" altLang="ja-JP" sz="1000">
              <a:solidFill>
                <a:schemeClr val="dk1"/>
              </a:solidFill>
              <a:effectLst/>
              <a:latin typeface="+mn-ea"/>
              <a:ea typeface="+mn-ea"/>
              <a:cs typeface="+mn-cs"/>
            </a:rPr>
            <a:t>（</a:t>
          </a:r>
          <a:r>
            <a:rPr kumimoji="1" lang="ja-JP" altLang="en-US" sz="1000">
              <a:solidFill>
                <a:schemeClr val="dk1"/>
              </a:solidFill>
              <a:effectLst/>
              <a:latin typeface="+mn-ea"/>
              <a:ea typeface="+mn-ea"/>
              <a:cs typeface="+mn-cs"/>
            </a:rPr>
            <a:t>市役所本館</a:t>
          </a:r>
          <a:r>
            <a:rPr kumimoji="1" lang="en-US" altLang="ja-JP" sz="1000">
              <a:solidFill>
                <a:schemeClr val="dk1"/>
              </a:solidFill>
              <a:effectLst/>
              <a:latin typeface="+mn-ea"/>
              <a:ea typeface="+mn-ea"/>
              <a:cs typeface="+mn-cs"/>
            </a:rPr>
            <a:t>4</a:t>
          </a:r>
          <a:r>
            <a:rPr kumimoji="1" lang="ja-JP" altLang="en-US" sz="1000">
              <a:solidFill>
                <a:schemeClr val="dk1"/>
              </a:solidFill>
              <a:effectLst/>
              <a:latin typeface="+mn-ea"/>
              <a:ea typeface="+mn-ea"/>
              <a:cs typeface="+mn-cs"/>
            </a:rPr>
            <a:t>階）</a:t>
          </a:r>
          <a:endParaRPr kumimoji="1" lang="ja-JP" altLang="en-US" sz="1000">
            <a:latin typeface="+mn-ea"/>
            <a:ea typeface="+mn-ea"/>
          </a:endParaRPr>
        </a:p>
        <a:p>
          <a:pPr algn="l"/>
          <a:r>
            <a:rPr kumimoji="1" lang="ja-JP" altLang="en-US" sz="1000">
              <a:latin typeface="+mn-ea"/>
              <a:ea typeface="+mn-ea"/>
            </a:rPr>
            <a:t>柏崎市 市民生活部 環境課 環境政策係（担当：前川）</a:t>
          </a:r>
        </a:p>
        <a:p>
          <a:pPr algn="l"/>
          <a:r>
            <a:rPr kumimoji="1" lang="ja-JP" altLang="en-US" sz="1000">
              <a:latin typeface="+mn-ea"/>
              <a:ea typeface="+mn-ea"/>
            </a:rPr>
            <a:t>　</a:t>
          </a:r>
          <a:r>
            <a:rPr kumimoji="1" lang="en-US" altLang="ja-JP" sz="1000">
              <a:latin typeface="+mn-ea"/>
              <a:ea typeface="+mn-ea"/>
            </a:rPr>
            <a:t>TEL</a:t>
          </a:r>
          <a:r>
            <a:rPr kumimoji="1" lang="ja-JP" altLang="en-US" sz="1000">
              <a:latin typeface="+mn-ea"/>
              <a:ea typeface="+mn-ea"/>
            </a:rPr>
            <a:t>：</a:t>
          </a:r>
          <a:r>
            <a:rPr kumimoji="1" lang="en-US" altLang="ja-JP" sz="1000">
              <a:latin typeface="+mn-ea"/>
              <a:ea typeface="+mn-ea"/>
            </a:rPr>
            <a:t>0257-21-2312</a:t>
          </a:r>
          <a:r>
            <a:rPr kumimoji="1" lang="ja-JP" altLang="en-US" sz="1000">
              <a:latin typeface="+mn-ea"/>
              <a:ea typeface="+mn-ea"/>
            </a:rPr>
            <a:t>　　</a:t>
          </a:r>
          <a:r>
            <a:rPr kumimoji="1" lang="en-US" altLang="ja-JP" sz="1000">
              <a:latin typeface="+mn-ea"/>
              <a:ea typeface="+mn-ea"/>
            </a:rPr>
            <a:t>FAX</a:t>
          </a:r>
          <a:r>
            <a:rPr kumimoji="1" lang="ja-JP" altLang="en-US" sz="1000">
              <a:latin typeface="+mn-ea"/>
              <a:ea typeface="+mn-ea"/>
            </a:rPr>
            <a:t>：</a:t>
          </a:r>
          <a:r>
            <a:rPr kumimoji="1" lang="en-US" altLang="ja-JP" sz="1000">
              <a:latin typeface="+mn-ea"/>
              <a:ea typeface="+mn-ea"/>
            </a:rPr>
            <a:t>0257-23-5116</a:t>
          </a:r>
        </a:p>
        <a:p>
          <a:pPr algn="l"/>
          <a:r>
            <a:rPr kumimoji="1" lang="ja-JP" altLang="en-US" sz="1000">
              <a:latin typeface="+mn-ea"/>
              <a:ea typeface="+mn-ea"/>
            </a:rPr>
            <a:t>　</a:t>
          </a:r>
          <a:r>
            <a:rPr kumimoji="1" lang="en-US" altLang="ja-JP" sz="1000">
              <a:latin typeface="+mn-ea"/>
              <a:ea typeface="+mn-ea"/>
            </a:rPr>
            <a:t>E</a:t>
          </a:r>
          <a:r>
            <a:rPr kumimoji="1" lang="ja-JP" altLang="en-US" sz="1000">
              <a:latin typeface="+mn-ea"/>
              <a:ea typeface="+mn-ea"/>
            </a:rPr>
            <a:t>メール：</a:t>
          </a:r>
          <a:r>
            <a:rPr kumimoji="1" lang="en-US" altLang="ja-JP" sz="1000">
              <a:latin typeface="+mn-ea"/>
              <a:ea typeface="+mn-ea"/>
            </a:rPr>
            <a:t>kankyoseisaku@city.kashiwazaki.lg.jp</a:t>
          </a:r>
        </a:p>
      </xdr:txBody>
    </xdr:sp>
    <xdr:clientData/>
  </xdr:twoCellAnchor>
  <xdr:twoCellAnchor>
    <xdr:from>
      <xdr:col>10</xdr:col>
      <xdr:colOff>76200</xdr:colOff>
      <xdr:row>35</xdr:row>
      <xdr:rowOff>121920</xdr:rowOff>
    </xdr:from>
    <xdr:to>
      <xdr:col>13</xdr:col>
      <xdr:colOff>49530</xdr:colOff>
      <xdr:row>49</xdr:row>
      <xdr:rowOff>68580</xdr:rowOff>
    </xdr:to>
    <xdr:sp macro="" textlink="">
      <xdr:nvSpPr>
        <xdr:cNvPr id="2" name="テキスト ボックス 1">
          <a:extLst>
            <a:ext uri="{FF2B5EF4-FFF2-40B4-BE49-F238E27FC236}">
              <a16:creationId xmlns:a16="http://schemas.microsoft.com/office/drawing/2014/main" id="{7308718A-2362-4E90-A4BF-C10AF97D35F0}"/>
            </a:ext>
          </a:extLst>
        </xdr:cNvPr>
        <xdr:cNvSpPr txBox="1"/>
      </xdr:nvSpPr>
      <xdr:spPr>
        <a:xfrm>
          <a:off x="5181600" y="7642860"/>
          <a:ext cx="2442210" cy="229362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提出時のお願い</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紙資源の使用量削減のため、可能な限りデータでの提出をお願いします。</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紙媒体で提出する場合は、入力用シートと集計用シートの両方を提出してください。</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また、</a:t>
          </a:r>
          <a:r>
            <a:rPr kumimoji="1" lang="en-US" altLang="ja-JP" sz="1000">
              <a:latin typeface="+mn-ea"/>
              <a:ea typeface="+mn-ea"/>
            </a:rPr>
            <a:t>FAX</a:t>
          </a:r>
          <a:r>
            <a:rPr kumimoji="1" lang="ja-JP" altLang="en-US" sz="1000">
              <a:latin typeface="+mn-ea"/>
              <a:ea typeface="+mn-ea"/>
            </a:rPr>
            <a:t>で提出いただいた場合、文字がつぶれて判読できないことがあります。その際は再度の提出を依頼することがありますのでご了承ください。</a:t>
          </a:r>
          <a:endParaRPr kumimoji="1" lang="en-US" altLang="ja-JP" sz="10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zoomScaleNormal="100" workbookViewId="0">
      <selection sqref="A1:G1"/>
    </sheetView>
  </sheetViews>
  <sheetFormatPr defaultColWidth="9" defaultRowHeight="13.2" x14ac:dyDescent="0.2"/>
  <cols>
    <col min="1" max="1" width="3.44140625" bestFit="1" customWidth="1"/>
    <col min="2" max="2" width="20.6640625" customWidth="1"/>
    <col min="3" max="3" width="14.6640625" customWidth="1"/>
    <col min="6" max="13" width="14.6640625" customWidth="1"/>
    <col min="14" max="14" width="40.6640625" customWidth="1"/>
  </cols>
  <sheetData>
    <row r="1" spans="1:14" ht="30" customHeight="1" x14ac:dyDescent="0.2">
      <c r="A1" s="56" t="s">
        <v>86</v>
      </c>
      <c r="B1" s="56"/>
      <c r="C1" s="56"/>
      <c r="D1" s="56"/>
      <c r="E1" s="56"/>
      <c r="F1" s="56"/>
      <c r="G1" s="56"/>
    </row>
    <row r="2" spans="1:14" ht="21.75" customHeight="1" x14ac:dyDescent="0.2"/>
    <row r="3" spans="1:14" ht="13.5" customHeight="1" x14ac:dyDescent="0.2">
      <c r="A3" s="57" t="s">
        <v>15</v>
      </c>
      <c r="B3" s="57"/>
      <c r="C3" s="33" t="s">
        <v>19</v>
      </c>
      <c r="D3" s="57" t="s">
        <v>20</v>
      </c>
      <c r="E3" s="57"/>
      <c r="F3" s="57"/>
      <c r="G3" s="57"/>
      <c r="H3" s="57"/>
      <c r="I3" s="57" t="s">
        <v>21</v>
      </c>
      <c r="J3" s="57"/>
      <c r="K3" s="33" t="s">
        <v>76</v>
      </c>
    </row>
    <row r="4" spans="1:14" x14ac:dyDescent="0.2">
      <c r="A4" s="53" t="s">
        <v>36</v>
      </c>
      <c r="B4" s="53"/>
      <c r="C4" s="26">
        <v>999</v>
      </c>
      <c r="D4" s="58" t="s">
        <v>83</v>
      </c>
      <c r="E4" s="58"/>
      <c r="F4" s="58"/>
      <c r="G4" s="58"/>
      <c r="H4" s="58"/>
      <c r="I4" s="58" t="s">
        <v>84</v>
      </c>
      <c r="J4" s="58"/>
      <c r="K4" s="47">
        <v>18</v>
      </c>
    </row>
    <row r="5" spans="1:14" ht="8.1" customHeight="1" x14ac:dyDescent="0.2">
      <c r="B5" s="28"/>
      <c r="C5" s="29"/>
      <c r="D5" s="29"/>
      <c r="E5" s="29"/>
      <c r="F5" s="29"/>
      <c r="G5" s="29"/>
      <c r="H5" s="29"/>
      <c r="I5" s="29"/>
      <c r="J5" s="29"/>
      <c r="K5" s="30"/>
    </row>
    <row r="6" spans="1:14" s="34" customFormat="1" x14ac:dyDescent="0.2">
      <c r="A6" s="63" t="s">
        <v>67</v>
      </c>
      <c r="B6" s="63"/>
      <c r="C6" s="63"/>
      <c r="D6" s="64" t="s">
        <v>66</v>
      </c>
      <c r="E6" s="64"/>
      <c r="F6" s="64"/>
      <c r="G6" s="64"/>
      <c r="H6" s="64"/>
      <c r="I6" s="54" t="s">
        <v>68</v>
      </c>
      <c r="J6" s="54"/>
      <c r="K6" s="54"/>
      <c r="L6" s="54"/>
      <c r="M6" s="54"/>
    </row>
    <row r="7" spans="1:14" s="34" customFormat="1" x14ac:dyDescent="0.2">
      <c r="B7" s="35"/>
      <c r="C7" s="35"/>
      <c r="I7" s="31"/>
      <c r="J7" s="31"/>
      <c r="K7" s="32"/>
    </row>
    <row r="8" spans="1:14" ht="8.1" customHeight="1" x14ac:dyDescent="0.2"/>
    <row r="9" spans="1:14" ht="13.5" customHeight="1" x14ac:dyDescent="0.2">
      <c r="A9" s="59"/>
      <c r="B9" s="55" t="s">
        <v>0</v>
      </c>
      <c r="C9" s="60" t="s">
        <v>17</v>
      </c>
      <c r="D9" s="61"/>
      <c r="E9" s="62"/>
      <c r="F9" s="60" t="s">
        <v>18</v>
      </c>
      <c r="G9" s="61"/>
      <c r="H9" s="61"/>
      <c r="I9" s="61"/>
      <c r="J9" s="61"/>
      <c r="K9" s="61"/>
      <c r="L9" s="61"/>
      <c r="M9" s="62"/>
      <c r="N9" s="55" t="s">
        <v>16</v>
      </c>
    </row>
    <row r="10" spans="1:14" s="4" customFormat="1" ht="40.5" customHeight="1" x14ac:dyDescent="0.2">
      <c r="A10" s="59"/>
      <c r="B10" s="55"/>
      <c r="C10" s="2" t="s">
        <v>87</v>
      </c>
      <c r="D10" s="37" t="s">
        <v>1</v>
      </c>
      <c r="E10" s="38" t="s">
        <v>2</v>
      </c>
      <c r="F10" s="39" t="s">
        <v>72</v>
      </c>
      <c r="G10" s="39" t="s">
        <v>11</v>
      </c>
      <c r="H10" s="39" t="s">
        <v>74</v>
      </c>
      <c r="I10" s="39" t="s">
        <v>71</v>
      </c>
      <c r="J10" s="39" t="s">
        <v>73</v>
      </c>
      <c r="K10" s="39" t="s">
        <v>12</v>
      </c>
      <c r="L10" s="39" t="s">
        <v>70</v>
      </c>
      <c r="M10" s="39" t="s">
        <v>69</v>
      </c>
      <c r="N10" s="55"/>
    </row>
    <row r="11" spans="1:14" x14ac:dyDescent="0.2">
      <c r="A11" s="5">
        <v>1</v>
      </c>
      <c r="B11" s="25" t="s">
        <v>29</v>
      </c>
      <c r="C11" s="25">
        <v>200</v>
      </c>
      <c r="D11" s="25">
        <v>8</v>
      </c>
      <c r="E11" s="25">
        <v>10</v>
      </c>
      <c r="F11" s="25" t="s">
        <v>25</v>
      </c>
      <c r="G11" s="36" t="s">
        <v>13</v>
      </c>
      <c r="H11" s="36" t="s">
        <v>25</v>
      </c>
      <c r="I11" s="36" t="s">
        <v>26</v>
      </c>
      <c r="J11" s="36" t="s">
        <v>13</v>
      </c>
      <c r="K11" s="36" t="s">
        <v>25</v>
      </c>
      <c r="L11" s="36" t="s">
        <v>25</v>
      </c>
      <c r="M11" s="36" t="s">
        <v>25</v>
      </c>
      <c r="N11" s="46" t="s">
        <v>75</v>
      </c>
    </row>
    <row r="12" spans="1:14" x14ac:dyDescent="0.2">
      <c r="A12" s="5">
        <v>2</v>
      </c>
      <c r="B12" s="25" t="s">
        <v>28</v>
      </c>
      <c r="C12" s="25">
        <v>150</v>
      </c>
      <c r="D12" s="25">
        <v>10</v>
      </c>
      <c r="E12" s="25">
        <v>15</v>
      </c>
      <c r="F12" s="25" t="s">
        <v>25</v>
      </c>
      <c r="G12" s="36" t="s">
        <v>25</v>
      </c>
      <c r="H12" s="36" t="s">
        <v>25</v>
      </c>
      <c r="I12" s="36" t="s">
        <v>25</v>
      </c>
      <c r="J12" s="36" t="s">
        <v>25</v>
      </c>
      <c r="K12" s="36" t="s">
        <v>25</v>
      </c>
      <c r="L12" s="36" t="s">
        <v>26</v>
      </c>
      <c r="M12" s="36" t="s">
        <v>26</v>
      </c>
      <c r="N12" s="36" t="s">
        <v>30</v>
      </c>
    </row>
    <row r="13" spans="1:14" x14ac:dyDescent="0.2">
      <c r="A13" s="5">
        <v>3</v>
      </c>
      <c r="B13" s="25" t="s">
        <v>31</v>
      </c>
      <c r="C13" s="25">
        <v>130</v>
      </c>
      <c r="D13" s="25">
        <v>11</v>
      </c>
      <c r="E13" s="25">
        <v>13</v>
      </c>
      <c r="F13" s="25"/>
      <c r="G13" s="36" t="s">
        <v>25</v>
      </c>
      <c r="H13" s="36" t="s">
        <v>25</v>
      </c>
      <c r="I13" s="36" t="s">
        <v>13</v>
      </c>
      <c r="J13" s="36" t="s">
        <v>13</v>
      </c>
      <c r="K13" s="36" t="s">
        <v>13</v>
      </c>
      <c r="L13" s="36" t="s">
        <v>26</v>
      </c>
      <c r="M13" s="36" t="s">
        <v>25</v>
      </c>
      <c r="N13" s="36"/>
    </row>
    <row r="14" spans="1:14" x14ac:dyDescent="0.2">
      <c r="A14" s="5">
        <v>4</v>
      </c>
      <c r="B14" s="27"/>
      <c r="C14" s="27"/>
      <c r="D14" s="27"/>
      <c r="E14" s="27"/>
      <c r="F14" s="27"/>
      <c r="G14" s="27"/>
      <c r="H14" s="27"/>
      <c r="I14" s="27"/>
      <c r="J14" s="27"/>
      <c r="K14" s="27"/>
      <c r="L14" s="27"/>
      <c r="M14" s="27"/>
      <c r="N14" s="27"/>
    </row>
    <row r="15" spans="1:14" x14ac:dyDescent="0.2">
      <c r="A15" s="5">
        <v>5</v>
      </c>
      <c r="B15" s="27"/>
      <c r="C15" s="27"/>
      <c r="D15" s="27"/>
      <c r="E15" s="27"/>
      <c r="F15" s="27"/>
      <c r="G15" s="27"/>
      <c r="H15" s="27"/>
      <c r="I15" s="27"/>
      <c r="J15" s="27"/>
      <c r="K15" s="27"/>
      <c r="L15" s="27"/>
      <c r="M15" s="27"/>
      <c r="N15" s="27"/>
    </row>
    <row r="16" spans="1:14" x14ac:dyDescent="0.2">
      <c r="A16" s="5">
        <v>6</v>
      </c>
      <c r="B16" s="27"/>
      <c r="C16" s="27"/>
      <c r="D16" s="27"/>
      <c r="E16" s="27"/>
      <c r="F16" s="27"/>
      <c r="G16" s="27"/>
      <c r="H16" s="27"/>
      <c r="I16" s="27"/>
      <c r="J16" s="27"/>
      <c r="K16" s="27"/>
      <c r="L16" s="27"/>
      <c r="M16" s="27"/>
      <c r="N16" s="27"/>
    </row>
    <row r="17" spans="1:14" x14ac:dyDescent="0.2">
      <c r="A17" s="5">
        <v>7</v>
      </c>
      <c r="B17" s="27"/>
      <c r="C17" s="27"/>
      <c r="D17" s="27"/>
      <c r="E17" s="27"/>
      <c r="F17" s="27"/>
      <c r="G17" s="27"/>
      <c r="H17" s="27"/>
      <c r="I17" s="27"/>
      <c r="J17" s="27"/>
      <c r="K17" s="27"/>
      <c r="L17" s="27"/>
      <c r="M17" s="27"/>
      <c r="N17" s="27"/>
    </row>
    <row r="18" spans="1:14" x14ac:dyDescent="0.2">
      <c r="A18" s="5">
        <v>8</v>
      </c>
      <c r="B18" s="27"/>
      <c r="C18" s="27"/>
      <c r="D18" s="27"/>
      <c r="E18" s="27"/>
      <c r="F18" s="27"/>
      <c r="G18" s="27"/>
      <c r="H18" s="27"/>
      <c r="I18" s="27"/>
      <c r="J18" s="27"/>
      <c r="K18" s="27"/>
      <c r="L18" s="27"/>
      <c r="M18" s="27"/>
      <c r="N18" s="27"/>
    </row>
    <row r="19" spans="1:14" x14ac:dyDescent="0.2">
      <c r="A19" s="5">
        <v>9</v>
      </c>
      <c r="B19" s="27"/>
      <c r="C19" s="27"/>
      <c r="D19" s="27"/>
      <c r="E19" s="27"/>
      <c r="F19" s="27"/>
      <c r="G19" s="27"/>
      <c r="H19" s="27"/>
      <c r="I19" s="27"/>
      <c r="J19" s="27"/>
      <c r="K19" s="27"/>
      <c r="L19" s="27"/>
      <c r="M19" s="27"/>
      <c r="N19" s="27"/>
    </row>
    <row r="20" spans="1:14" x14ac:dyDescent="0.2">
      <c r="A20" s="5">
        <v>10</v>
      </c>
      <c r="B20" s="27"/>
      <c r="C20" s="27"/>
      <c r="D20" s="27"/>
      <c r="E20" s="27"/>
      <c r="F20" s="27"/>
      <c r="G20" s="27"/>
      <c r="H20" s="27"/>
      <c r="I20" s="27"/>
      <c r="J20" s="27"/>
      <c r="K20" s="27"/>
      <c r="L20" s="27"/>
      <c r="M20" s="27"/>
      <c r="N20" s="27"/>
    </row>
    <row r="21" spans="1:14" x14ac:dyDescent="0.2">
      <c r="A21" s="5">
        <v>11</v>
      </c>
      <c r="B21" s="27"/>
      <c r="C21" s="27"/>
      <c r="D21" s="27"/>
      <c r="E21" s="27"/>
      <c r="F21" s="27"/>
      <c r="G21" s="27"/>
      <c r="H21" s="27"/>
      <c r="I21" s="27"/>
      <c r="J21" s="27"/>
      <c r="K21" s="27"/>
      <c r="L21" s="27"/>
      <c r="M21" s="27"/>
      <c r="N21" s="27"/>
    </row>
    <row r="22" spans="1:14" x14ac:dyDescent="0.2">
      <c r="A22" s="5">
        <v>12</v>
      </c>
      <c r="B22" s="27"/>
      <c r="C22" s="27"/>
      <c r="D22" s="27"/>
      <c r="E22" s="27"/>
      <c r="F22" s="27"/>
      <c r="G22" s="27"/>
      <c r="H22" s="27"/>
      <c r="I22" s="27"/>
      <c r="J22" s="27"/>
      <c r="K22" s="27"/>
      <c r="L22" s="27"/>
      <c r="M22" s="27"/>
      <c r="N22" s="27"/>
    </row>
    <row r="23" spans="1:14" x14ac:dyDescent="0.2">
      <c r="A23" s="5">
        <v>13</v>
      </c>
      <c r="B23" s="27"/>
      <c r="C23" s="27"/>
      <c r="D23" s="27"/>
      <c r="E23" s="27"/>
      <c r="F23" s="27"/>
      <c r="G23" s="27"/>
      <c r="H23" s="27"/>
      <c r="I23" s="27"/>
      <c r="J23" s="27"/>
      <c r="K23" s="27"/>
      <c r="L23" s="27"/>
      <c r="M23" s="27"/>
      <c r="N23" s="27"/>
    </row>
    <row r="24" spans="1:14" x14ac:dyDescent="0.2">
      <c r="A24" s="5">
        <v>14</v>
      </c>
      <c r="B24" s="27"/>
      <c r="C24" s="27"/>
      <c r="D24" s="27"/>
      <c r="E24" s="27"/>
      <c r="F24" s="27"/>
      <c r="G24" s="27"/>
      <c r="H24" s="27"/>
      <c r="I24" s="27"/>
      <c r="J24" s="27"/>
      <c r="K24" s="27"/>
      <c r="L24" s="27"/>
      <c r="M24" s="27"/>
      <c r="N24" s="27"/>
    </row>
    <row r="25" spans="1:14" x14ac:dyDescent="0.2">
      <c r="A25" s="5">
        <v>15</v>
      </c>
      <c r="B25" s="27"/>
      <c r="C25" s="27"/>
      <c r="D25" s="27"/>
      <c r="E25" s="27"/>
      <c r="F25" s="27"/>
      <c r="G25" s="27"/>
      <c r="H25" s="27"/>
      <c r="I25" s="27"/>
      <c r="J25" s="27"/>
      <c r="K25" s="27"/>
      <c r="L25" s="27"/>
      <c r="M25" s="27"/>
      <c r="N25" s="27"/>
    </row>
    <row r="26" spans="1:14" x14ac:dyDescent="0.2">
      <c r="A26" s="5">
        <v>16</v>
      </c>
      <c r="B26" s="27"/>
      <c r="C26" s="27"/>
      <c r="D26" s="27"/>
      <c r="E26" s="27"/>
      <c r="F26" s="27"/>
      <c r="G26" s="27"/>
      <c r="H26" s="27"/>
      <c r="I26" s="27"/>
      <c r="J26" s="27"/>
      <c r="K26" s="27"/>
      <c r="L26" s="27"/>
      <c r="M26" s="27"/>
      <c r="N26" s="27"/>
    </row>
    <row r="27" spans="1:14" x14ac:dyDescent="0.2">
      <c r="A27" s="5">
        <v>17</v>
      </c>
      <c r="B27" s="27"/>
      <c r="C27" s="27"/>
      <c r="D27" s="27"/>
      <c r="E27" s="27"/>
      <c r="F27" s="27"/>
      <c r="G27" s="27"/>
      <c r="H27" s="27"/>
      <c r="I27" s="27"/>
      <c r="J27" s="27"/>
      <c r="K27" s="27"/>
      <c r="L27" s="27"/>
      <c r="M27" s="27"/>
      <c r="N27" s="27"/>
    </row>
    <row r="28" spans="1:14" x14ac:dyDescent="0.2">
      <c r="A28" s="5">
        <v>18</v>
      </c>
      <c r="B28" s="27"/>
      <c r="C28" s="27"/>
      <c r="D28" s="27"/>
      <c r="E28" s="27"/>
      <c r="F28" s="27"/>
      <c r="G28" s="27"/>
      <c r="H28" s="27"/>
      <c r="I28" s="27"/>
      <c r="J28" s="27"/>
      <c r="K28" s="27"/>
      <c r="L28" s="27"/>
      <c r="M28" s="27"/>
      <c r="N28" s="27"/>
    </row>
    <row r="29" spans="1:14" x14ac:dyDescent="0.2">
      <c r="A29" s="5">
        <v>19</v>
      </c>
      <c r="B29" s="27"/>
      <c r="C29" s="27"/>
      <c r="D29" s="27"/>
      <c r="E29" s="27"/>
      <c r="F29" s="27"/>
      <c r="G29" s="27"/>
      <c r="H29" s="27"/>
      <c r="I29" s="27"/>
      <c r="J29" s="27"/>
      <c r="K29" s="27"/>
      <c r="L29" s="27"/>
      <c r="M29" s="27"/>
      <c r="N29" s="27"/>
    </row>
    <row r="30" spans="1:14" x14ac:dyDescent="0.2">
      <c r="A30" s="5">
        <v>20</v>
      </c>
      <c r="B30" s="27"/>
      <c r="C30" s="27"/>
      <c r="D30" s="27"/>
      <c r="E30" s="27"/>
      <c r="F30" s="27"/>
      <c r="G30" s="27"/>
      <c r="H30" s="27"/>
      <c r="I30" s="27"/>
      <c r="J30" s="27"/>
      <c r="K30" s="27"/>
      <c r="L30" s="27"/>
      <c r="M30" s="27"/>
      <c r="N30" s="27"/>
    </row>
    <row r="31" spans="1:14" x14ac:dyDescent="0.2">
      <c r="A31" s="5">
        <v>21</v>
      </c>
      <c r="B31" s="27"/>
      <c r="C31" s="27"/>
      <c r="D31" s="27"/>
      <c r="E31" s="27"/>
      <c r="F31" s="27"/>
      <c r="G31" s="27"/>
      <c r="H31" s="27"/>
      <c r="I31" s="27"/>
      <c r="J31" s="27"/>
      <c r="K31" s="27"/>
      <c r="L31" s="27"/>
      <c r="M31" s="27"/>
      <c r="N31" s="27"/>
    </row>
    <row r="32" spans="1:14" x14ac:dyDescent="0.2">
      <c r="A32" s="5">
        <v>22</v>
      </c>
      <c r="B32" s="27"/>
      <c r="C32" s="27"/>
      <c r="D32" s="27"/>
      <c r="E32" s="27"/>
      <c r="F32" s="27"/>
      <c r="G32" s="27"/>
      <c r="H32" s="27"/>
      <c r="I32" s="27"/>
      <c r="J32" s="27"/>
      <c r="K32" s="27"/>
      <c r="L32" s="27"/>
      <c r="M32" s="27"/>
      <c r="N32" s="27"/>
    </row>
    <row r="33" spans="1:14" x14ac:dyDescent="0.2">
      <c r="A33" s="5">
        <v>23</v>
      </c>
      <c r="B33" s="27"/>
      <c r="C33" s="27"/>
      <c r="D33" s="27"/>
      <c r="E33" s="27"/>
      <c r="F33" s="27"/>
      <c r="G33" s="27"/>
      <c r="H33" s="27"/>
      <c r="I33" s="27"/>
      <c r="J33" s="27"/>
      <c r="K33" s="27"/>
      <c r="L33" s="27"/>
      <c r="M33" s="27"/>
      <c r="N33" s="27"/>
    </row>
    <row r="34" spans="1:14" x14ac:dyDescent="0.2">
      <c r="A34" s="5">
        <v>24</v>
      </c>
      <c r="B34" s="27"/>
      <c r="C34" s="27"/>
      <c r="D34" s="27"/>
      <c r="E34" s="27"/>
      <c r="F34" s="27"/>
      <c r="G34" s="27"/>
      <c r="H34" s="27"/>
      <c r="I34" s="27"/>
      <c r="J34" s="27"/>
      <c r="K34" s="27"/>
      <c r="L34" s="27"/>
      <c r="M34" s="27"/>
      <c r="N34" s="27"/>
    </row>
    <row r="35" spans="1:14" x14ac:dyDescent="0.2">
      <c r="A35" s="5">
        <v>25</v>
      </c>
      <c r="B35" s="27"/>
      <c r="C35" s="27"/>
      <c r="D35" s="27"/>
      <c r="E35" s="27"/>
      <c r="F35" s="27"/>
      <c r="G35" s="27"/>
      <c r="H35" s="27"/>
      <c r="I35" s="27"/>
      <c r="J35" s="27"/>
      <c r="K35" s="27"/>
      <c r="L35" s="27"/>
      <c r="M35" s="27"/>
      <c r="N35" s="27"/>
    </row>
    <row r="36" spans="1:14" x14ac:dyDescent="0.2">
      <c r="A36" s="5">
        <v>26</v>
      </c>
      <c r="B36" s="27"/>
      <c r="C36" s="27"/>
      <c r="D36" s="27"/>
      <c r="E36" s="27"/>
      <c r="F36" s="27"/>
      <c r="G36" s="27"/>
      <c r="H36" s="27"/>
      <c r="I36" s="27"/>
      <c r="J36" s="27"/>
      <c r="K36" s="27"/>
      <c r="L36" s="27"/>
      <c r="M36" s="27"/>
      <c r="N36" s="27"/>
    </row>
    <row r="37" spans="1:14" x14ac:dyDescent="0.2">
      <c r="A37" s="5">
        <v>27</v>
      </c>
      <c r="B37" s="27"/>
      <c r="C37" s="27"/>
      <c r="D37" s="27"/>
      <c r="E37" s="27"/>
      <c r="F37" s="27"/>
      <c r="G37" s="27"/>
      <c r="H37" s="27"/>
      <c r="I37" s="27"/>
      <c r="J37" s="27"/>
      <c r="K37" s="27"/>
      <c r="L37" s="27"/>
      <c r="M37" s="27"/>
      <c r="N37" s="27"/>
    </row>
    <row r="38" spans="1:14" x14ac:dyDescent="0.2">
      <c r="A38" s="5">
        <v>28</v>
      </c>
      <c r="B38" s="27"/>
      <c r="C38" s="27"/>
      <c r="D38" s="27"/>
      <c r="E38" s="27"/>
      <c r="F38" s="27"/>
      <c r="G38" s="27"/>
      <c r="H38" s="27"/>
      <c r="I38" s="27"/>
      <c r="J38" s="27"/>
      <c r="K38" s="27"/>
      <c r="L38" s="27"/>
      <c r="M38" s="27"/>
      <c r="N38" s="27"/>
    </row>
    <row r="39" spans="1:14" x14ac:dyDescent="0.2">
      <c r="A39" s="5">
        <v>29</v>
      </c>
      <c r="B39" s="27"/>
      <c r="C39" s="27"/>
      <c r="D39" s="27"/>
      <c r="E39" s="27"/>
      <c r="F39" s="27"/>
      <c r="G39" s="27"/>
      <c r="H39" s="27"/>
      <c r="I39" s="27"/>
      <c r="J39" s="27"/>
      <c r="K39" s="27"/>
      <c r="L39" s="27"/>
      <c r="M39" s="27"/>
      <c r="N39" s="27"/>
    </row>
    <row r="40" spans="1:14" x14ac:dyDescent="0.2">
      <c r="A40" s="5">
        <v>30</v>
      </c>
      <c r="B40" s="27"/>
      <c r="C40" s="27"/>
      <c r="D40" s="27"/>
      <c r="E40" s="27"/>
      <c r="F40" s="27"/>
      <c r="G40" s="27"/>
      <c r="H40" s="27"/>
      <c r="I40" s="27"/>
      <c r="J40" s="27"/>
      <c r="K40" s="27"/>
      <c r="L40" s="27"/>
      <c r="M40" s="27"/>
      <c r="N40" s="27"/>
    </row>
  </sheetData>
  <mergeCells count="15">
    <mergeCell ref="A4:B4"/>
    <mergeCell ref="I6:M6"/>
    <mergeCell ref="N9:N10"/>
    <mergeCell ref="A1:G1"/>
    <mergeCell ref="D3:H3"/>
    <mergeCell ref="I3:J3"/>
    <mergeCell ref="D4:H4"/>
    <mergeCell ref="I4:J4"/>
    <mergeCell ref="A9:A10"/>
    <mergeCell ref="B9:B10"/>
    <mergeCell ref="C9:E9"/>
    <mergeCell ref="F9:M9"/>
    <mergeCell ref="A6:C6"/>
    <mergeCell ref="D6:H6"/>
    <mergeCell ref="A3:B3"/>
  </mergeCells>
  <phoneticPr fontId="2"/>
  <conditionalFormatting sqref="B11">
    <cfRule type="expression" dxfId="31" priority="50">
      <formula>AND($C$11&gt;0,COUNTA($B$11:$M$11)&lt;12)</formula>
    </cfRule>
  </conditionalFormatting>
  <conditionalFormatting sqref="B12">
    <cfRule type="expression" dxfId="30" priority="49">
      <formula>AND($C$12&gt;0,COUNTA($B$12:$M$12)&lt;12)</formula>
    </cfRule>
  </conditionalFormatting>
  <conditionalFormatting sqref="B13">
    <cfRule type="expression" dxfId="29" priority="48">
      <formula>AND($C$13&gt;0,COUNTA($B$13:$M$13)&lt;12)</formula>
    </cfRule>
  </conditionalFormatting>
  <conditionalFormatting sqref="B14">
    <cfRule type="expression" dxfId="28" priority="47">
      <formula>AND($C$14&gt;0,COUNTA($B$14:$M$14)&lt;12)</formula>
    </cfRule>
  </conditionalFormatting>
  <conditionalFormatting sqref="B15">
    <cfRule type="expression" dxfId="27" priority="46">
      <formula>AND($C$15&gt;0,COUNTA($B$15:$M$15)&lt;12)</formula>
    </cfRule>
  </conditionalFormatting>
  <conditionalFormatting sqref="B16">
    <cfRule type="expression" dxfId="26" priority="45">
      <formula>AND($C$16&gt;0,COUNTA($B$16:$M$16)&lt;12)</formula>
    </cfRule>
  </conditionalFormatting>
  <conditionalFormatting sqref="B17">
    <cfRule type="expression" dxfId="25" priority="44">
      <formula>AND(C17&gt;0,COUNTA(B17:M17)&lt;12)</formula>
    </cfRule>
  </conditionalFormatting>
  <conditionalFormatting sqref="B18">
    <cfRule type="expression" dxfId="24" priority="43">
      <formula>AND($C$18&gt;0,COUNTA($B$18:$M$18)&lt;12)</formula>
    </cfRule>
  </conditionalFormatting>
  <conditionalFormatting sqref="B19">
    <cfRule type="expression" dxfId="23" priority="42">
      <formula>AND($C$19&gt;0,COUNTA($B$19:$M$19)&lt;12)</formula>
    </cfRule>
  </conditionalFormatting>
  <conditionalFormatting sqref="B20">
    <cfRule type="expression" dxfId="22" priority="4">
      <formula>AND($C$20&gt;0,COUNTA($B$20:$M$20)&lt;12)</formula>
    </cfRule>
  </conditionalFormatting>
  <conditionalFormatting sqref="B21">
    <cfRule type="expression" dxfId="21" priority="3">
      <formula>AND($C$21&gt;0,COUNTA($B$21:$M$21)&lt;12)</formula>
    </cfRule>
  </conditionalFormatting>
  <conditionalFormatting sqref="B22">
    <cfRule type="expression" dxfId="20" priority="2">
      <formula>AND($C$22&gt;0,COUNTA($B$22:$M$22)&lt;12)</formula>
    </cfRule>
  </conditionalFormatting>
  <conditionalFormatting sqref="B23">
    <cfRule type="expression" dxfId="19" priority="1">
      <formula>AND($C$23&gt;0,COUNTA($B$23:$M$23)&lt;12)</formula>
    </cfRule>
  </conditionalFormatting>
  <conditionalFormatting sqref="B24">
    <cfRule type="expression" dxfId="18" priority="41">
      <formula>AND($C$24&gt;0,COUNTA($B$24:$M$24)&lt;12)</formula>
    </cfRule>
  </conditionalFormatting>
  <conditionalFormatting sqref="B25">
    <cfRule type="expression" dxfId="17" priority="40">
      <formula>AND($C$25&gt;0,COUNTA($B$25:$M$25)&lt;12)</formula>
    </cfRule>
  </conditionalFormatting>
  <conditionalFormatting sqref="B26">
    <cfRule type="expression" dxfId="16" priority="39">
      <formula>AND($C$26&gt;0,COUNTA($B$26:$M$26)&lt;12)</formula>
    </cfRule>
  </conditionalFormatting>
  <conditionalFormatting sqref="B27">
    <cfRule type="expression" dxfId="15" priority="38">
      <formula>AND($C$27&gt;0,COUNTA($B$27:$M$27)&lt;12)</formula>
    </cfRule>
  </conditionalFormatting>
  <conditionalFormatting sqref="B28">
    <cfRule type="expression" dxfId="14" priority="37">
      <formula>AND($C$28&gt;0,COUNTA($B$28:$M$28)&lt;12)</formula>
    </cfRule>
  </conditionalFormatting>
  <conditionalFormatting sqref="B29">
    <cfRule type="expression" dxfId="13" priority="36">
      <formula>AND($C$29&gt;0,COUNTA($B$29:$M$29)&lt;12)</formula>
    </cfRule>
  </conditionalFormatting>
  <conditionalFormatting sqref="B30">
    <cfRule type="expression" dxfId="12" priority="35">
      <formula>AND($C$30&gt;0,COUNTA($B$30:$M$30)&lt;12)</formula>
    </cfRule>
  </conditionalFormatting>
  <conditionalFormatting sqref="B31">
    <cfRule type="expression" dxfId="11" priority="34">
      <formula>AND($C$31&gt;0,COUNTA($B$31:$M$31)&lt;12)</formula>
    </cfRule>
  </conditionalFormatting>
  <conditionalFormatting sqref="B32">
    <cfRule type="expression" dxfId="10" priority="33">
      <formula>AND($C$32&gt;0,COUNTA($B$32:$M$32)&lt;12)</formula>
    </cfRule>
  </conditionalFormatting>
  <conditionalFormatting sqref="B33">
    <cfRule type="expression" dxfId="9" priority="32">
      <formula>AND($C$33&gt;0,COUNTA($B$33:$M$33)&lt;12)</formula>
    </cfRule>
  </conditionalFormatting>
  <conditionalFormatting sqref="B34">
    <cfRule type="expression" dxfId="8" priority="31">
      <formula>AND($C$34&gt;0,COUNTA($B$34:$M$34)&lt;12)</formula>
    </cfRule>
  </conditionalFormatting>
  <conditionalFormatting sqref="B35">
    <cfRule type="expression" dxfId="7" priority="30">
      <formula>AND($C$35&gt;0,COUNTA($B$35:$M$35)&lt;12)</formula>
    </cfRule>
  </conditionalFormatting>
  <conditionalFormatting sqref="B36">
    <cfRule type="expression" dxfId="6" priority="29">
      <formula>AND($C$36&gt;0,COUNTA($B$36:$M$36)&lt;12)</formula>
    </cfRule>
  </conditionalFormatting>
  <conditionalFormatting sqref="B37">
    <cfRule type="expression" dxfId="5" priority="28">
      <formula>AND($C$37&gt;0,COUNTA($B$37:$M$37)&lt;12)</formula>
    </cfRule>
  </conditionalFormatting>
  <conditionalFormatting sqref="B38">
    <cfRule type="expression" dxfId="4" priority="27">
      <formula>AND($C$38&gt;0,COUNTA($B$38:$M$38)&lt;12)</formula>
    </cfRule>
  </conditionalFormatting>
  <conditionalFormatting sqref="B39">
    <cfRule type="expression" dxfId="3" priority="26">
      <formula>AND($C$39&gt;0,COUNTA($B$39:$M$39)&lt;12)</formula>
    </cfRule>
  </conditionalFormatting>
  <conditionalFormatting sqref="B40">
    <cfRule type="expression" dxfId="2" priority="25">
      <formula>AND($C$40&gt;0,COUNTA($B$40:$M$40)&lt;12)</formula>
    </cfRule>
  </conditionalFormatting>
  <dataValidations count="1">
    <dataValidation type="list" allowBlank="1" showInputMessage="1" showErrorMessage="1" sqref="F11:M40" xr:uid="{00000000-0002-0000-0000-000000000000}">
      <formula1>"実施した,まあまあ実施した,実施しなかった"</formula1>
    </dataValidation>
  </dataValidations>
  <pageMargins left="0.51181102362204722" right="0.51181102362204722" top="0.74803149606299213" bottom="0.74803149606299213" header="0.31496062992125984" footer="0.31496062992125984"/>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N80"/>
  <sheetViews>
    <sheetView tabSelected="1" view="pageBreakPreview" zoomScale="76" zoomScaleNormal="69" zoomScaleSheetLayoutView="76" workbookViewId="0">
      <selection sqref="A1:G1"/>
    </sheetView>
  </sheetViews>
  <sheetFormatPr defaultColWidth="9" defaultRowHeight="13.2" x14ac:dyDescent="0.2"/>
  <cols>
    <col min="1" max="1" width="3.44140625" bestFit="1" customWidth="1"/>
    <col min="2" max="2" width="20.6640625" customWidth="1"/>
    <col min="3" max="3" width="22.21875" customWidth="1"/>
    <col min="4" max="5" width="10.109375" customWidth="1"/>
    <col min="6" max="13" width="14.6640625" customWidth="1"/>
    <col min="14" max="14" width="40.6640625" customWidth="1"/>
  </cols>
  <sheetData>
    <row r="1" spans="1:14" ht="30" customHeight="1" x14ac:dyDescent="0.2">
      <c r="A1" s="56" t="s">
        <v>86</v>
      </c>
      <c r="B1" s="56"/>
      <c r="C1" s="56"/>
      <c r="D1" s="56"/>
      <c r="E1" s="56"/>
      <c r="F1" s="56"/>
      <c r="G1" s="56"/>
    </row>
    <row r="2" spans="1:14" ht="20.25" customHeight="1" x14ac:dyDescent="0.2"/>
    <row r="3" spans="1:14" ht="13.5" customHeight="1" x14ac:dyDescent="0.2">
      <c r="A3" s="57" t="s">
        <v>15</v>
      </c>
      <c r="B3" s="57"/>
      <c r="C3" s="33" t="s">
        <v>19</v>
      </c>
      <c r="D3" s="57" t="s">
        <v>20</v>
      </c>
      <c r="E3" s="57"/>
      <c r="F3" s="57"/>
      <c r="G3" s="57"/>
      <c r="H3" s="57"/>
      <c r="I3" s="57" t="s">
        <v>21</v>
      </c>
      <c r="J3" s="57"/>
      <c r="K3" s="33" t="s">
        <v>76</v>
      </c>
    </row>
    <row r="4" spans="1:14" ht="24.75" customHeight="1" x14ac:dyDescent="0.2">
      <c r="A4" s="65"/>
      <c r="B4" s="65"/>
      <c r="C4" s="1"/>
      <c r="D4" s="65"/>
      <c r="E4" s="65"/>
      <c r="F4" s="65"/>
      <c r="G4" s="65"/>
      <c r="H4" s="65"/>
      <c r="I4" s="65"/>
      <c r="J4" s="65"/>
      <c r="K4" s="6"/>
    </row>
    <row r="5" spans="1:14" ht="8.1" customHeight="1" x14ac:dyDescent="0.2">
      <c r="A5" s="43"/>
      <c r="B5" s="44"/>
      <c r="C5" s="44"/>
      <c r="D5" s="44"/>
      <c r="E5" s="44"/>
      <c r="F5" s="44"/>
      <c r="G5" s="44"/>
      <c r="H5" s="44"/>
      <c r="I5" s="44"/>
      <c r="J5" s="44"/>
      <c r="K5" s="45"/>
      <c r="L5" s="43"/>
      <c r="M5" s="43"/>
    </row>
    <row r="6" spans="1:14" s="34" customFormat="1" ht="20.25" customHeight="1" x14ac:dyDescent="0.2">
      <c r="A6" s="69" t="s">
        <v>67</v>
      </c>
      <c r="B6" s="69"/>
      <c r="C6" s="69"/>
      <c r="D6" s="70" t="s">
        <v>66</v>
      </c>
      <c r="E6" s="70"/>
      <c r="F6" s="70"/>
      <c r="G6" s="70"/>
      <c r="H6" s="70"/>
      <c r="I6" s="71" t="s">
        <v>68</v>
      </c>
      <c r="J6" s="71"/>
      <c r="K6" s="71"/>
      <c r="L6" s="71"/>
      <c r="M6" s="71"/>
    </row>
    <row r="7" spans="1:14" ht="8.1" customHeight="1" x14ac:dyDescent="0.2"/>
    <row r="8" spans="1:14" ht="18.75" customHeight="1" x14ac:dyDescent="0.2">
      <c r="A8" s="59"/>
      <c r="B8" s="67" t="s">
        <v>0</v>
      </c>
      <c r="C8" s="68" t="s">
        <v>17</v>
      </c>
      <c r="D8" s="68"/>
      <c r="E8" s="68"/>
      <c r="F8" s="68" t="s">
        <v>18</v>
      </c>
      <c r="G8" s="68"/>
      <c r="H8" s="68"/>
      <c r="I8" s="68"/>
      <c r="J8" s="68"/>
      <c r="K8" s="68"/>
      <c r="L8" s="68"/>
      <c r="M8" s="68"/>
      <c r="N8" s="66" t="s">
        <v>16</v>
      </c>
    </row>
    <row r="9" spans="1:14" s="4" customFormat="1" ht="74.25" customHeight="1" x14ac:dyDescent="0.2">
      <c r="A9" s="59"/>
      <c r="B9" s="67"/>
      <c r="C9" s="42" t="s">
        <v>85</v>
      </c>
      <c r="D9" s="40" t="s">
        <v>1</v>
      </c>
      <c r="E9" s="40" t="s">
        <v>2</v>
      </c>
      <c r="F9" s="41" t="s">
        <v>82</v>
      </c>
      <c r="G9" s="41" t="s">
        <v>11</v>
      </c>
      <c r="H9" s="41" t="s">
        <v>81</v>
      </c>
      <c r="I9" s="41" t="s">
        <v>80</v>
      </c>
      <c r="J9" s="41" t="s">
        <v>6</v>
      </c>
      <c r="K9" s="41" t="s">
        <v>79</v>
      </c>
      <c r="L9" s="41" t="s">
        <v>78</v>
      </c>
      <c r="M9" s="41" t="s">
        <v>77</v>
      </c>
      <c r="N9" s="66"/>
    </row>
    <row r="10" spans="1:14" ht="20.25" customHeight="1" x14ac:dyDescent="0.2">
      <c r="A10" s="5">
        <v>1</v>
      </c>
      <c r="B10" s="1"/>
      <c r="C10" s="7"/>
      <c r="D10" s="7"/>
      <c r="E10" s="7"/>
      <c r="F10" s="1"/>
      <c r="G10" s="1"/>
      <c r="H10" s="1"/>
      <c r="I10" s="1"/>
      <c r="J10" s="1"/>
      <c r="K10" s="1"/>
      <c r="L10" s="1"/>
      <c r="M10" s="1"/>
      <c r="N10" s="1"/>
    </row>
    <row r="11" spans="1:14" ht="20.25" customHeight="1" x14ac:dyDescent="0.2">
      <c r="A11" s="5">
        <v>2</v>
      </c>
      <c r="B11" s="1"/>
      <c r="C11" s="7"/>
      <c r="D11" s="7"/>
      <c r="E11" s="7"/>
      <c r="F11" s="1"/>
      <c r="G11" s="1"/>
      <c r="H11" s="1"/>
      <c r="I11" s="1"/>
      <c r="J11" s="1"/>
      <c r="K11" s="1"/>
      <c r="L11" s="1"/>
      <c r="M11" s="1"/>
      <c r="N11" s="1"/>
    </row>
    <row r="12" spans="1:14" ht="20.25" customHeight="1" x14ac:dyDescent="0.2">
      <c r="A12" s="5">
        <v>3</v>
      </c>
      <c r="B12" s="1"/>
      <c r="C12" s="7"/>
      <c r="D12" s="7"/>
      <c r="E12" s="7"/>
      <c r="F12" s="1"/>
      <c r="G12" s="1"/>
      <c r="H12" s="1"/>
      <c r="I12" s="1"/>
      <c r="J12" s="1"/>
      <c r="K12" s="1"/>
      <c r="L12" s="1"/>
      <c r="M12" s="1"/>
      <c r="N12" s="1"/>
    </row>
    <row r="13" spans="1:14" ht="20.25" customHeight="1" x14ac:dyDescent="0.2">
      <c r="A13" s="5">
        <v>4</v>
      </c>
      <c r="B13" s="1"/>
      <c r="C13" s="7"/>
      <c r="D13" s="7"/>
      <c r="E13" s="7"/>
      <c r="F13" s="1"/>
      <c r="G13" s="1"/>
      <c r="H13" s="1"/>
      <c r="I13" s="1"/>
      <c r="J13" s="1"/>
      <c r="K13" s="1"/>
      <c r="L13" s="1"/>
      <c r="M13" s="1"/>
      <c r="N13" s="1"/>
    </row>
    <row r="14" spans="1:14" ht="20.25" customHeight="1" x14ac:dyDescent="0.2">
      <c r="A14" s="5">
        <v>5</v>
      </c>
      <c r="B14" s="1"/>
      <c r="C14" s="7"/>
      <c r="D14" s="7"/>
      <c r="E14" s="7"/>
      <c r="F14" s="1"/>
      <c r="G14" s="1"/>
      <c r="H14" s="1"/>
      <c r="I14" s="1"/>
      <c r="J14" s="1"/>
      <c r="K14" s="1"/>
      <c r="L14" s="1"/>
      <c r="M14" s="1"/>
      <c r="N14" s="1"/>
    </row>
    <row r="15" spans="1:14" ht="20.25" customHeight="1" x14ac:dyDescent="0.2">
      <c r="A15" s="5">
        <v>6</v>
      </c>
      <c r="B15" s="1"/>
      <c r="C15" s="7"/>
      <c r="D15" s="7"/>
      <c r="E15" s="7"/>
      <c r="F15" s="1"/>
      <c r="G15" s="1"/>
      <c r="H15" s="1"/>
      <c r="I15" s="1"/>
      <c r="J15" s="1"/>
      <c r="K15" s="1"/>
      <c r="L15" s="1"/>
      <c r="M15" s="1"/>
      <c r="N15" s="1"/>
    </row>
    <row r="16" spans="1:14" ht="20.25" customHeight="1" x14ac:dyDescent="0.2">
      <c r="A16" s="5">
        <v>7</v>
      </c>
      <c r="B16" s="1"/>
      <c r="C16" s="7"/>
      <c r="D16" s="7"/>
      <c r="E16" s="7"/>
      <c r="F16" s="1"/>
      <c r="G16" s="1"/>
      <c r="H16" s="1"/>
      <c r="I16" s="1"/>
      <c r="J16" s="1"/>
      <c r="K16" s="1"/>
      <c r="L16" s="1"/>
      <c r="M16" s="1"/>
      <c r="N16" s="1"/>
    </row>
    <row r="17" spans="1:14" ht="20.25" customHeight="1" x14ac:dyDescent="0.2">
      <c r="A17" s="5">
        <v>8</v>
      </c>
      <c r="B17" s="1"/>
      <c r="C17" s="7"/>
      <c r="D17" s="7"/>
      <c r="E17" s="7"/>
      <c r="F17" s="1"/>
      <c r="G17" s="1"/>
      <c r="H17" s="1"/>
      <c r="I17" s="1"/>
      <c r="J17" s="1"/>
      <c r="K17" s="1"/>
      <c r="L17" s="1"/>
      <c r="M17" s="1"/>
      <c r="N17" s="1"/>
    </row>
    <row r="18" spans="1:14" ht="20.25" customHeight="1" x14ac:dyDescent="0.2">
      <c r="A18" s="5">
        <v>9</v>
      </c>
      <c r="B18" s="1"/>
      <c r="C18" s="7"/>
      <c r="D18" s="7"/>
      <c r="E18" s="7"/>
      <c r="F18" s="1"/>
      <c r="G18" s="1"/>
      <c r="H18" s="1"/>
      <c r="I18" s="1"/>
      <c r="J18" s="1"/>
      <c r="K18" s="1"/>
      <c r="L18" s="1"/>
      <c r="M18" s="1"/>
      <c r="N18" s="1"/>
    </row>
    <row r="19" spans="1:14" ht="20.25" customHeight="1" x14ac:dyDescent="0.2">
      <c r="A19" s="5">
        <v>10</v>
      </c>
      <c r="B19" s="1"/>
      <c r="C19" s="7"/>
      <c r="D19" s="7"/>
      <c r="E19" s="7"/>
      <c r="F19" s="1"/>
      <c r="G19" s="1"/>
      <c r="H19" s="1"/>
      <c r="I19" s="1"/>
      <c r="J19" s="1"/>
      <c r="K19" s="1"/>
      <c r="L19" s="1"/>
      <c r="M19" s="1"/>
      <c r="N19" s="1"/>
    </row>
    <row r="20" spans="1:14" ht="20.25" customHeight="1" x14ac:dyDescent="0.2">
      <c r="A20" s="5">
        <v>11</v>
      </c>
      <c r="B20" s="1"/>
      <c r="C20" s="7"/>
      <c r="D20" s="7"/>
      <c r="E20" s="7"/>
      <c r="F20" s="1"/>
      <c r="G20" s="1"/>
      <c r="H20" s="1"/>
      <c r="I20" s="1"/>
      <c r="J20" s="1"/>
      <c r="K20" s="1"/>
      <c r="L20" s="1"/>
      <c r="M20" s="1"/>
      <c r="N20" s="1"/>
    </row>
    <row r="21" spans="1:14" ht="20.25" customHeight="1" x14ac:dyDescent="0.2">
      <c r="A21" s="5">
        <v>12</v>
      </c>
      <c r="B21" s="1"/>
      <c r="C21" s="7"/>
      <c r="D21" s="7"/>
      <c r="E21" s="7"/>
      <c r="F21" s="1"/>
      <c r="G21" s="1"/>
      <c r="H21" s="1"/>
      <c r="I21" s="1"/>
      <c r="J21" s="1"/>
      <c r="K21" s="1"/>
      <c r="L21" s="1"/>
      <c r="M21" s="1"/>
      <c r="N21" s="1"/>
    </row>
    <row r="22" spans="1:14" ht="20.25" customHeight="1" x14ac:dyDescent="0.2">
      <c r="A22" s="5">
        <v>13</v>
      </c>
      <c r="B22" s="1"/>
      <c r="C22" s="7"/>
      <c r="D22" s="7"/>
      <c r="E22" s="7"/>
      <c r="F22" s="1"/>
      <c r="G22" s="1"/>
      <c r="H22" s="1"/>
      <c r="I22" s="1"/>
      <c r="J22" s="1"/>
      <c r="K22" s="1"/>
      <c r="L22" s="1"/>
      <c r="M22" s="1"/>
      <c r="N22" s="1"/>
    </row>
    <row r="23" spans="1:14" ht="20.25" customHeight="1" x14ac:dyDescent="0.2">
      <c r="A23" s="5">
        <v>14</v>
      </c>
      <c r="B23" s="1"/>
      <c r="C23" s="7"/>
      <c r="D23" s="7"/>
      <c r="E23" s="7"/>
      <c r="F23" s="1"/>
      <c r="G23" s="1"/>
      <c r="H23" s="1"/>
      <c r="I23" s="1"/>
      <c r="J23" s="1"/>
      <c r="K23" s="1"/>
      <c r="L23" s="1"/>
      <c r="M23" s="1"/>
      <c r="N23" s="1"/>
    </row>
    <row r="24" spans="1:14" ht="20.25" customHeight="1" x14ac:dyDescent="0.2">
      <c r="A24" s="5">
        <v>15</v>
      </c>
      <c r="B24" s="1"/>
      <c r="C24" s="7"/>
      <c r="D24" s="7"/>
      <c r="E24" s="7"/>
      <c r="F24" s="1"/>
      <c r="G24" s="1"/>
      <c r="H24" s="1"/>
      <c r="I24" s="1"/>
      <c r="J24" s="1"/>
      <c r="K24" s="1"/>
      <c r="L24" s="1"/>
      <c r="M24" s="1"/>
      <c r="N24" s="1"/>
    </row>
    <row r="25" spans="1:14" ht="20.25" customHeight="1" x14ac:dyDescent="0.2">
      <c r="A25" s="5">
        <v>16</v>
      </c>
      <c r="B25" s="1"/>
      <c r="C25" s="7"/>
      <c r="D25" s="7"/>
      <c r="E25" s="7"/>
      <c r="F25" s="1"/>
      <c r="G25" s="1"/>
      <c r="H25" s="1"/>
      <c r="I25" s="1"/>
      <c r="J25" s="1"/>
      <c r="K25" s="1"/>
      <c r="L25" s="1"/>
      <c r="M25" s="1"/>
      <c r="N25" s="1"/>
    </row>
    <row r="26" spans="1:14" ht="20.25" customHeight="1" x14ac:dyDescent="0.2">
      <c r="A26" s="5">
        <v>17</v>
      </c>
      <c r="B26" s="1"/>
      <c r="C26" s="7"/>
      <c r="D26" s="7"/>
      <c r="E26" s="7"/>
      <c r="F26" s="1"/>
      <c r="G26" s="1"/>
      <c r="H26" s="1"/>
      <c r="I26" s="1"/>
      <c r="J26" s="1"/>
      <c r="K26" s="1"/>
      <c r="L26" s="1"/>
      <c r="M26" s="1"/>
      <c r="N26" s="1"/>
    </row>
    <row r="27" spans="1:14" ht="20.25" customHeight="1" x14ac:dyDescent="0.2">
      <c r="A27" s="5">
        <v>18</v>
      </c>
      <c r="B27" s="1"/>
      <c r="C27" s="7"/>
      <c r="D27" s="7"/>
      <c r="E27" s="7"/>
      <c r="F27" s="1"/>
      <c r="G27" s="1"/>
      <c r="H27" s="1"/>
      <c r="I27" s="1"/>
      <c r="J27" s="1"/>
      <c r="K27" s="1"/>
      <c r="L27" s="1"/>
      <c r="M27" s="1"/>
      <c r="N27" s="1"/>
    </row>
    <row r="28" spans="1:14" ht="20.25" customHeight="1" x14ac:dyDescent="0.2">
      <c r="A28" s="5">
        <v>19</v>
      </c>
      <c r="B28" s="1"/>
      <c r="C28" s="7"/>
      <c r="D28" s="7"/>
      <c r="E28" s="7"/>
      <c r="F28" s="1"/>
      <c r="G28" s="1"/>
      <c r="H28" s="1"/>
      <c r="I28" s="1"/>
      <c r="J28" s="1"/>
      <c r="K28" s="1"/>
      <c r="L28" s="1"/>
      <c r="M28" s="1"/>
      <c r="N28" s="1"/>
    </row>
    <row r="29" spans="1:14" ht="20.25" customHeight="1" x14ac:dyDescent="0.2">
      <c r="A29" s="5">
        <v>20</v>
      </c>
      <c r="B29" s="1"/>
      <c r="C29" s="7"/>
      <c r="D29" s="7"/>
      <c r="E29" s="7"/>
      <c r="F29" s="1"/>
      <c r="G29" s="1"/>
      <c r="H29" s="1"/>
      <c r="I29" s="1"/>
      <c r="J29" s="1"/>
      <c r="K29" s="1"/>
      <c r="L29" s="1"/>
      <c r="M29" s="1"/>
      <c r="N29" s="1"/>
    </row>
    <row r="30" spans="1:14" ht="20.25" customHeight="1" x14ac:dyDescent="0.2">
      <c r="A30" s="5">
        <v>21</v>
      </c>
      <c r="B30" s="1"/>
      <c r="C30" s="7"/>
      <c r="D30" s="7"/>
      <c r="E30" s="7"/>
      <c r="F30" s="1"/>
      <c r="G30" s="1"/>
      <c r="H30" s="1"/>
      <c r="I30" s="1"/>
      <c r="J30" s="1"/>
      <c r="K30" s="1"/>
      <c r="L30" s="1"/>
      <c r="M30" s="1"/>
      <c r="N30" s="1"/>
    </row>
    <row r="31" spans="1:14" ht="20.25" customHeight="1" x14ac:dyDescent="0.2">
      <c r="A31" s="5">
        <v>22</v>
      </c>
      <c r="B31" s="1"/>
      <c r="C31" s="7"/>
      <c r="D31" s="7"/>
      <c r="E31" s="7"/>
      <c r="F31" s="1"/>
      <c r="G31" s="1"/>
      <c r="H31" s="1"/>
      <c r="I31" s="1"/>
      <c r="J31" s="1"/>
      <c r="K31" s="1"/>
      <c r="L31" s="1"/>
      <c r="M31" s="1"/>
      <c r="N31" s="1"/>
    </row>
    <row r="32" spans="1:14" ht="20.25" customHeight="1" x14ac:dyDescent="0.2">
      <c r="A32" s="5">
        <v>23</v>
      </c>
      <c r="B32" s="1"/>
      <c r="C32" s="7"/>
      <c r="D32" s="7"/>
      <c r="E32" s="7"/>
      <c r="F32" s="1"/>
      <c r="G32" s="1"/>
      <c r="H32" s="1"/>
      <c r="I32" s="1"/>
      <c r="J32" s="1"/>
      <c r="K32" s="1"/>
      <c r="L32" s="1"/>
      <c r="M32" s="1"/>
      <c r="N32" s="1"/>
    </row>
    <row r="33" spans="1:14" ht="20.25" customHeight="1" x14ac:dyDescent="0.2">
      <c r="A33" s="5">
        <v>24</v>
      </c>
      <c r="B33" s="1"/>
      <c r="C33" s="7"/>
      <c r="D33" s="7"/>
      <c r="E33" s="7"/>
      <c r="F33" s="1"/>
      <c r="G33" s="1"/>
      <c r="H33" s="1"/>
      <c r="I33" s="1"/>
      <c r="J33" s="1"/>
      <c r="K33" s="1"/>
      <c r="L33" s="1"/>
      <c r="M33" s="1"/>
      <c r="N33" s="1"/>
    </row>
    <row r="34" spans="1:14" ht="20.25" customHeight="1" x14ac:dyDescent="0.2">
      <c r="A34" s="5">
        <v>25</v>
      </c>
      <c r="B34" s="1"/>
      <c r="C34" s="7"/>
      <c r="D34" s="7"/>
      <c r="E34" s="7"/>
      <c r="F34" s="1"/>
      <c r="G34" s="1"/>
      <c r="H34" s="1"/>
      <c r="I34" s="1"/>
      <c r="J34" s="1"/>
      <c r="K34" s="1"/>
      <c r="L34" s="1"/>
      <c r="M34" s="1"/>
      <c r="N34" s="1"/>
    </row>
    <row r="35" spans="1:14" ht="20.25" customHeight="1" x14ac:dyDescent="0.2">
      <c r="A35" s="5">
        <v>26</v>
      </c>
      <c r="B35" s="1"/>
      <c r="C35" s="7"/>
      <c r="D35" s="7"/>
      <c r="E35" s="7"/>
      <c r="F35" s="1"/>
      <c r="G35" s="1"/>
      <c r="H35" s="1"/>
      <c r="I35" s="1"/>
      <c r="J35" s="1"/>
      <c r="K35" s="1"/>
      <c r="L35" s="1"/>
      <c r="M35" s="1"/>
      <c r="N35" s="1"/>
    </row>
    <row r="36" spans="1:14" ht="20.25" customHeight="1" x14ac:dyDescent="0.2">
      <c r="A36" s="5">
        <v>27</v>
      </c>
      <c r="B36" s="1"/>
      <c r="C36" s="7"/>
      <c r="D36" s="7"/>
      <c r="E36" s="7"/>
      <c r="F36" s="1"/>
      <c r="G36" s="1"/>
      <c r="H36" s="1"/>
      <c r="I36" s="1"/>
      <c r="J36" s="1"/>
      <c r="K36" s="1"/>
      <c r="L36" s="1"/>
      <c r="M36" s="1"/>
      <c r="N36" s="1"/>
    </row>
    <row r="37" spans="1:14" ht="20.25" customHeight="1" x14ac:dyDescent="0.2">
      <c r="A37" s="5">
        <v>28</v>
      </c>
      <c r="B37" s="1"/>
      <c r="C37" s="7"/>
      <c r="D37" s="7"/>
      <c r="E37" s="7"/>
      <c r="F37" s="1"/>
      <c r="G37" s="1"/>
      <c r="H37" s="1"/>
      <c r="I37" s="1"/>
      <c r="J37" s="1"/>
      <c r="K37" s="1"/>
      <c r="L37" s="1"/>
      <c r="M37" s="1"/>
      <c r="N37" s="1"/>
    </row>
    <row r="38" spans="1:14" ht="20.25" customHeight="1" x14ac:dyDescent="0.2">
      <c r="A38" s="5">
        <v>29</v>
      </c>
      <c r="B38" s="1"/>
      <c r="C38" s="7"/>
      <c r="D38" s="7"/>
      <c r="E38" s="7"/>
      <c r="F38" s="1"/>
      <c r="G38" s="1"/>
      <c r="H38" s="1"/>
      <c r="I38" s="1"/>
      <c r="J38" s="1"/>
      <c r="K38" s="1"/>
      <c r="L38" s="1"/>
      <c r="M38" s="1"/>
      <c r="N38" s="1"/>
    </row>
    <row r="39" spans="1:14" ht="20.25" customHeight="1" x14ac:dyDescent="0.2">
      <c r="A39" s="5">
        <v>30</v>
      </c>
      <c r="B39" s="1"/>
      <c r="C39" s="7"/>
      <c r="D39" s="7"/>
      <c r="E39" s="7"/>
      <c r="F39" s="1"/>
      <c r="G39" s="1"/>
      <c r="H39" s="1"/>
      <c r="I39" s="1"/>
      <c r="J39" s="1"/>
      <c r="K39" s="1"/>
      <c r="L39" s="1"/>
      <c r="M39" s="1"/>
      <c r="N39" s="1"/>
    </row>
    <row r="40" spans="1:14" ht="20.25" customHeight="1" x14ac:dyDescent="0.2">
      <c r="A40" s="5">
        <v>31</v>
      </c>
      <c r="B40" s="1"/>
      <c r="C40" s="7"/>
      <c r="D40" s="7"/>
      <c r="E40" s="7"/>
      <c r="F40" s="1"/>
      <c r="G40" s="1"/>
      <c r="H40" s="1"/>
      <c r="I40" s="1"/>
      <c r="J40" s="1"/>
      <c r="K40" s="1"/>
      <c r="L40" s="1"/>
      <c r="M40" s="1"/>
      <c r="N40" s="1"/>
    </row>
    <row r="41" spans="1:14" ht="20.25" customHeight="1" x14ac:dyDescent="0.2">
      <c r="A41" s="5">
        <v>32</v>
      </c>
      <c r="B41" s="1"/>
      <c r="C41" s="7"/>
      <c r="D41" s="7"/>
      <c r="E41" s="7"/>
      <c r="F41" s="1"/>
      <c r="G41" s="1"/>
      <c r="H41" s="1"/>
      <c r="I41" s="1"/>
      <c r="J41" s="1"/>
      <c r="K41" s="1"/>
      <c r="L41" s="1"/>
      <c r="M41" s="1"/>
      <c r="N41" s="1"/>
    </row>
    <row r="42" spans="1:14" ht="20.25" customHeight="1" x14ac:dyDescent="0.2">
      <c r="A42" s="5">
        <v>33</v>
      </c>
      <c r="B42" s="1"/>
      <c r="C42" s="7"/>
      <c r="D42" s="7"/>
      <c r="E42" s="7"/>
      <c r="F42" s="1"/>
      <c r="G42" s="1"/>
      <c r="H42" s="1"/>
      <c r="I42" s="1"/>
      <c r="J42" s="1"/>
      <c r="K42" s="1"/>
      <c r="L42" s="1"/>
      <c r="M42" s="1"/>
      <c r="N42" s="1"/>
    </row>
    <row r="43" spans="1:14" ht="20.25" customHeight="1" x14ac:dyDescent="0.2">
      <c r="A43" s="5">
        <v>34</v>
      </c>
      <c r="B43" s="1"/>
      <c r="C43" s="7"/>
      <c r="D43" s="7"/>
      <c r="E43" s="7"/>
      <c r="F43" s="1"/>
      <c r="G43" s="1"/>
      <c r="H43" s="1"/>
      <c r="I43" s="1"/>
      <c r="J43" s="1"/>
      <c r="K43" s="1"/>
      <c r="L43" s="1"/>
      <c r="M43" s="1"/>
      <c r="N43" s="1"/>
    </row>
    <row r="44" spans="1:14" ht="20.25" customHeight="1" x14ac:dyDescent="0.2">
      <c r="A44" s="5">
        <v>35</v>
      </c>
      <c r="B44" s="1"/>
      <c r="C44" s="7"/>
      <c r="D44" s="7"/>
      <c r="E44" s="7"/>
      <c r="F44" s="1"/>
      <c r="G44" s="1"/>
      <c r="H44" s="1"/>
      <c r="I44" s="1"/>
      <c r="J44" s="1"/>
      <c r="K44" s="1"/>
      <c r="L44" s="1"/>
      <c r="M44" s="1"/>
      <c r="N44" s="1"/>
    </row>
    <row r="45" spans="1:14" ht="20.25" customHeight="1" x14ac:dyDescent="0.2">
      <c r="A45" s="5">
        <v>36</v>
      </c>
      <c r="B45" s="1"/>
      <c r="C45" s="7"/>
      <c r="D45" s="7"/>
      <c r="E45" s="7"/>
      <c r="F45" s="1"/>
      <c r="G45" s="1"/>
      <c r="H45" s="1"/>
      <c r="I45" s="1"/>
      <c r="J45" s="1"/>
      <c r="K45" s="1"/>
      <c r="L45" s="1"/>
      <c r="M45" s="1"/>
      <c r="N45" s="1"/>
    </row>
    <row r="46" spans="1:14" ht="20.25" customHeight="1" x14ac:dyDescent="0.2">
      <c r="A46" s="5">
        <v>37</v>
      </c>
      <c r="B46" s="1"/>
      <c r="C46" s="7"/>
      <c r="D46" s="7"/>
      <c r="E46" s="7"/>
      <c r="F46" s="1"/>
      <c r="G46" s="1"/>
      <c r="H46" s="1"/>
      <c r="I46" s="1"/>
      <c r="J46" s="1"/>
      <c r="K46" s="1"/>
      <c r="L46" s="1"/>
      <c r="M46" s="1"/>
      <c r="N46" s="1"/>
    </row>
    <row r="47" spans="1:14" ht="20.25" customHeight="1" x14ac:dyDescent="0.2">
      <c r="A47" s="5">
        <v>38</v>
      </c>
      <c r="B47" s="1"/>
      <c r="C47" s="7"/>
      <c r="D47" s="7"/>
      <c r="E47" s="7"/>
      <c r="F47" s="1"/>
      <c r="G47" s="1"/>
      <c r="H47" s="1"/>
      <c r="I47" s="1"/>
      <c r="J47" s="1"/>
      <c r="K47" s="1"/>
      <c r="L47" s="1"/>
      <c r="M47" s="1"/>
      <c r="N47" s="1"/>
    </row>
    <row r="48" spans="1:14" ht="20.25" customHeight="1" x14ac:dyDescent="0.2">
      <c r="A48" s="5">
        <v>39</v>
      </c>
      <c r="B48" s="1"/>
      <c r="C48" s="7"/>
      <c r="D48" s="7"/>
      <c r="E48" s="7"/>
      <c r="F48" s="1"/>
      <c r="G48" s="1"/>
      <c r="H48" s="1"/>
      <c r="I48" s="1"/>
      <c r="J48" s="1"/>
      <c r="K48" s="1"/>
      <c r="L48" s="1"/>
      <c r="M48" s="1"/>
      <c r="N48" s="1"/>
    </row>
    <row r="49" spans="1:14" ht="20.25" customHeight="1" x14ac:dyDescent="0.2">
      <c r="A49" s="5">
        <v>40</v>
      </c>
      <c r="B49" s="1"/>
      <c r="C49" s="7"/>
      <c r="D49" s="7"/>
      <c r="E49" s="7"/>
      <c r="F49" s="1"/>
      <c r="G49" s="1"/>
      <c r="H49" s="1"/>
      <c r="I49" s="1"/>
      <c r="J49" s="1"/>
      <c r="K49" s="1"/>
      <c r="L49" s="1"/>
      <c r="M49" s="1"/>
      <c r="N49" s="1"/>
    </row>
    <row r="50" spans="1:14" ht="20.25" customHeight="1" x14ac:dyDescent="0.2">
      <c r="A50" s="5">
        <v>41</v>
      </c>
      <c r="B50" s="1"/>
      <c r="C50" s="7"/>
      <c r="D50" s="7"/>
      <c r="E50" s="7"/>
      <c r="F50" s="1"/>
      <c r="G50" s="1"/>
      <c r="H50" s="1"/>
      <c r="I50" s="1"/>
      <c r="J50" s="1"/>
      <c r="K50" s="1"/>
      <c r="L50" s="1"/>
      <c r="M50" s="1"/>
      <c r="N50" s="1"/>
    </row>
    <row r="51" spans="1:14" ht="20.25" customHeight="1" x14ac:dyDescent="0.2">
      <c r="A51" s="5">
        <v>42</v>
      </c>
      <c r="B51" s="1"/>
      <c r="C51" s="7"/>
      <c r="D51" s="7"/>
      <c r="E51" s="7"/>
      <c r="F51" s="1"/>
      <c r="G51" s="1"/>
      <c r="H51" s="1"/>
      <c r="I51" s="1"/>
      <c r="J51" s="1"/>
      <c r="K51" s="1"/>
      <c r="L51" s="1"/>
      <c r="M51" s="1"/>
      <c r="N51" s="1"/>
    </row>
    <row r="52" spans="1:14" ht="20.25" customHeight="1" x14ac:dyDescent="0.2">
      <c r="A52" s="5">
        <v>43</v>
      </c>
      <c r="B52" s="1"/>
      <c r="C52" s="7"/>
      <c r="D52" s="7"/>
      <c r="E52" s="7"/>
      <c r="F52" s="1"/>
      <c r="G52" s="1"/>
      <c r="H52" s="1"/>
      <c r="I52" s="1"/>
      <c r="J52" s="1"/>
      <c r="K52" s="1"/>
      <c r="L52" s="1"/>
      <c r="M52" s="1"/>
      <c r="N52" s="1"/>
    </row>
    <row r="53" spans="1:14" ht="20.25" customHeight="1" x14ac:dyDescent="0.2">
      <c r="A53" s="5">
        <v>44</v>
      </c>
      <c r="B53" s="1"/>
      <c r="C53" s="7"/>
      <c r="D53" s="7"/>
      <c r="E53" s="7"/>
      <c r="F53" s="1"/>
      <c r="G53" s="1"/>
      <c r="H53" s="1"/>
      <c r="I53" s="1"/>
      <c r="J53" s="1"/>
      <c r="K53" s="1"/>
      <c r="L53" s="1"/>
      <c r="M53" s="1"/>
      <c r="N53" s="1"/>
    </row>
    <row r="54" spans="1:14" ht="20.25" customHeight="1" x14ac:dyDescent="0.2">
      <c r="A54" s="5">
        <v>45</v>
      </c>
      <c r="B54" s="1"/>
      <c r="C54" s="7"/>
      <c r="D54" s="7"/>
      <c r="E54" s="7"/>
      <c r="F54" s="1"/>
      <c r="G54" s="1"/>
      <c r="H54" s="1"/>
      <c r="I54" s="1"/>
      <c r="J54" s="1"/>
      <c r="K54" s="1"/>
      <c r="L54" s="1"/>
      <c r="M54" s="1"/>
      <c r="N54" s="1"/>
    </row>
    <row r="55" spans="1:14" ht="20.25" customHeight="1" x14ac:dyDescent="0.2">
      <c r="A55" s="5">
        <v>46</v>
      </c>
      <c r="B55" s="1"/>
      <c r="C55" s="7"/>
      <c r="D55" s="7"/>
      <c r="E55" s="7"/>
      <c r="F55" s="1"/>
      <c r="G55" s="1"/>
      <c r="H55" s="1"/>
      <c r="I55" s="1"/>
      <c r="J55" s="1"/>
      <c r="K55" s="1"/>
      <c r="L55" s="1"/>
      <c r="M55" s="1"/>
      <c r="N55" s="1"/>
    </row>
    <row r="56" spans="1:14" ht="20.25" customHeight="1" x14ac:dyDescent="0.2">
      <c r="A56" s="5">
        <v>47</v>
      </c>
      <c r="B56" s="1"/>
      <c r="C56" s="7"/>
      <c r="D56" s="7"/>
      <c r="E56" s="7"/>
      <c r="F56" s="1"/>
      <c r="G56" s="1"/>
      <c r="H56" s="1"/>
      <c r="I56" s="1"/>
      <c r="J56" s="1"/>
      <c r="K56" s="1"/>
      <c r="L56" s="1"/>
      <c r="M56" s="1"/>
      <c r="N56" s="1"/>
    </row>
    <row r="57" spans="1:14" ht="20.25" customHeight="1" x14ac:dyDescent="0.2">
      <c r="A57" s="5">
        <v>48</v>
      </c>
      <c r="B57" s="1"/>
      <c r="C57" s="7"/>
      <c r="D57" s="7"/>
      <c r="E57" s="7"/>
      <c r="F57" s="1"/>
      <c r="G57" s="1"/>
      <c r="H57" s="1"/>
      <c r="I57" s="1"/>
      <c r="J57" s="1"/>
      <c r="K57" s="1"/>
      <c r="L57" s="1"/>
      <c r="M57" s="1"/>
      <c r="N57" s="1"/>
    </row>
    <row r="58" spans="1:14" ht="20.25" customHeight="1" x14ac:dyDescent="0.2">
      <c r="A58" s="5">
        <v>49</v>
      </c>
      <c r="B58" s="1"/>
      <c r="C58" s="7"/>
      <c r="D58" s="7"/>
      <c r="E58" s="7"/>
      <c r="F58" s="1"/>
      <c r="G58" s="1"/>
      <c r="H58" s="1"/>
      <c r="I58" s="1"/>
      <c r="J58" s="1"/>
      <c r="K58" s="1"/>
      <c r="L58" s="1"/>
      <c r="M58" s="1"/>
      <c r="N58" s="1"/>
    </row>
    <row r="59" spans="1:14" ht="20.25" customHeight="1" x14ac:dyDescent="0.2">
      <c r="A59" s="5">
        <v>50</v>
      </c>
      <c r="B59" s="1"/>
      <c r="C59" s="7"/>
      <c r="D59" s="7"/>
      <c r="E59" s="7"/>
      <c r="F59" s="1"/>
      <c r="G59" s="1"/>
      <c r="H59" s="1"/>
      <c r="I59" s="1"/>
      <c r="J59" s="1"/>
      <c r="K59" s="1"/>
      <c r="L59" s="1"/>
      <c r="M59" s="1"/>
      <c r="N59" s="1"/>
    </row>
    <row r="60" spans="1:14" ht="20.25" customHeight="1" x14ac:dyDescent="0.2">
      <c r="A60" s="5">
        <v>51</v>
      </c>
      <c r="B60" s="1"/>
      <c r="C60" s="7"/>
      <c r="D60" s="7"/>
      <c r="E60" s="7"/>
      <c r="F60" s="1"/>
      <c r="G60" s="1"/>
      <c r="H60" s="1"/>
      <c r="I60" s="1"/>
      <c r="J60" s="1"/>
      <c r="K60" s="1"/>
      <c r="L60" s="1"/>
      <c r="M60" s="1"/>
      <c r="N60" s="1"/>
    </row>
    <row r="61" spans="1:14" ht="20.25" customHeight="1" x14ac:dyDescent="0.2">
      <c r="A61" s="5">
        <v>52</v>
      </c>
      <c r="B61" s="1"/>
      <c r="C61" s="7"/>
      <c r="D61" s="7"/>
      <c r="E61" s="7"/>
      <c r="F61" s="1"/>
      <c r="G61" s="1"/>
      <c r="H61" s="1"/>
      <c r="I61" s="1"/>
      <c r="J61" s="1"/>
      <c r="K61" s="1"/>
      <c r="L61" s="1"/>
      <c r="M61" s="1"/>
      <c r="N61" s="1"/>
    </row>
    <row r="62" spans="1:14" ht="20.25" customHeight="1" x14ac:dyDescent="0.2">
      <c r="A62" s="5">
        <v>53</v>
      </c>
      <c r="B62" s="1"/>
      <c r="C62" s="7"/>
      <c r="D62" s="7"/>
      <c r="E62" s="7"/>
      <c r="F62" s="1"/>
      <c r="G62" s="1"/>
      <c r="H62" s="1"/>
      <c r="I62" s="1"/>
      <c r="J62" s="1"/>
      <c r="K62" s="1"/>
      <c r="L62" s="1"/>
      <c r="M62" s="1"/>
      <c r="N62" s="1"/>
    </row>
    <row r="63" spans="1:14" ht="20.25" customHeight="1" x14ac:dyDescent="0.2">
      <c r="A63" s="5">
        <v>54</v>
      </c>
      <c r="B63" s="1"/>
      <c r="C63" s="7"/>
      <c r="D63" s="7"/>
      <c r="E63" s="7"/>
      <c r="F63" s="1"/>
      <c r="G63" s="1"/>
      <c r="H63" s="1"/>
      <c r="I63" s="1"/>
      <c r="J63" s="1"/>
      <c r="K63" s="1"/>
      <c r="L63" s="1"/>
      <c r="M63" s="1"/>
      <c r="N63" s="1"/>
    </row>
    <row r="64" spans="1:14" ht="20.25" customHeight="1" x14ac:dyDescent="0.2">
      <c r="A64" s="5">
        <v>55</v>
      </c>
      <c r="B64" s="1"/>
      <c r="C64" s="7"/>
      <c r="D64" s="7"/>
      <c r="E64" s="7"/>
      <c r="F64" s="1"/>
      <c r="G64" s="1"/>
      <c r="H64" s="1"/>
      <c r="I64" s="1"/>
      <c r="J64" s="1"/>
      <c r="K64" s="1"/>
      <c r="L64" s="1"/>
      <c r="M64" s="1"/>
      <c r="N64" s="1"/>
    </row>
    <row r="65" spans="1:14" ht="20.25" customHeight="1" x14ac:dyDescent="0.2">
      <c r="A65" s="5">
        <v>56</v>
      </c>
      <c r="B65" s="1"/>
      <c r="C65" s="7"/>
      <c r="D65" s="7"/>
      <c r="E65" s="7"/>
      <c r="F65" s="1"/>
      <c r="G65" s="1"/>
      <c r="H65" s="1"/>
      <c r="I65" s="1"/>
      <c r="J65" s="1"/>
      <c r="K65" s="1"/>
      <c r="L65" s="1"/>
      <c r="M65" s="1"/>
      <c r="N65" s="1"/>
    </row>
    <row r="66" spans="1:14" ht="20.25" customHeight="1" x14ac:dyDescent="0.2">
      <c r="A66" s="5">
        <v>57</v>
      </c>
      <c r="B66" s="1"/>
      <c r="C66" s="7"/>
      <c r="D66" s="7"/>
      <c r="E66" s="7"/>
      <c r="F66" s="1"/>
      <c r="G66" s="1"/>
      <c r="H66" s="1"/>
      <c r="I66" s="1"/>
      <c r="J66" s="1"/>
      <c r="K66" s="1"/>
      <c r="L66" s="1"/>
      <c r="M66" s="1"/>
      <c r="N66" s="1"/>
    </row>
    <row r="67" spans="1:14" ht="20.25" customHeight="1" x14ac:dyDescent="0.2">
      <c r="A67" s="5">
        <v>58</v>
      </c>
      <c r="B67" s="1"/>
      <c r="C67" s="7"/>
      <c r="D67" s="7"/>
      <c r="E67" s="7"/>
      <c r="F67" s="1"/>
      <c r="G67" s="1"/>
      <c r="H67" s="1"/>
      <c r="I67" s="1"/>
      <c r="J67" s="1"/>
      <c r="K67" s="1"/>
      <c r="L67" s="1"/>
      <c r="M67" s="1"/>
      <c r="N67" s="1"/>
    </row>
    <row r="68" spans="1:14" ht="20.25" customHeight="1" x14ac:dyDescent="0.2">
      <c r="A68" s="5">
        <v>59</v>
      </c>
      <c r="B68" s="1"/>
      <c r="C68" s="7"/>
      <c r="D68" s="7"/>
      <c r="E68" s="7"/>
      <c r="F68" s="1"/>
      <c r="G68" s="1"/>
      <c r="H68" s="1"/>
      <c r="I68" s="1"/>
      <c r="J68" s="1"/>
      <c r="K68" s="1"/>
      <c r="L68" s="1"/>
      <c r="M68" s="1"/>
      <c r="N68" s="1"/>
    </row>
    <row r="69" spans="1:14" ht="20.25" customHeight="1" x14ac:dyDescent="0.2">
      <c r="A69" s="5">
        <v>60</v>
      </c>
      <c r="B69" s="1"/>
      <c r="C69" s="7"/>
      <c r="D69" s="7"/>
      <c r="E69" s="7"/>
      <c r="F69" s="1"/>
      <c r="G69" s="1"/>
      <c r="H69" s="1"/>
      <c r="I69" s="1"/>
      <c r="J69" s="1"/>
      <c r="K69" s="1"/>
      <c r="L69" s="1"/>
      <c r="M69" s="1"/>
      <c r="N69" s="1"/>
    </row>
    <row r="70" spans="1:14" ht="20.25" customHeight="1" x14ac:dyDescent="0.2">
      <c r="A70" s="5">
        <v>61</v>
      </c>
      <c r="B70" s="1"/>
      <c r="C70" s="7"/>
      <c r="D70" s="7"/>
      <c r="E70" s="7"/>
      <c r="F70" s="1"/>
      <c r="G70" s="1"/>
      <c r="H70" s="1"/>
      <c r="I70" s="1"/>
      <c r="J70" s="1"/>
      <c r="K70" s="1"/>
      <c r="L70" s="1"/>
      <c r="M70" s="1"/>
      <c r="N70" s="1"/>
    </row>
    <row r="71" spans="1:14" ht="20.25" customHeight="1" x14ac:dyDescent="0.2">
      <c r="A71" s="5">
        <v>62</v>
      </c>
      <c r="B71" s="1"/>
      <c r="C71" s="7"/>
      <c r="D71" s="7"/>
      <c r="E71" s="7"/>
      <c r="F71" s="1"/>
      <c r="G71" s="1"/>
      <c r="H71" s="1"/>
      <c r="I71" s="1"/>
      <c r="J71" s="1"/>
      <c r="K71" s="1"/>
      <c r="L71" s="1"/>
      <c r="M71" s="1"/>
      <c r="N71" s="1"/>
    </row>
    <row r="72" spans="1:14" ht="20.25" customHeight="1" x14ac:dyDescent="0.2">
      <c r="A72" s="5">
        <v>63</v>
      </c>
      <c r="B72" s="1"/>
      <c r="C72" s="7"/>
      <c r="D72" s="7"/>
      <c r="E72" s="7"/>
      <c r="F72" s="1"/>
      <c r="G72" s="1"/>
      <c r="H72" s="1"/>
      <c r="I72" s="1"/>
      <c r="J72" s="1"/>
      <c r="K72" s="1"/>
      <c r="L72" s="1"/>
      <c r="M72" s="1"/>
      <c r="N72" s="1"/>
    </row>
    <row r="73" spans="1:14" ht="20.25" customHeight="1" x14ac:dyDescent="0.2">
      <c r="A73" s="5">
        <v>64</v>
      </c>
      <c r="B73" s="1"/>
      <c r="C73" s="7"/>
      <c r="D73" s="7"/>
      <c r="E73" s="7"/>
      <c r="F73" s="1"/>
      <c r="G73" s="1"/>
      <c r="H73" s="1"/>
      <c r="I73" s="1"/>
      <c r="J73" s="1"/>
      <c r="K73" s="1"/>
      <c r="L73" s="1"/>
      <c r="M73" s="1"/>
      <c r="N73" s="1"/>
    </row>
    <row r="74" spans="1:14" ht="20.25" customHeight="1" x14ac:dyDescent="0.2">
      <c r="A74" s="5">
        <v>65</v>
      </c>
      <c r="B74" s="1"/>
      <c r="C74" s="7"/>
      <c r="D74" s="7"/>
      <c r="E74" s="7"/>
      <c r="F74" s="1"/>
      <c r="G74" s="1"/>
      <c r="H74" s="1"/>
      <c r="I74" s="1"/>
      <c r="J74" s="1"/>
      <c r="K74" s="1"/>
      <c r="L74" s="1"/>
      <c r="M74" s="1"/>
      <c r="N74" s="1"/>
    </row>
    <row r="75" spans="1:14" ht="20.25" customHeight="1" x14ac:dyDescent="0.2">
      <c r="A75" s="5">
        <v>66</v>
      </c>
      <c r="B75" s="1"/>
      <c r="C75" s="7"/>
      <c r="D75" s="7"/>
      <c r="E75" s="7"/>
      <c r="F75" s="1"/>
      <c r="G75" s="1"/>
      <c r="H75" s="1"/>
      <c r="I75" s="1"/>
      <c r="J75" s="1"/>
      <c r="K75" s="1"/>
      <c r="L75" s="1"/>
      <c r="M75" s="1"/>
      <c r="N75" s="1"/>
    </row>
    <row r="76" spans="1:14" ht="20.25" customHeight="1" x14ac:dyDescent="0.2">
      <c r="A76" s="5">
        <v>67</v>
      </c>
      <c r="B76" s="1"/>
      <c r="C76" s="7"/>
      <c r="D76" s="7"/>
      <c r="E76" s="7"/>
      <c r="F76" s="1"/>
      <c r="G76" s="1"/>
      <c r="H76" s="1"/>
      <c r="I76" s="1"/>
      <c r="J76" s="1"/>
      <c r="K76" s="1"/>
      <c r="L76" s="1"/>
      <c r="M76" s="1"/>
      <c r="N76" s="1"/>
    </row>
    <row r="77" spans="1:14" ht="20.25" customHeight="1" x14ac:dyDescent="0.2">
      <c r="A77" s="5">
        <v>68</v>
      </c>
      <c r="B77" s="1"/>
      <c r="C77" s="7"/>
      <c r="D77" s="7"/>
      <c r="E77" s="7"/>
      <c r="F77" s="1"/>
      <c r="G77" s="1"/>
      <c r="H77" s="1"/>
      <c r="I77" s="1"/>
      <c r="J77" s="1"/>
      <c r="K77" s="1"/>
      <c r="L77" s="1"/>
      <c r="M77" s="1"/>
      <c r="N77" s="1"/>
    </row>
    <row r="78" spans="1:14" ht="20.25" customHeight="1" x14ac:dyDescent="0.2">
      <c r="A78" s="5">
        <v>69</v>
      </c>
      <c r="B78" s="1"/>
      <c r="C78" s="7"/>
      <c r="D78" s="7"/>
      <c r="E78" s="7"/>
      <c r="F78" s="1"/>
      <c r="G78" s="1"/>
      <c r="H78" s="1"/>
      <c r="I78" s="1"/>
      <c r="J78" s="1"/>
      <c r="K78" s="1"/>
      <c r="L78" s="1"/>
      <c r="M78" s="1"/>
      <c r="N78" s="1"/>
    </row>
    <row r="79" spans="1:14" ht="20.25" customHeight="1" x14ac:dyDescent="0.2">
      <c r="A79" s="5">
        <v>70</v>
      </c>
      <c r="B79" s="1"/>
      <c r="C79" s="7"/>
      <c r="D79" s="7"/>
      <c r="E79" s="7"/>
      <c r="F79" s="1"/>
      <c r="G79" s="1"/>
      <c r="H79" s="1"/>
      <c r="I79" s="1"/>
      <c r="J79" s="1"/>
      <c r="K79" s="1"/>
      <c r="L79" s="1"/>
      <c r="M79" s="1"/>
      <c r="N79" s="1"/>
    </row>
    <row r="80" spans="1:14" ht="20.25" customHeight="1" x14ac:dyDescent="0.2">
      <c r="E80" s="7"/>
    </row>
  </sheetData>
  <sheetProtection autoFilter="0"/>
  <mergeCells count="15">
    <mergeCell ref="I3:J3"/>
    <mergeCell ref="I4:J4"/>
    <mergeCell ref="A1:G1"/>
    <mergeCell ref="N8:N9"/>
    <mergeCell ref="B8:B9"/>
    <mergeCell ref="A8:A9"/>
    <mergeCell ref="C8:E8"/>
    <mergeCell ref="F8:M8"/>
    <mergeCell ref="A6:C6"/>
    <mergeCell ref="D6:H6"/>
    <mergeCell ref="I6:M6"/>
    <mergeCell ref="A3:B3"/>
    <mergeCell ref="A4:B4"/>
    <mergeCell ref="D3:H3"/>
    <mergeCell ref="D4:H4"/>
  </mergeCells>
  <phoneticPr fontId="2"/>
  <conditionalFormatting sqref="B10:B79">
    <cfRule type="expression" dxfId="1" priority="54">
      <formula>AND($C$10&gt;0,COUNTA($B$10:$M$10)&lt;12)</formula>
    </cfRule>
  </conditionalFormatting>
  <dataValidations count="3">
    <dataValidation type="list" allowBlank="1" showInputMessage="1" showErrorMessage="1" sqref="F10:M79" xr:uid="{00000000-0002-0000-0100-000000000000}">
      <formula1>"実施した,まあまあ実施した,実施しなかった"</formula1>
    </dataValidation>
    <dataValidation type="whole" operator="greaterThanOrEqual" allowBlank="1" showInputMessage="1" showErrorMessage="1" sqref="C4:C5" xr:uid="{00000000-0002-0000-0100-000001000000}">
      <formula1>1</formula1>
    </dataValidation>
    <dataValidation type="custom" operator="greaterThanOrEqual" allowBlank="1" showInputMessage="1" showErrorMessage="1" sqref="C10:D79 E10:E80" xr:uid="{00000000-0002-0000-0100-000002000000}">
      <formula1>C10*10=INT(C10*10)</formula1>
    </dataValidation>
  </dataValidations>
  <pageMargins left="0.7" right="0.7" top="0.75" bottom="0.75" header="0.3" footer="0.3"/>
  <pageSetup paperSize="9"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O75"/>
  <sheetViews>
    <sheetView view="pageBreakPreview" zoomScale="98" zoomScaleNormal="100" zoomScaleSheetLayoutView="98" workbookViewId="0">
      <selection sqref="A1:K1"/>
    </sheetView>
  </sheetViews>
  <sheetFormatPr defaultColWidth="9" defaultRowHeight="13.2" x14ac:dyDescent="0.2"/>
  <cols>
    <col min="1" max="1" width="3.44140625" style="8" bestFit="1" customWidth="1"/>
    <col min="2" max="2" width="15.6640625" style="8" customWidth="1"/>
    <col min="3" max="3" width="9.6640625" style="8" customWidth="1"/>
    <col min="4" max="4" width="8.6640625" style="8" customWidth="1"/>
    <col min="5" max="5" width="3.6640625" style="17" customWidth="1"/>
    <col min="6" max="6" width="8.6640625" style="8" customWidth="1"/>
    <col min="7" max="7" width="3.6640625" style="17" customWidth="1"/>
    <col min="8" max="8" width="14.6640625" style="8" customWidth="1"/>
    <col min="9" max="9" width="3.6640625" style="17" customWidth="1"/>
    <col min="10" max="10" width="2.6640625" style="8" customWidth="1"/>
    <col min="11" max="11" width="14.6640625" style="4" customWidth="1"/>
    <col min="12" max="12" width="14.6640625" style="8" customWidth="1"/>
    <col min="13" max="13" width="8.109375" style="8" customWidth="1"/>
    <col min="14" max="14" width="12.44140625" style="8" customWidth="1"/>
    <col min="15" max="18" width="4.6640625" style="8" customWidth="1"/>
    <col min="19" max="19" width="11.21875" style="8" customWidth="1"/>
    <col min="20" max="41" width="4.6640625" style="8" customWidth="1"/>
    <col min="42" max="16384" width="9" style="8"/>
  </cols>
  <sheetData>
    <row r="1" spans="1:41" ht="50.1" customHeight="1" x14ac:dyDescent="0.2">
      <c r="A1" s="75" t="s">
        <v>88</v>
      </c>
      <c r="B1" s="75"/>
      <c r="C1" s="75"/>
      <c r="D1" s="75"/>
      <c r="E1" s="75"/>
      <c r="F1" s="75"/>
      <c r="G1" s="75"/>
      <c r="H1" s="75"/>
      <c r="I1" s="75"/>
      <c r="J1" s="75"/>
      <c r="K1" s="75"/>
    </row>
    <row r="2" spans="1:41" ht="13.5" customHeight="1" x14ac:dyDescent="0.2">
      <c r="A2" s="57" t="s">
        <v>15</v>
      </c>
      <c r="B2" s="57"/>
      <c r="C2" s="33" t="s">
        <v>19</v>
      </c>
      <c r="D2" s="57" t="s">
        <v>20</v>
      </c>
      <c r="E2" s="57"/>
      <c r="F2" s="57"/>
      <c r="G2" s="57"/>
      <c r="H2" s="57"/>
      <c r="I2" s="83" t="s">
        <v>21</v>
      </c>
      <c r="J2" s="84"/>
      <c r="K2" s="85"/>
      <c r="L2" s="76" t="s">
        <v>76</v>
      </c>
      <c r="M2" s="76"/>
    </row>
    <row r="3" spans="1:41" x14ac:dyDescent="0.2">
      <c r="A3" s="65">
        <f>入力用シート!A4</f>
        <v>0</v>
      </c>
      <c r="B3" s="65"/>
      <c r="C3" s="27">
        <f>入力用シート!$C$4</f>
        <v>0</v>
      </c>
      <c r="D3" s="72">
        <f>入力用シート!D4</f>
        <v>0</v>
      </c>
      <c r="E3" s="73"/>
      <c r="F3" s="73"/>
      <c r="G3" s="73"/>
      <c r="H3" s="74"/>
      <c r="I3" s="72">
        <f>入力用シート!I4</f>
        <v>0</v>
      </c>
      <c r="J3" s="73"/>
      <c r="K3" s="74"/>
      <c r="L3" s="82">
        <f>L9</f>
        <v>0</v>
      </c>
      <c r="M3" s="65"/>
    </row>
    <row r="4" spans="1:41" customFormat="1" ht="8.1" customHeight="1" x14ac:dyDescent="0.2"/>
    <row r="5" spans="1:41" s="4" customFormat="1" ht="58.5" customHeight="1" x14ac:dyDescent="0.2">
      <c r="A5" s="3"/>
      <c r="B5" s="3" t="s">
        <v>0</v>
      </c>
      <c r="C5" s="3" t="s">
        <v>27</v>
      </c>
      <c r="D5" s="55" t="s">
        <v>22</v>
      </c>
      <c r="E5" s="55"/>
      <c r="F5" s="55" t="s">
        <v>23</v>
      </c>
      <c r="G5" s="55"/>
      <c r="H5" s="55" t="s">
        <v>24</v>
      </c>
      <c r="I5" s="55"/>
      <c r="K5" s="9" t="s">
        <v>34</v>
      </c>
      <c r="L5" s="9" t="s">
        <v>35</v>
      </c>
      <c r="M5" s="9" t="s">
        <v>37</v>
      </c>
      <c r="N5"/>
      <c r="O5"/>
    </row>
    <row r="6" spans="1:41" ht="13.8" customHeight="1" x14ac:dyDescent="0.2">
      <c r="A6" s="10">
        <v>1</v>
      </c>
      <c r="B6" s="11" t="str">
        <f>IF(入力用シート!B10="","",入力用シート!B10)</f>
        <v/>
      </c>
      <c r="C6" s="11" t="str">
        <f t="shared" ref="C6:C29" si="0">IFERROR(_xlfn.RANK.EQ(D6,$D$6:$D$75,0),"")</f>
        <v/>
      </c>
      <c r="D6" s="12" t="str">
        <f>IFERROR((入力用シート!E10-入力用シート!D10)/入力用シート!D10*100,"")</f>
        <v/>
      </c>
      <c r="E6" s="13" t="str">
        <f t="shared" ref="E6:E29" si="1">IF(B6="","","％")</f>
        <v/>
      </c>
      <c r="F6" s="14" t="str">
        <f>IFERROR((入力用シート!C10/入力用シート!D10*2.32)-(入力用シート!C10/入力用シート!E10*2.32),"")</f>
        <v/>
      </c>
      <c r="G6" s="13" t="str">
        <f t="shared" ref="G6:G29" si="2">IF(B6="","","kg")</f>
        <v/>
      </c>
      <c r="H6" s="19" t="str">
        <f>IFERROR((10000/入力用シート!D10*130)-(10000/入力用シート!E10*130),"")</f>
        <v/>
      </c>
      <c r="I6" s="13" t="str">
        <f t="shared" ref="I6:I29" si="3">IF(B6="","","円")</f>
        <v/>
      </c>
      <c r="K6" s="15" t="str">
        <f>IFERROR((SUM(入力用シート!$E$10:$E$79)-SUM(入力用シート!$D$10:$D$79))/SUM(入力用シート!$D$10:$D$79),"")</f>
        <v/>
      </c>
      <c r="L6" s="16">
        <f>SUM(F6:F75)</f>
        <v>0</v>
      </c>
      <c r="M6" s="18">
        <f>SUM(入力用シート!C10:C79)</f>
        <v>0</v>
      </c>
      <c r="O6" s="77" t="s">
        <v>62</v>
      </c>
      <c r="P6" s="77"/>
      <c r="Q6" s="77"/>
      <c r="R6" s="77"/>
      <c r="S6" s="77"/>
      <c r="T6" s="77"/>
      <c r="U6" s="77"/>
      <c r="V6" s="77"/>
      <c r="W6" s="77"/>
      <c r="X6" s="77"/>
      <c r="Y6" s="77"/>
      <c r="Z6" s="77"/>
      <c r="AA6" s="77"/>
      <c r="AB6" s="77"/>
      <c r="AC6" s="77"/>
      <c r="AD6" s="77"/>
      <c r="AE6" s="77"/>
      <c r="AF6" s="77"/>
      <c r="AG6" s="77"/>
      <c r="AH6" s="77"/>
      <c r="AI6" s="77"/>
      <c r="AJ6" s="77"/>
      <c r="AK6" s="77"/>
      <c r="AL6" s="77"/>
      <c r="AM6" s="77"/>
      <c r="AN6" s="77"/>
      <c r="AO6" s="77"/>
    </row>
    <row r="7" spans="1:41" ht="13.8" customHeight="1" thickBot="1" x14ac:dyDescent="0.25">
      <c r="A7" s="10">
        <v>2</v>
      </c>
      <c r="B7" s="11" t="str">
        <f>IF(入力用シート!B11="","",入力用シート!B11)</f>
        <v/>
      </c>
      <c r="C7" s="11" t="str">
        <f t="shared" si="0"/>
        <v/>
      </c>
      <c r="D7" s="12" t="str">
        <f>IFERROR((入力用シート!E11-入力用シート!D11)/入力用シート!D11*100,"")</f>
        <v/>
      </c>
      <c r="E7" s="13" t="str">
        <f t="shared" si="1"/>
        <v/>
      </c>
      <c r="F7" s="14" t="str">
        <f>IFERROR((入力用シート!C11/入力用シート!D11*2.32)-(入力用シート!C11/入力用シート!E11*2.32),"")</f>
        <v/>
      </c>
      <c r="G7" s="13" t="str">
        <f t="shared" si="2"/>
        <v/>
      </c>
      <c r="H7" s="19" t="str">
        <f>IFERROR((10000/入力用シート!D11*130)-(10000/入力用シート!E11*130),"")</f>
        <v/>
      </c>
      <c r="I7" s="13" t="str">
        <f t="shared" si="3"/>
        <v/>
      </c>
      <c r="O7" s="8" t="s">
        <v>41</v>
      </c>
      <c r="P7" s="8" t="s">
        <v>40</v>
      </c>
      <c r="Q7" s="8" t="s">
        <v>38</v>
      </c>
      <c r="R7" s="8" t="s">
        <v>65</v>
      </c>
      <c r="S7" s="8" t="s">
        <v>39</v>
      </c>
      <c r="T7" s="8" t="s">
        <v>42</v>
      </c>
      <c r="U7" s="8" t="s">
        <v>43</v>
      </c>
      <c r="V7" s="8" t="s">
        <v>44</v>
      </c>
      <c r="W7" s="8" t="s">
        <v>45</v>
      </c>
      <c r="X7" s="8" t="s">
        <v>46</v>
      </c>
      <c r="Y7" s="8" t="s">
        <v>47</v>
      </c>
      <c r="Z7" s="8" t="s">
        <v>48</v>
      </c>
      <c r="AA7" s="8" t="s">
        <v>49</v>
      </c>
      <c r="AB7" s="8" t="s">
        <v>50</v>
      </c>
      <c r="AC7" s="8" t="s">
        <v>51</v>
      </c>
      <c r="AD7" s="8" t="s">
        <v>52</v>
      </c>
      <c r="AE7" s="8" t="s">
        <v>53</v>
      </c>
      <c r="AF7" s="8" t="s">
        <v>54</v>
      </c>
      <c r="AG7" s="8" t="s">
        <v>55</v>
      </c>
      <c r="AH7" s="8" t="s">
        <v>56</v>
      </c>
      <c r="AI7" s="8" t="s">
        <v>57</v>
      </c>
      <c r="AJ7" s="8" t="s">
        <v>58</v>
      </c>
      <c r="AK7" s="8" t="s">
        <v>59</v>
      </c>
      <c r="AL7" s="8" t="s">
        <v>60</v>
      </c>
      <c r="AM7" s="8" t="s">
        <v>61</v>
      </c>
      <c r="AN7" s="8" t="s">
        <v>63</v>
      </c>
      <c r="AO7" s="8" t="s">
        <v>64</v>
      </c>
    </row>
    <row r="8" spans="1:41" ht="13.8" customHeight="1" thickBot="1" x14ac:dyDescent="0.25">
      <c r="A8" s="10">
        <v>3</v>
      </c>
      <c r="B8" s="11" t="str">
        <f>IF(入力用シート!B12="","",入力用シート!B12)</f>
        <v/>
      </c>
      <c r="C8" s="11" t="str">
        <f t="shared" si="0"/>
        <v/>
      </c>
      <c r="D8" s="12" t="str">
        <f>IFERROR((入力用シート!E12-入力用シート!D12)/入力用シート!D12*100,"")</f>
        <v/>
      </c>
      <c r="E8" s="13" t="str">
        <f t="shared" si="1"/>
        <v/>
      </c>
      <c r="F8" s="14" t="str">
        <f>IFERROR((入力用シート!C12/入力用シート!D12*2.32)-(入力用シート!C12/入力用シート!E12*2.32),"")</f>
        <v/>
      </c>
      <c r="G8" s="13" t="str">
        <f t="shared" si="2"/>
        <v/>
      </c>
      <c r="H8" s="19" t="str">
        <f>IFERROR((10000/入力用シート!D12*130)-(10000/入力用シート!E12*130),"")</f>
        <v/>
      </c>
      <c r="I8" s="13" t="str">
        <f t="shared" si="3"/>
        <v/>
      </c>
      <c r="K8" s="50"/>
      <c r="L8" s="51"/>
      <c r="O8" s="20">
        <f>L9</f>
        <v>0</v>
      </c>
      <c r="P8" s="21">
        <f>M6</f>
        <v>0</v>
      </c>
      <c r="Q8" s="22" t="str">
        <f>K6</f>
        <v/>
      </c>
      <c r="R8" s="23" t="str">
        <f>IFERROR(VLOOKUP(1,$C$6:$D$57,2,FALSE),"")</f>
        <v/>
      </c>
      <c r="S8" s="22">
        <f>L6</f>
        <v>0</v>
      </c>
      <c r="T8" s="23">
        <f>M11</f>
        <v>0</v>
      </c>
      <c r="U8" s="23">
        <f>M12</f>
        <v>0</v>
      </c>
      <c r="V8" s="23">
        <f>M13</f>
        <v>0</v>
      </c>
      <c r="W8" s="23">
        <f>M14</f>
        <v>0</v>
      </c>
      <c r="X8" s="23">
        <f>M15</f>
        <v>0</v>
      </c>
      <c r="Y8" s="23">
        <f>M16</f>
        <v>0</v>
      </c>
      <c r="Z8" s="23">
        <f>M17</f>
        <v>0</v>
      </c>
      <c r="AA8" s="23">
        <f>M18</f>
        <v>0</v>
      </c>
      <c r="AB8" s="23">
        <f>M19</f>
        <v>0</v>
      </c>
      <c r="AC8" s="23">
        <f>M20</f>
        <v>0</v>
      </c>
      <c r="AD8" s="23">
        <f>M21</f>
        <v>0</v>
      </c>
      <c r="AE8" s="23">
        <f>M22</f>
        <v>0</v>
      </c>
      <c r="AF8" s="23">
        <f>M23</f>
        <v>0</v>
      </c>
      <c r="AG8" s="23">
        <f>M24</f>
        <v>0</v>
      </c>
      <c r="AH8" s="23">
        <f>M25</f>
        <v>0</v>
      </c>
      <c r="AI8" s="23">
        <f>M26</f>
        <v>0</v>
      </c>
      <c r="AJ8" s="23">
        <f>M27</f>
        <v>0</v>
      </c>
      <c r="AK8" s="23">
        <f>M28</f>
        <v>0</v>
      </c>
      <c r="AL8" s="23">
        <f>M29</f>
        <v>0</v>
      </c>
      <c r="AM8" s="23">
        <f>M31</f>
        <v>0</v>
      </c>
      <c r="AN8" s="23">
        <f>M32</f>
        <v>0</v>
      </c>
      <c r="AO8" s="24">
        <f>M34</f>
        <v>0</v>
      </c>
    </row>
    <row r="9" spans="1:41" ht="13.8" customHeight="1" x14ac:dyDescent="0.2">
      <c r="A9" s="10">
        <v>4</v>
      </c>
      <c r="B9" s="11" t="str">
        <f>IF(入力用シート!B13="","",入力用シート!B13)</f>
        <v/>
      </c>
      <c r="C9" s="11" t="str">
        <f t="shared" si="0"/>
        <v/>
      </c>
      <c r="D9" s="12" t="str">
        <f>IFERROR((入力用シート!E13-入力用シート!D13)/入力用シート!D13*100,"")</f>
        <v/>
      </c>
      <c r="E9" s="13" t="str">
        <f t="shared" si="1"/>
        <v/>
      </c>
      <c r="F9" s="14" t="str">
        <f>IFERROR((入力用シート!C13/入力用シート!D13*2.32)-(入力用シート!C13/入力用シート!E13*2.32),"")</f>
        <v/>
      </c>
      <c r="G9" s="13" t="str">
        <f t="shared" si="2"/>
        <v/>
      </c>
      <c r="H9" s="19" t="str">
        <f>IFERROR((10000/入力用シート!D13*130)-(10000/入力用シート!E13*130),"")</f>
        <v/>
      </c>
      <c r="I9" s="13" t="str">
        <f t="shared" si="3"/>
        <v/>
      </c>
      <c r="K9" s="48" t="s">
        <v>41</v>
      </c>
      <c r="L9" s="49">
        <f>COUNT(D6:D75)</f>
        <v>0</v>
      </c>
    </row>
    <row r="10" spans="1:41" ht="13.8" customHeight="1" x14ac:dyDescent="0.2">
      <c r="A10" s="10">
        <v>5</v>
      </c>
      <c r="B10" s="11" t="str">
        <f>IF(入力用シート!B14="","",入力用シート!B14)</f>
        <v/>
      </c>
      <c r="C10" s="11" t="str">
        <f t="shared" si="0"/>
        <v/>
      </c>
      <c r="D10" s="12" t="str">
        <f>IFERROR((入力用シート!E14-入力用シート!D14)/入力用シート!D14*100,"")</f>
        <v/>
      </c>
      <c r="E10" s="13" t="str">
        <f t="shared" si="1"/>
        <v/>
      </c>
      <c r="F10" s="14" t="str">
        <f>IFERROR((入力用シート!C14/入力用シート!D14*2.32)-(入力用シート!C14/入力用シート!E14*2.32),"")</f>
        <v/>
      </c>
      <c r="G10" s="13" t="str">
        <f t="shared" si="2"/>
        <v/>
      </c>
      <c r="H10" s="19" t="str">
        <f>IFERROR((10000/入力用シート!D14*130)-(10000/入力用シート!E14*130),"")</f>
        <v/>
      </c>
      <c r="I10" s="13" t="str">
        <f t="shared" si="3"/>
        <v/>
      </c>
    </row>
    <row r="11" spans="1:41" ht="13.8" customHeight="1" x14ac:dyDescent="0.2">
      <c r="A11" s="10">
        <v>6</v>
      </c>
      <c r="B11" s="11" t="str">
        <f>IF(入力用シート!B15="","",入力用シート!B15)</f>
        <v/>
      </c>
      <c r="C11" s="11" t="str">
        <f t="shared" si="0"/>
        <v/>
      </c>
      <c r="D11" s="12" t="str">
        <f>IFERROR((入力用シート!E15-入力用シート!D15)/入力用シート!D15*100,"")</f>
        <v/>
      </c>
      <c r="E11" s="13" t="str">
        <f t="shared" si="1"/>
        <v/>
      </c>
      <c r="F11" s="14" t="str">
        <f>IFERROR((入力用シート!C15/入力用シート!D15*2.32)-(入力用シート!C15/入力用シート!E15*2.32),"")</f>
        <v/>
      </c>
      <c r="G11" s="13" t="str">
        <f t="shared" si="2"/>
        <v/>
      </c>
      <c r="H11" s="19" t="str">
        <f>IFERROR((10000/入力用シート!D15*130)-(10000/入力用シート!E15*130),"")</f>
        <v/>
      </c>
      <c r="I11" s="13" t="str">
        <f t="shared" si="3"/>
        <v/>
      </c>
      <c r="K11" s="81" t="s">
        <v>3</v>
      </c>
      <c r="L11" s="52" t="s">
        <v>32</v>
      </c>
      <c r="M11" s="11">
        <f>COUNTIF(入力用シート!$F$10:$F$79,L11)</f>
        <v>0</v>
      </c>
    </row>
    <row r="12" spans="1:41" ht="13.8" customHeight="1" x14ac:dyDescent="0.2">
      <c r="A12" s="10">
        <v>7</v>
      </c>
      <c r="B12" s="11" t="str">
        <f>IF(入力用シート!B16="","",入力用シート!B16)</f>
        <v/>
      </c>
      <c r="C12" s="11" t="str">
        <f t="shared" si="0"/>
        <v/>
      </c>
      <c r="D12" s="12" t="str">
        <f>IFERROR((入力用シート!E16-入力用シート!D16)/入力用シート!D16*100,"")</f>
        <v/>
      </c>
      <c r="E12" s="13" t="str">
        <f t="shared" si="1"/>
        <v/>
      </c>
      <c r="F12" s="14" t="str">
        <f>IFERROR((入力用シート!C16/入力用シート!D16*2.32)-(入力用シート!C16/入力用シート!E16*2.32),"")</f>
        <v/>
      </c>
      <c r="G12" s="13" t="str">
        <f t="shared" si="2"/>
        <v/>
      </c>
      <c r="H12" s="19" t="str">
        <f>IFERROR((10000/入力用シート!D16*130)-(10000/入力用シート!E16*130),"")</f>
        <v/>
      </c>
      <c r="I12" s="13" t="str">
        <f t="shared" si="3"/>
        <v/>
      </c>
      <c r="K12" s="81"/>
      <c r="L12" s="52" t="s">
        <v>14</v>
      </c>
      <c r="M12" s="11">
        <f>COUNTIF(入力用シート!$F$10:$F$79,L12)</f>
        <v>0</v>
      </c>
    </row>
    <row r="13" spans="1:41" ht="13.8" customHeight="1" x14ac:dyDescent="0.2">
      <c r="A13" s="10">
        <v>8</v>
      </c>
      <c r="B13" s="11" t="str">
        <f>IF(入力用シート!B17="","",入力用シート!B17)</f>
        <v/>
      </c>
      <c r="C13" s="11" t="str">
        <f t="shared" si="0"/>
        <v/>
      </c>
      <c r="D13" s="12" t="str">
        <f>IFERROR((入力用シート!E17-入力用シート!D17)/入力用シート!D17*100,"")</f>
        <v/>
      </c>
      <c r="E13" s="13" t="str">
        <f t="shared" si="1"/>
        <v/>
      </c>
      <c r="F13" s="14" t="str">
        <f>IFERROR((入力用シート!C17/入力用シート!D17*2.32)-(入力用シート!C17/入力用シート!E17*2.32),"")</f>
        <v/>
      </c>
      <c r="G13" s="13" t="str">
        <f t="shared" si="2"/>
        <v/>
      </c>
      <c r="H13" s="19" t="str">
        <f>IFERROR((10000/入力用シート!D17*130)-(10000/入力用シート!E17*130),"")</f>
        <v/>
      </c>
      <c r="I13" s="13" t="str">
        <f t="shared" si="3"/>
        <v/>
      </c>
      <c r="K13" s="81"/>
      <c r="L13" s="52" t="s">
        <v>33</v>
      </c>
      <c r="M13" s="11">
        <f>COUNTIF(入力用シート!$F$10:$F$79,L13)</f>
        <v>0</v>
      </c>
    </row>
    <row r="14" spans="1:41" ht="13.8" customHeight="1" x14ac:dyDescent="0.2">
      <c r="A14" s="10">
        <v>9</v>
      </c>
      <c r="B14" s="11" t="str">
        <f>IF(入力用シート!B18="","",入力用シート!B18)</f>
        <v/>
      </c>
      <c r="C14" s="11" t="str">
        <f t="shared" si="0"/>
        <v/>
      </c>
      <c r="D14" s="12" t="str">
        <f>IFERROR((入力用シート!E18-入力用シート!D18)/入力用シート!D18*100,"")</f>
        <v/>
      </c>
      <c r="E14" s="13" t="str">
        <f t="shared" si="1"/>
        <v/>
      </c>
      <c r="F14" s="14" t="str">
        <f>IFERROR((入力用シート!C18/入力用シート!D18*2.32)-(入力用シート!C18/入力用シート!E18*2.32),"")</f>
        <v/>
      </c>
      <c r="G14" s="13" t="str">
        <f t="shared" si="2"/>
        <v/>
      </c>
      <c r="H14" s="19" t="str">
        <f>IFERROR((10000/入力用シート!D18*130)-(10000/入力用シート!E18*130),"")</f>
        <v/>
      </c>
      <c r="I14" s="13" t="str">
        <f t="shared" si="3"/>
        <v/>
      </c>
      <c r="K14" s="81" t="s">
        <v>10</v>
      </c>
      <c r="L14" s="52" t="s">
        <v>32</v>
      </c>
      <c r="M14" s="11">
        <f>COUNTIF(入力用シート!$G$10:$G$79,L14)</f>
        <v>0</v>
      </c>
    </row>
    <row r="15" spans="1:41" ht="13.8" customHeight="1" x14ac:dyDescent="0.2">
      <c r="A15" s="10">
        <v>10</v>
      </c>
      <c r="B15" s="11" t="str">
        <f>IF(入力用シート!B19="","",入力用シート!B19)</f>
        <v/>
      </c>
      <c r="C15" s="11" t="str">
        <f t="shared" si="0"/>
        <v/>
      </c>
      <c r="D15" s="12" t="str">
        <f>IFERROR((入力用シート!E19-入力用シート!D19)/入力用シート!D19*100,"")</f>
        <v/>
      </c>
      <c r="E15" s="13" t="str">
        <f t="shared" si="1"/>
        <v/>
      </c>
      <c r="F15" s="14" t="str">
        <f>IFERROR((入力用シート!C19/入力用シート!D19*2.32)-(入力用シート!C19/入力用シート!E19*2.32),"")</f>
        <v/>
      </c>
      <c r="G15" s="13" t="str">
        <f t="shared" si="2"/>
        <v/>
      </c>
      <c r="H15" s="19" t="str">
        <f>IFERROR((10000/入力用シート!D19*130)-(10000/入力用シート!E19*130),"")</f>
        <v/>
      </c>
      <c r="I15" s="13" t="str">
        <f t="shared" si="3"/>
        <v/>
      </c>
      <c r="K15" s="81"/>
      <c r="L15" s="52" t="s">
        <v>14</v>
      </c>
      <c r="M15" s="11">
        <f>COUNTIF(入力用シート!$G$10:$G$79,L15)</f>
        <v>0</v>
      </c>
    </row>
    <row r="16" spans="1:41" ht="13.8" customHeight="1" x14ac:dyDescent="0.2">
      <c r="A16" s="10">
        <v>11</v>
      </c>
      <c r="B16" s="11" t="str">
        <f>IF(入力用シート!B20="","",入力用シート!B20)</f>
        <v/>
      </c>
      <c r="C16" s="11" t="str">
        <f t="shared" si="0"/>
        <v/>
      </c>
      <c r="D16" s="12" t="str">
        <f>IFERROR((入力用シート!E20-入力用シート!D20)/入力用シート!D20*100,"")</f>
        <v/>
      </c>
      <c r="E16" s="13" t="str">
        <f t="shared" si="1"/>
        <v/>
      </c>
      <c r="F16" s="14" t="str">
        <f>IFERROR((入力用シート!C20/入力用シート!D20*2.32)-(入力用シート!C20/入力用シート!E20*2.32),"")</f>
        <v/>
      </c>
      <c r="G16" s="13" t="str">
        <f t="shared" si="2"/>
        <v/>
      </c>
      <c r="H16" s="19" t="str">
        <f>IFERROR((10000/入力用シート!D20*130)-(10000/入力用シート!E20*130),"")</f>
        <v/>
      </c>
      <c r="I16" s="13" t="str">
        <f t="shared" si="3"/>
        <v/>
      </c>
      <c r="K16" s="81"/>
      <c r="L16" s="52" t="s">
        <v>33</v>
      </c>
      <c r="M16" s="11">
        <f>COUNTIF(入力用シート!$G$10:$G$79,L16)</f>
        <v>0</v>
      </c>
    </row>
    <row r="17" spans="1:19" ht="13.8" customHeight="1" x14ac:dyDescent="0.2">
      <c r="A17" s="10">
        <v>12</v>
      </c>
      <c r="B17" s="11" t="str">
        <f>IF(入力用シート!B21="","",入力用シート!B21)</f>
        <v/>
      </c>
      <c r="C17" s="11" t="str">
        <f t="shared" si="0"/>
        <v/>
      </c>
      <c r="D17" s="12" t="str">
        <f>IFERROR((入力用シート!E21-入力用シート!D21)/入力用シート!D21*100,"")</f>
        <v/>
      </c>
      <c r="E17" s="13" t="str">
        <f t="shared" si="1"/>
        <v/>
      </c>
      <c r="F17" s="14" t="str">
        <f>IFERROR((入力用シート!C21/入力用シート!D21*2.32)-(入力用シート!C21/入力用シート!E21*2.32),"")</f>
        <v/>
      </c>
      <c r="G17" s="13" t="str">
        <f t="shared" si="2"/>
        <v/>
      </c>
      <c r="H17" s="19" t="str">
        <f>IFERROR((10000/入力用シート!D21*130)-(10000/入力用シート!E21*130),"")</f>
        <v/>
      </c>
      <c r="I17" s="13" t="str">
        <f t="shared" si="3"/>
        <v/>
      </c>
      <c r="K17" s="81" t="s">
        <v>4</v>
      </c>
      <c r="L17" s="52" t="s">
        <v>32</v>
      </c>
      <c r="M17" s="11">
        <f>COUNTIF(入力用シート!$H$10:$H$79,L17)</f>
        <v>0</v>
      </c>
    </row>
    <row r="18" spans="1:19" ht="13.8" customHeight="1" x14ac:dyDescent="0.2">
      <c r="A18" s="10">
        <v>13</v>
      </c>
      <c r="B18" s="11" t="str">
        <f>IF(入力用シート!B22="","",入力用シート!B22)</f>
        <v/>
      </c>
      <c r="C18" s="11" t="str">
        <f t="shared" si="0"/>
        <v/>
      </c>
      <c r="D18" s="12" t="str">
        <f>IFERROR((入力用シート!E22-入力用シート!D22)/入力用シート!D22*100,"")</f>
        <v/>
      </c>
      <c r="E18" s="13" t="str">
        <f t="shared" si="1"/>
        <v/>
      </c>
      <c r="F18" s="14" t="str">
        <f>IFERROR((入力用シート!C22/入力用シート!D22*2.32)-(入力用シート!C22/入力用シート!E22*2.32),"")</f>
        <v/>
      </c>
      <c r="G18" s="13" t="str">
        <f t="shared" si="2"/>
        <v/>
      </c>
      <c r="H18" s="19" t="str">
        <f>IFERROR((10000/入力用シート!D22*130)-(10000/入力用シート!E22*130),"")</f>
        <v/>
      </c>
      <c r="I18" s="13" t="str">
        <f t="shared" si="3"/>
        <v/>
      </c>
      <c r="K18" s="81"/>
      <c r="L18" s="52" t="s">
        <v>14</v>
      </c>
      <c r="M18" s="11">
        <f>COUNTIF(入力用シート!$H$10:$H$79,L18)</f>
        <v>0</v>
      </c>
    </row>
    <row r="19" spans="1:19" ht="13.8" customHeight="1" x14ac:dyDescent="0.2">
      <c r="A19" s="10">
        <v>14</v>
      </c>
      <c r="B19" s="11" t="str">
        <f>IF(入力用シート!B23="","",入力用シート!B23)</f>
        <v/>
      </c>
      <c r="C19" s="11" t="str">
        <f t="shared" si="0"/>
        <v/>
      </c>
      <c r="D19" s="12" t="str">
        <f>IFERROR((入力用シート!E23-入力用シート!D23)/入力用シート!D23*100,"")</f>
        <v/>
      </c>
      <c r="E19" s="13" t="str">
        <f t="shared" si="1"/>
        <v/>
      </c>
      <c r="F19" s="14" t="str">
        <f>IFERROR((入力用シート!C23/入力用シート!D23*2.32)-(入力用シート!C23/入力用シート!E23*2.32),"")</f>
        <v/>
      </c>
      <c r="G19" s="13" t="str">
        <f t="shared" si="2"/>
        <v/>
      </c>
      <c r="H19" s="19" t="str">
        <f>IFERROR((10000/入力用シート!D23*130)-(10000/入力用シート!E23*130),"")</f>
        <v/>
      </c>
      <c r="I19" s="13" t="str">
        <f t="shared" si="3"/>
        <v/>
      </c>
      <c r="K19" s="81"/>
      <c r="L19" s="52" t="s">
        <v>33</v>
      </c>
      <c r="M19" s="11">
        <f>COUNTIF(入力用シート!$H$10:$H$79,L19)</f>
        <v>0</v>
      </c>
    </row>
    <row r="20" spans="1:19" ht="13.8" customHeight="1" x14ac:dyDescent="0.2">
      <c r="A20" s="10">
        <v>15</v>
      </c>
      <c r="B20" s="11" t="str">
        <f>IF(入力用シート!B24="","",入力用シート!B24)</f>
        <v/>
      </c>
      <c r="C20" s="11" t="str">
        <f t="shared" si="0"/>
        <v/>
      </c>
      <c r="D20" s="12" t="str">
        <f>IFERROR((入力用シート!E24-入力用シート!D24)/入力用シート!D24*100,"")</f>
        <v/>
      </c>
      <c r="E20" s="13" t="str">
        <f t="shared" si="1"/>
        <v/>
      </c>
      <c r="F20" s="14" t="str">
        <f>IFERROR((入力用シート!C24/入力用シート!D24*2.32)-(入力用シート!C24/入力用シート!E24*2.32),"")</f>
        <v/>
      </c>
      <c r="G20" s="13" t="str">
        <f t="shared" si="2"/>
        <v/>
      </c>
      <c r="H20" s="19" t="str">
        <f>IFERROR((10000/入力用シート!D24*130)-(10000/入力用シート!E24*130),"")</f>
        <v/>
      </c>
      <c r="I20" s="13" t="str">
        <f t="shared" si="3"/>
        <v/>
      </c>
      <c r="K20" s="81" t="s">
        <v>5</v>
      </c>
      <c r="L20" s="52" t="s">
        <v>32</v>
      </c>
      <c r="M20" s="11">
        <f>COUNTIF(入力用シート!$I$10:$I$79,L20)</f>
        <v>0</v>
      </c>
    </row>
    <row r="21" spans="1:19" ht="13.8" customHeight="1" x14ac:dyDescent="0.2">
      <c r="A21" s="10">
        <v>16</v>
      </c>
      <c r="B21" s="11" t="str">
        <f>IF(入力用シート!B25="","",入力用シート!B25)</f>
        <v/>
      </c>
      <c r="C21" s="11" t="str">
        <f t="shared" si="0"/>
        <v/>
      </c>
      <c r="D21" s="12" t="str">
        <f>IFERROR((入力用シート!E25-入力用シート!D25)/入力用シート!D25*100,"")</f>
        <v/>
      </c>
      <c r="E21" s="13" t="str">
        <f t="shared" si="1"/>
        <v/>
      </c>
      <c r="F21" s="14" t="str">
        <f>IFERROR((入力用シート!C25/入力用シート!D25*2.32)-(入力用シート!C25/入力用シート!E25*2.32),"")</f>
        <v/>
      </c>
      <c r="G21" s="13" t="str">
        <f t="shared" si="2"/>
        <v/>
      </c>
      <c r="H21" s="19" t="str">
        <f>IFERROR((10000/入力用シート!D25*130)-(10000/入力用シート!E25*130),"")</f>
        <v/>
      </c>
      <c r="I21" s="13" t="str">
        <f t="shared" si="3"/>
        <v/>
      </c>
      <c r="K21" s="81"/>
      <c r="L21" s="52" t="s">
        <v>14</v>
      </c>
      <c r="M21" s="11">
        <f>COUNTIF(入力用シート!$I$10:$I$79,L21)</f>
        <v>0</v>
      </c>
    </row>
    <row r="22" spans="1:19" ht="13.8" customHeight="1" x14ac:dyDescent="0.2">
      <c r="A22" s="10">
        <v>17</v>
      </c>
      <c r="B22" s="11" t="str">
        <f>IF(入力用シート!B26="","",入力用シート!B26)</f>
        <v/>
      </c>
      <c r="C22" s="11" t="str">
        <f t="shared" si="0"/>
        <v/>
      </c>
      <c r="D22" s="12" t="str">
        <f>IFERROR((入力用シート!E26-入力用シート!D26)/入力用シート!D26*100,"")</f>
        <v/>
      </c>
      <c r="E22" s="13" t="str">
        <f t="shared" si="1"/>
        <v/>
      </c>
      <c r="F22" s="14" t="str">
        <f>IFERROR((入力用シート!C26/入力用シート!D26*2.32)-(入力用シート!C26/入力用シート!E26*2.32),"")</f>
        <v/>
      </c>
      <c r="G22" s="13" t="str">
        <f t="shared" si="2"/>
        <v/>
      </c>
      <c r="H22" s="19" t="str">
        <f>IFERROR((10000/入力用シート!D26*130)-(10000/入力用シート!E26*130),"")</f>
        <v/>
      </c>
      <c r="I22" s="13" t="str">
        <f t="shared" si="3"/>
        <v/>
      </c>
      <c r="K22" s="81"/>
      <c r="L22" s="52" t="s">
        <v>33</v>
      </c>
      <c r="M22" s="11">
        <f>COUNTIF(入力用シート!$I$10:$I$79,L22)</f>
        <v>0</v>
      </c>
    </row>
    <row r="23" spans="1:19" ht="13.8" customHeight="1" x14ac:dyDescent="0.2">
      <c r="A23" s="10">
        <v>18</v>
      </c>
      <c r="B23" s="11" t="str">
        <f>IF(入力用シート!B27="","",入力用シート!B27)</f>
        <v/>
      </c>
      <c r="C23" s="11" t="str">
        <f t="shared" si="0"/>
        <v/>
      </c>
      <c r="D23" s="12" t="str">
        <f>IFERROR((入力用シート!E27-入力用シート!D27)/入力用シート!D27*100,"")</f>
        <v/>
      </c>
      <c r="E23" s="13" t="str">
        <f t="shared" si="1"/>
        <v/>
      </c>
      <c r="F23" s="14" t="str">
        <f>IFERROR((入力用シート!C27/入力用シート!D27*2.32)-(入力用シート!C27/入力用シート!E27*2.32),"")</f>
        <v/>
      </c>
      <c r="G23" s="13" t="str">
        <f t="shared" si="2"/>
        <v/>
      </c>
      <c r="H23" s="19" t="str">
        <f>IFERROR((10000/入力用シート!D27*130)-(10000/入力用シート!E27*130),"")</f>
        <v/>
      </c>
      <c r="I23" s="13" t="str">
        <f t="shared" si="3"/>
        <v/>
      </c>
      <c r="K23" s="81" t="s">
        <v>6</v>
      </c>
      <c r="L23" s="52" t="s">
        <v>32</v>
      </c>
      <c r="M23" s="11">
        <f>COUNTIF(入力用シート!$J$10:$J$79,L23)</f>
        <v>0</v>
      </c>
    </row>
    <row r="24" spans="1:19" ht="13.8" customHeight="1" x14ac:dyDescent="0.2">
      <c r="A24" s="10">
        <v>19</v>
      </c>
      <c r="B24" s="11" t="str">
        <f>IF(入力用シート!B28="","",入力用シート!B28)</f>
        <v/>
      </c>
      <c r="C24" s="11" t="str">
        <f t="shared" si="0"/>
        <v/>
      </c>
      <c r="D24" s="12" t="str">
        <f>IFERROR((入力用シート!E28-入力用シート!D28)/入力用シート!D28*100,"")</f>
        <v/>
      </c>
      <c r="E24" s="13" t="str">
        <f t="shared" si="1"/>
        <v/>
      </c>
      <c r="F24" s="14" t="str">
        <f>IFERROR((入力用シート!C28/入力用シート!D28*2.32)-(入力用シート!C28/入力用シート!E28*2.32),"")</f>
        <v/>
      </c>
      <c r="G24" s="13" t="str">
        <f t="shared" si="2"/>
        <v/>
      </c>
      <c r="H24" s="19" t="str">
        <f>IFERROR((10000/入力用シート!D28*130)-(10000/入力用シート!E28*130),"")</f>
        <v/>
      </c>
      <c r="I24" s="13" t="str">
        <f t="shared" si="3"/>
        <v/>
      </c>
      <c r="K24" s="81"/>
      <c r="L24" s="52" t="s">
        <v>14</v>
      </c>
      <c r="M24" s="11">
        <f>COUNTIF(入力用シート!$J$10:$J$79,L24)</f>
        <v>0</v>
      </c>
    </row>
    <row r="25" spans="1:19" ht="13.8" customHeight="1" x14ac:dyDescent="0.2">
      <c r="A25" s="10">
        <v>20</v>
      </c>
      <c r="B25" s="11" t="str">
        <f>IF(入力用シート!B29="","",入力用シート!B29)</f>
        <v/>
      </c>
      <c r="C25" s="11" t="str">
        <f t="shared" si="0"/>
        <v/>
      </c>
      <c r="D25" s="12" t="str">
        <f>IFERROR((入力用シート!E29-入力用シート!D29)/入力用シート!D29*100,"")</f>
        <v/>
      </c>
      <c r="E25" s="13" t="str">
        <f t="shared" si="1"/>
        <v/>
      </c>
      <c r="F25" s="14" t="str">
        <f>IFERROR((入力用シート!C29/入力用シート!D29*2.32)-(入力用シート!C29/入力用シート!E29*2.32),"")</f>
        <v/>
      </c>
      <c r="G25" s="13" t="str">
        <f t="shared" si="2"/>
        <v/>
      </c>
      <c r="H25" s="19" t="str">
        <f>IFERROR((10000/入力用シート!D29*130)-(10000/入力用シート!E29*130),"")</f>
        <v/>
      </c>
      <c r="I25" s="13" t="str">
        <f t="shared" si="3"/>
        <v/>
      </c>
      <c r="K25" s="81"/>
      <c r="L25" s="52" t="s">
        <v>33</v>
      </c>
      <c r="M25" s="11">
        <f>COUNTIF(入力用シート!$J$10:$J$79,L25)</f>
        <v>0</v>
      </c>
    </row>
    <row r="26" spans="1:19" ht="13.8" customHeight="1" x14ac:dyDescent="0.2">
      <c r="A26" s="10">
        <v>21</v>
      </c>
      <c r="B26" s="11" t="str">
        <f>IF(入力用シート!B30="","",入力用シート!B30)</f>
        <v/>
      </c>
      <c r="C26" s="11" t="str">
        <f t="shared" si="0"/>
        <v/>
      </c>
      <c r="D26" s="12" t="str">
        <f>IFERROR((入力用シート!E30-入力用シート!D30)/入力用シート!D30*100,"")</f>
        <v/>
      </c>
      <c r="E26" s="13" t="str">
        <f t="shared" si="1"/>
        <v/>
      </c>
      <c r="F26" s="14" t="str">
        <f>IFERROR((入力用シート!C30/入力用シート!D30*2.32)-(入力用シート!C30/入力用シート!E30*2.32),"")</f>
        <v/>
      </c>
      <c r="G26" s="13" t="str">
        <f t="shared" si="2"/>
        <v/>
      </c>
      <c r="H26" s="19" t="str">
        <f>IFERROR((10000/入力用シート!D30*130)-(10000/入力用シート!E30*130),"")</f>
        <v/>
      </c>
      <c r="I26" s="13" t="str">
        <f t="shared" si="3"/>
        <v/>
      </c>
      <c r="K26" s="81" t="s">
        <v>7</v>
      </c>
      <c r="L26" s="52" t="s">
        <v>32</v>
      </c>
      <c r="M26" s="11">
        <f>COUNTIF(入力用シート!$K$10:$K$79,L26)</f>
        <v>0</v>
      </c>
    </row>
    <row r="27" spans="1:19" ht="13.8" customHeight="1" x14ac:dyDescent="0.2">
      <c r="A27" s="10">
        <v>22</v>
      </c>
      <c r="B27" s="11" t="str">
        <f>IF(入力用シート!B31="","",入力用シート!B31)</f>
        <v/>
      </c>
      <c r="C27" s="11" t="str">
        <f t="shared" si="0"/>
        <v/>
      </c>
      <c r="D27" s="12" t="str">
        <f>IFERROR((入力用シート!E31-入力用シート!D31)/入力用シート!D31*100,"")</f>
        <v/>
      </c>
      <c r="E27" s="13" t="str">
        <f t="shared" si="1"/>
        <v/>
      </c>
      <c r="F27" s="14" t="str">
        <f>IFERROR((入力用シート!C31/入力用シート!D31*2.32)-(入力用シート!C31/入力用シート!E31*2.32),"")</f>
        <v/>
      </c>
      <c r="G27" s="13" t="str">
        <f t="shared" si="2"/>
        <v/>
      </c>
      <c r="H27" s="19" t="str">
        <f>IFERROR((10000/入力用シート!D31*130)-(10000/入力用シート!E31*130),"")</f>
        <v/>
      </c>
      <c r="I27" s="13" t="str">
        <f t="shared" si="3"/>
        <v/>
      </c>
      <c r="K27" s="81"/>
      <c r="L27" s="52" t="s">
        <v>14</v>
      </c>
      <c r="M27" s="11">
        <f>COUNTIF(入力用シート!$K$10:$K$79,L27)</f>
        <v>0</v>
      </c>
      <c r="S27"/>
    </row>
    <row r="28" spans="1:19" ht="13.8" customHeight="1" x14ac:dyDescent="0.2">
      <c r="A28" s="10">
        <v>23</v>
      </c>
      <c r="B28" s="11" t="str">
        <f>IF(入力用シート!B32="","",入力用シート!B32)</f>
        <v/>
      </c>
      <c r="C28" s="11" t="str">
        <f t="shared" si="0"/>
        <v/>
      </c>
      <c r="D28" s="12" t="str">
        <f>IFERROR((入力用シート!E32-入力用シート!D32)/入力用シート!D32*100,"")</f>
        <v/>
      </c>
      <c r="E28" s="13" t="str">
        <f t="shared" si="1"/>
        <v/>
      </c>
      <c r="F28" s="14" t="str">
        <f>IFERROR((入力用シート!C32/入力用シート!D32*2.32)-(入力用シート!C32/入力用シート!E32*2.32),"")</f>
        <v/>
      </c>
      <c r="G28" s="13" t="str">
        <f t="shared" si="2"/>
        <v/>
      </c>
      <c r="H28" s="19" t="str">
        <f>IFERROR((10000/入力用シート!D32*130)-(10000/入力用シート!E32*130),"")</f>
        <v/>
      </c>
      <c r="I28" s="13" t="str">
        <f t="shared" si="3"/>
        <v/>
      </c>
      <c r="K28" s="81"/>
      <c r="L28" s="52" t="s">
        <v>33</v>
      </c>
      <c r="M28" s="11">
        <f>COUNTIF(入力用シート!$K$10:$K$79,L28)</f>
        <v>0</v>
      </c>
    </row>
    <row r="29" spans="1:19" ht="13.8" customHeight="1" x14ac:dyDescent="0.2">
      <c r="A29" s="10">
        <v>24</v>
      </c>
      <c r="B29" s="11" t="str">
        <f>IF(入力用シート!B33="","",入力用シート!B33)</f>
        <v/>
      </c>
      <c r="C29" s="11" t="str">
        <f t="shared" si="0"/>
        <v/>
      </c>
      <c r="D29" s="12" t="str">
        <f>IFERROR((入力用シート!E33-入力用シート!D33)/入力用シート!D33*100,"")</f>
        <v/>
      </c>
      <c r="E29" s="13" t="str">
        <f t="shared" si="1"/>
        <v/>
      </c>
      <c r="F29" s="14" t="str">
        <f>IFERROR((入力用シート!C33/入力用シート!D33*2.32)-(入力用シート!C33/入力用シート!E33*2.32),"")</f>
        <v/>
      </c>
      <c r="G29" s="13" t="str">
        <f t="shared" si="2"/>
        <v/>
      </c>
      <c r="H29" s="19" t="str">
        <f>IFERROR((10000/入力用シート!D33*130)-(10000/入力用シート!E33*130),"")</f>
        <v/>
      </c>
      <c r="I29" s="13" t="str">
        <f t="shared" si="3"/>
        <v/>
      </c>
      <c r="K29" s="78" t="s">
        <v>8</v>
      </c>
      <c r="L29" s="52" t="s">
        <v>32</v>
      </c>
      <c r="M29" s="11">
        <f>COUNTIF(入力用シート!$L$10:$L$79,L29)</f>
        <v>0</v>
      </c>
    </row>
    <row r="30" spans="1:19" ht="13.8" customHeight="1" x14ac:dyDescent="0.2">
      <c r="A30" s="10">
        <v>25</v>
      </c>
      <c r="B30" s="11" t="str">
        <f>IF(入力用シート!B34="","",入力用シート!B34)</f>
        <v/>
      </c>
      <c r="C30" s="11" t="str">
        <f t="shared" ref="C30:C75" si="4">IFERROR(_xlfn.RANK.EQ(D30,$D$6:$D$75,0),"")</f>
        <v/>
      </c>
      <c r="D30" s="12" t="str">
        <f>IFERROR((入力用シート!E34-入力用シート!D34)/入力用シート!D34*100,"")</f>
        <v/>
      </c>
      <c r="E30" s="13" t="str">
        <f t="shared" ref="E30:E75" si="5">IF(B30="","","％")</f>
        <v/>
      </c>
      <c r="F30" s="14" t="str">
        <f>IFERROR((入力用シート!C34/入力用シート!D34*2.32)-(入力用シート!C34/入力用シート!E34*2.32),"")</f>
        <v/>
      </c>
      <c r="G30" s="13" t="str">
        <f t="shared" ref="G30:G75" si="6">IF(B30="","","kg")</f>
        <v/>
      </c>
      <c r="H30" s="19" t="str">
        <f>IFERROR((10000/入力用シート!D34*130)-(10000/入力用シート!E34*130),"")</f>
        <v/>
      </c>
      <c r="I30" s="13" t="str">
        <f t="shared" ref="I30:I75" si="7">IF(B30="","","円")</f>
        <v/>
      </c>
      <c r="K30" s="79"/>
      <c r="L30" s="52" t="s">
        <v>14</v>
      </c>
      <c r="M30" s="11">
        <f>COUNTIF(入力用シート!$L$10:$L$79,L30)</f>
        <v>0</v>
      </c>
    </row>
    <row r="31" spans="1:19" ht="13.8" customHeight="1" x14ac:dyDescent="0.2">
      <c r="A31" s="10">
        <v>26</v>
      </c>
      <c r="B31" s="11" t="str">
        <f>IF(入力用シート!B35="","",入力用シート!B35)</f>
        <v/>
      </c>
      <c r="C31" s="11" t="str">
        <f t="shared" si="4"/>
        <v/>
      </c>
      <c r="D31" s="12" t="str">
        <f>IFERROR((入力用シート!E35-入力用シート!D35)/入力用シート!D35*100,"")</f>
        <v/>
      </c>
      <c r="E31" s="13" t="str">
        <f t="shared" si="5"/>
        <v/>
      </c>
      <c r="F31" s="14" t="str">
        <f>IFERROR((入力用シート!C35/入力用シート!D35*2.32)-(入力用シート!C35/入力用シート!E35*2.32),"")</f>
        <v/>
      </c>
      <c r="G31" s="13" t="str">
        <f t="shared" si="6"/>
        <v/>
      </c>
      <c r="H31" s="19" t="str">
        <f>IFERROR((10000/入力用シート!D35*130)-(10000/入力用シート!E35*130),"")</f>
        <v/>
      </c>
      <c r="I31" s="13" t="str">
        <f t="shared" si="7"/>
        <v/>
      </c>
      <c r="K31" s="80"/>
      <c r="L31" s="52" t="s">
        <v>33</v>
      </c>
      <c r="M31" s="11">
        <f>COUNTIF(入力用シート!$L$10:$L$79,L31)</f>
        <v>0</v>
      </c>
      <c r="S31"/>
    </row>
    <row r="32" spans="1:19" ht="13.8" customHeight="1" x14ac:dyDescent="0.2">
      <c r="A32" s="10">
        <v>27</v>
      </c>
      <c r="B32" s="11" t="str">
        <f>IF(入力用シート!B36="","",入力用シート!B36)</f>
        <v/>
      </c>
      <c r="C32" s="11" t="str">
        <f t="shared" si="4"/>
        <v/>
      </c>
      <c r="D32" s="12" t="str">
        <f>IFERROR((入力用シート!E36-入力用シート!D36)/入力用シート!D36*100,"")</f>
        <v/>
      </c>
      <c r="E32" s="13" t="str">
        <f t="shared" si="5"/>
        <v/>
      </c>
      <c r="F32" s="14" t="str">
        <f>IFERROR((入力用シート!C36/入力用シート!D36*2.32)-(入力用シート!C36/入力用シート!E36*2.32),"")</f>
        <v/>
      </c>
      <c r="G32" s="13" t="str">
        <f t="shared" si="6"/>
        <v/>
      </c>
      <c r="H32" s="19" t="str">
        <f>IFERROR((10000/入力用シート!D36*130)-(10000/入力用シート!E36*130),"")</f>
        <v/>
      </c>
      <c r="I32" s="13" t="str">
        <f t="shared" si="7"/>
        <v/>
      </c>
      <c r="K32" s="81" t="s">
        <v>9</v>
      </c>
      <c r="L32" s="52" t="s">
        <v>32</v>
      </c>
      <c r="M32" s="11">
        <f>COUNTIF(入力用シート!$M$10:$M$79,L32)</f>
        <v>0</v>
      </c>
    </row>
    <row r="33" spans="1:13" ht="13.8" customHeight="1" x14ac:dyDescent="0.2">
      <c r="A33" s="10">
        <v>28</v>
      </c>
      <c r="B33" s="11" t="str">
        <f>IF(入力用シート!B37="","",入力用シート!B37)</f>
        <v/>
      </c>
      <c r="C33" s="11" t="str">
        <f t="shared" si="4"/>
        <v/>
      </c>
      <c r="D33" s="12" t="str">
        <f>IFERROR((入力用シート!E37-入力用シート!D37)/入力用シート!D37*100,"")</f>
        <v/>
      </c>
      <c r="E33" s="13" t="str">
        <f t="shared" si="5"/>
        <v/>
      </c>
      <c r="F33" s="14" t="str">
        <f>IFERROR((入力用シート!C37/入力用シート!D37*2.32)-(入力用シート!C37/入力用シート!E37*2.32),"")</f>
        <v/>
      </c>
      <c r="G33" s="13" t="str">
        <f t="shared" si="6"/>
        <v/>
      </c>
      <c r="H33" s="19" t="str">
        <f>IFERROR((10000/入力用シート!D37*130)-(10000/入力用シート!E37*130),"")</f>
        <v/>
      </c>
      <c r="I33" s="13" t="str">
        <f t="shared" si="7"/>
        <v/>
      </c>
      <c r="K33" s="81"/>
      <c r="L33" s="52" t="s">
        <v>14</v>
      </c>
      <c r="M33" s="11">
        <f>COUNTIF(入力用シート!$M$10:$M$79,L33)</f>
        <v>0</v>
      </c>
    </row>
    <row r="34" spans="1:13" ht="13.8" customHeight="1" x14ac:dyDescent="0.2">
      <c r="A34" s="10">
        <v>29</v>
      </c>
      <c r="B34" s="11" t="str">
        <f>IF(入力用シート!B38="","",入力用シート!B38)</f>
        <v/>
      </c>
      <c r="C34" s="11" t="str">
        <f t="shared" si="4"/>
        <v/>
      </c>
      <c r="D34" s="12" t="str">
        <f>IFERROR((入力用シート!E38-入力用シート!D38)/入力用シート!D38*100,"")</f>
        <v/>
      </c>
      <c r="E34" s="13" t="str">
        <f t="shared" si="5"/>
        <v/>
      </c>
      <c r="F34" s="14" t="str">
        <f>IFERROR((入力用シート!C38/入力用シート!D38*2.32)-(入力用シート!C38/入力用シート!E38*2.32),"")</f>
        <v/>
      </c>
      <c r="G34" s="13" t="str">
        <f t="shared" si="6"/>
        <v/>
      </c>
      <c r="H34" s="19" t="str">
        <f>IFERROR((10000/入力用シート!D38*130)-(10000/入力用シート!E38*130),"")</f>
        <v/>
      </c>
      <c r="I34" s="13" t="str">
        <f t="shared" si="7"/>
        <v/>
      </c>
      <c r="K34" s="81"/>
      <c r="L34" s="52" t="s">
        <v>33</v>
      </c>
      <c r="M34" s="11">
        <f>COUNTIF(入力用シート!$M$10:$M$79,L34)</f>
        <v>0</v>
      </c>
    </row>
    <row r="35" spans="1:13" ht="13.8" customHeight="1" x14ac:dyDescent="0.2">
      <c r="A35" s="10">
        <v>30</v>
      </c>
      <c r="B35" s="11" t="str">
        <f>IF(入力用シート!B39="","",入力用シート!B39)</f>
        <v/>
      </c>
      <c r="C35" s="11" t="str">
        <f t="shared" si="4"/>
        <v/>
      </c>
      <c r="D35" s="12" t="str">
        <f>IFERROR((入力用シート!E39-入力用シート!D39)/入力用シート!D39*100,"")</f>
        <v/>
      </c>
      <c r="E35" s="13" t="str">
        <f t="shared" si="5"/>
        <v/>
      </c>
      <c r="F35" s="14" t="str">
        <f>IFERROR((入力用シート!C39/入力用シート!D39*2.32)-(入力用シート!C39/入力用シート!E39*2.32),"")</f>
        <v/>
      </c>
      <c r="G35" s="13" t="str">
        <f t="shared" si="6"/>
        <v/>
      </c>
      <c r="H35" s="19" t="str">
        <f>IFERROR((10000/入力用シート!D39*130)-(10000/入力用シート!E39*130),"")</f>
        <v/>
      </c>
      <c r="I35" s="13" t="str">
        <f t="shared" si="7"/>
        <v/>
      </c>
    </row>
    <row r="36" spans="1:13" ht="13.8" customHeight="1" x14ac:dyDescent="0.2">
      <c r="A36" s="10">
        <v>31</v>
      </c>
      <c r="B36" s="11" t="str">
        <f>IF(入力用シート!B40="","",入力用シート!B40)</f>
        <v/>
      </c>
      <c r="C36" s="11" t="str">
        <f t="shared" si="4"/>
        <v/>
      </c>
      <c r="D36" s="12" t="str">
        <f>IFERROR((入力用シート!E40-入力用シート!D40)/入力用シート!D40*100,"")</f>
        <v/>
      </c>
      <c r="E36" s="13" t="str">
        <f t="shared" si="5"/>
        <v/>
      </c>
      <c r="F36" s="14" t="str">
        <f>IFERROR((入力用シート!C40/入力用シート!D40*2.32)-(入力用シート!C40/入力用シート!E40*2.32),"")</f>
        <v/>
      </c>
      <c r="G36" s="13" t="str">
        <f t="shared" si="6"/>
        <v/>
      </c>
      <c r="H36" s="19" t="str">
        <f>IFERROR((10000/入力用シート!D40*130)-(10000/入力用シート!E40*130),"")</f>
        <v/>
      </c>
      <c r="I36" s="13" t="str">
        <f t="shared" si="7"/>
        <v/>
      </c>
    </row>
    <row r="37" spans="1:13" ht="13.8" customHeight="1" x14ac:dyDescent="0.2">
      <c r="A37" s="10">
        <v>32</v>
      </c>
      <c r="B37" s="11" t="str">
        <f>IF(入力用シート!B41="","",入力用シート!B41)</f>
        <v/>
      </c>
      <c r="C37" s="11" t="str">
        <f t="shared" si="4"/>
        <v/>
      </c>
      <c r="D37" s="12" t="str">
        <f>IFERROR((入力用シート!E41-入力用シート!D41)/入力用シート!D41*100,"")</f>
        <v/>
      </c>
      <c r="E37" s="13" t="str">
        <f t="shared" si="5"/>
        <v/>
      </c>
      <c r="F37" s="14" t="str">
        <f>IFERROR((入力用シート!C41/入力用シート!D41*2.32)-(入力用シート!C41/入力用シート!E41*2.32),"")</f>
        <v/>
      </c>
      <c r="G37" s="13" t="str">
        <f t="shared" si="6"/>
        <v/>
      </c>
      <c r="H37" s="19" t="str">
        <f>IFERROR((10000/入力用シート!D41*130)-(10000/入力用シート!E41*130),"")</f>
        <v/>
      </c>
      <c r="I37" s="13" t="str">
        <f t="shared" si="7"/>
        <v/>
      </c>
      <c r="K37" s="8"/>
    </row>
    <row r="38" spans="1:13" ht="13.8" customHeight="1" x14ac:dyDescent="0.2">
      <c r="A38" s="10">
        <v>33</v>
      </c>
      <c r="B38" s="11" t="str">
        <f>IF(入力用シート!B42="","",入力用シート!B42)</f>
        <v/>
      </c>
      <c r="C38" s="11" t="str">
        <f t="shared" si="4"/>
        <v/>
      </c>
      <c r="D38" s="12" t="str">
        <f>IFERROR((入力用シート!E42-入力用シート!D42)/入力用シート!D42*100,"")</f>
        <v/>
      </c>
      <c r="E38" s="13" t="str">
        <f t="shared" si="5"/>
        <v/>
      </c>
      <c r="F38" s="14" t="str">
        <f>IFERROR((入力用シート!C42/入力用シート!D42*2.32)-(入力用シート!C42/入力用シート!E42*2.32),"")</f>
        <v/>
      </c>
      <c r="G38" s="13" t="str">
        <f t="shared" si="6"/>
        <v/>
      </c>
      <c r="H38" s="19" t="str">
        <f>IFERROR((10000/入力用シート!D42*130)-(10000/入力用シート!E42*130),"")</f>
        <v/>
      </c>
      <c r="I38" s="13" t="str">
        <f t="shared" si="7"/>
        <v/>
      </c>
      <c r="K38" s="8"/>
    </row>
    <row r="39" spans="1:13" ht="13.8" customHeight="1" x14ac:dyDescent="0.2">
      <c r="A39" s="10">
        <v>34</v>
      </c>
      <c r="B39" s="11" t="str">
        <f>IF(入力用シート!B43="","",入力用シート!B43)</f>
        <v/>
      </c>
      <c r="C39" s="11" t="str">
        <f t="shared" si="4"/>
        <v/>
      </c>
      <c r="D39" s="12" t="str">
        <f>IFERROR((入力用シート!E43-入力用シート!D43)/入力用シート!D43*100,"")</f>
        <v/>
      </c>
      <c r="E39" s="13" t="str">
        <f t="shared" si="5"/>
        <v/>
      </c>
      <c r="F39" s="14" t="str">
        <f>IFERROR((入力用シート!C43/入力用シート!D43*2.32)-(入力用シート!C43/入力用シート!E43*2.32),"")</f>
        <v/>
      </c>
      <c r="G39" s="13" t="str">
        <f t="shared" si="6"/>
        <v/>
      </c>
      <c r="H39" s="19" t="str">
        <f>IFERROR((10000/入力用シート!D43*130)-(10000/入力用シート!E43*130),"")</f>
        <v/>
      </c>
      <c r="I39" s="13" t="str">
        <f t="shared" si="7"/>
        <v/>
      </c>
      <c r="K39" s="8"/>
    </row>
    <row r="40" spans="1:13" ht="13.8" customHeight="1" x14ac:dyDescent="0.2">
      <c r="A40" s="10">
        <v>35</v>
      </c>
      <c r="B40" s="11" t="str">
        <f>IF(入力用シート!B44="","",入力用シート!B44)</f>
        <v/>
      </c>
      <c r="C40" s="11" t="str">
        <f t="shared" si="4"/>
        <v/>
      </c>
      <c r="D40" s="12" t="str">
        <f>IFERROR((入力用シート!E44-入力用シート!D44)/入力用シート!D44*100,"")</f>
        <v/>
      </c>
      <c r="E40" s="13" t="str">
        <f t="shared" si="5"/>
        <v/>
      </c>
      <c r="F40" s="14" t="str">
        <f>IFERROR((入力用シート!C44/入力用シート!D44*2.32)-(入力用シート!C44/入力用シート!E44*2.32),"")</f>
        <v/>
      </c>
      <c r="G40" s="13" t="str">
        <f t="shared" si="6"/>
        <v/>
      </c>
      <c r="H40" s="19" t="str">
        <f>IFERROR((10000/入力用シート!D44*130)-(10000/入力用シート!E44*130),"")</f>
        <v/>
      </c>
      <c r="I40" s="13" t="str">
        <f t="shared" si="7"/>
        <v/>
      </c>
      <c r="K40" s="8"/>
    </row>
    <row r="41" spans="1:13" ht="13.8" customHeight="1" x14ac:dyDescent="0.2">
      <c r="A41" s="10">
        <v>36</v>
      </c>
      <c r="B41" s="11" t="str">
        <f>IF(入力用シート!B45="","",入力用シート!B45)</f>
        <v/>
      </c>
      <c r="C41" s="11" t="str">
        <f t="shared" si="4"/>
        <v/>
      </c>
      <c r="D41" s="12" t="str">
        <f>IFERROR((入力用シート!E45-入力用シート!D45)/入力用シート!D45*100,"")</f>
        <v/>
      </c>
      <c r="E41" s="13" t="str">
        <f t="shared" si="5"/>
        <v/>
      </c>
      <c r="F41" s="14" t="str">
        <f>IFERROR((入力用シート!C45/入力用シート!D45*2.32)-(入力用シート!C45/入力用シート!E45*2.32),"")</f>
        <v/>
      </c>
      <c r="G41" s="13" t="str">
        <f t="shared" si="6"/>
        <v/>
      </c>
      <c r="H41" s="19" t="str">
        <f>IFERROR((10000/入力用シート!D45*130)-(10000/入力用シート!E45*130),"")</f>
        <v/>
      </c>
      <c r="I41" s="13" t="str">
        <f t="shared" si="7"/>
        <v/>
      </c>
      <c r="K41" s="8"/>
    </row>
    <row r="42" spans="1:13" ht="13.8" customHeight="1" x14ac:dyDescent="0.2">
      <c r="A42" s="10">
        <v>37</v>
      </c>
      <c r="B42" s="11" t="str">
        <f>IF(入力用シート!B46="","",入力用シート!B46)</f>
        <v/>
      </c>
      <c r="C42" s="11" t="str">
        <f t="shared" si="4"/>
        <v/>
      </c>
      <c r="D42" s="12" t="str">
        <f>IFERROR((入力用シート!E46-入力用シート!D46)/入力用シート!D46*100,"")</f>
        <v/>
      </c>
      <c r="E42" s="13" t="str">
        <f t="shared" si="5"/>
        <v/>
      </c>
      <c r="F42" s="14" t="str">
        <f>IFERROR((入力用シート!C46/入力用シート!D46*2.32)-(入力用シート!C46/入力用シート!E46*2.32),"")</f>
        <v/>
      </c>
      <c r="G42" s="13" t="str">
        <f t="shared" si="6"/>
        <v/>
      </c>
      <c r="H42" s="19" t="str">
        <f>IFERROR((10000/入力用シート!D46*130)-(10000/入力用シート!E46*130),"")</f>
        <v/>
      </c>
      <c r="I42" s="13" t="str">
        <f t="shared" si="7"/>
        <v/>
      </c>
      <c r="K42" s="8"/>
    </row>
    <row r="43" spans="1:13" ht="13.8" customHeight="1" x14ac:dyDescent="0.2">
      <c r="A43" s="10">
        <v>38</v>
      </c>
      <c r="B43" s="11" t="str">
        <f>IF(入力用シート!B47="","",入力用シート!B47)</f>
        <v/>
      </c>
      <c r="C43" s="11" t="str">
        <f t="shared" si="4"/>
        <v/>
      </c>
      <c r="D43" s="12" t="str">
        <f>IFERROR((入力用シート!E47-入力用シート!D47)/入力用シート!D47*100,"")</f>
        <v/>
      </c>
      <c r="E43" s="13" t="str">
        <f t="shared" si="5"/>
        <v/>
      </c>
      <c r="F43" s="14" t="str">
        <f>IFERROR((入力用シート!C47/入力用シート!D47*2.32)-(入力用シート!C47/入力用シート!E47*2.32),"")</f>
        <v/>
      </c>
      <c r="G43" s="13" t="str">
        <f t="shared" si="6"/>
        <v/>
      </c>
      <c r="H43" s="19" t="str">
        <f>IFERROR((10000/入力用シート!D47*130)-(10000/入力用シート!E47*130),"")</f>
        <v/>
      </c>
      <c r="I43" s="13" t="str">
        <f t="shared" si="7"/>
        <v/>
      </c>
      <c r="K43" s="8"/>
    </row>
    <row r="44" spans="1:13" ht="13.8" customHeight="1" x14ac:dyDescent="0.2">
      <c r="A44" s="10">
        <v>39</v>
      </c>
      <c r="B44" s="11" t="str">
        <f>IF(入力用シート!B48="","",入力用シート!B48)</f>
        <v/>
      </c>
      <c r="C44" s="11" t="str">
        <f t="shared" si="4"/>
        <v/>
      </c>
      <c r="D44" s="12" t="str">
        <f>IFERROR((入力用シート!E48-入力用シート!D48)/入力用シート!D48*100,"")</f>
        <v/>
      </c>
      <c r="E44" s="13" t="str">
        <f t="shared" si="5"/>
        <v/>
      </c>
      <c r="F44" s="14" t="str">
        <f>IFERROR((入力用シート!C48/入力用シート!D48*2.32)-(入力用シート!C48/入力用シート!E48*2.32),"")</f>
        <v/>
      </c>
      <c r="G44" s="13" t="str">
        <f t="shared" si="6"/>
        <v/>
      </c>
      <c r="H44" s="19" t="str">
        <f>IFERROR((10000/入力用シート!D48*130)-(10000/入力用シート!E48*130),"")</f>
        <v/>
      </c>
      <c r="I44" s="13" t="str">
        <f t="shared" si="7"/>
        <v/>
      </c>
      <c r="K44" s="8"/>
    </row>
    <row r="45" spans="1:13" ht="13.8" customHeight="1" x14ac:dyDescent="0.2">
      <c r="A45" s="10">
        <v>40</v>
      </c>
      <c r="B45" s="11" t="str">
        <f>IF(入力用シート!B49="","",入力用シート!B49)</f>
        <v/>
      </c>
      <c r="C45" s="11" t="str">
        <f t="shared" si="4"/>
        <v/>
      </c>
      <c r="D45" s="12" t="str">
        <f>IFERROR((入力用シート!E49-入力用シート!D49)/入力用シート!D49*100,"")</f>
        <v/>
      </c>
      <c r="E45" s="13" t="str">
        <f t="shared" si="5"/>
        <v/>
      </c>
      <c r="F45" s="14" t="str">
        <f>IFERROR((入力用シート!C49/入力用シート!D49*2.32)-(入力用シート!C49/入力用シート!E49*2.32),"")</f>
        <v/>
      </c>
      <c r="G45" s="13" t="str">
        <f t="shared" si="6"/>
        <v/>
      </c>
      <c r="H45" s="19" t="str">
        <f>IFERROR((10000/入力用シート!D49*130)-(10000/入力用シート!E49*130),"")</f>
        <v/>
      </c>
      <c r="I45" s="13" t="str">
        <f t="shared" si="7"/>
        <v/>
      </c>
      <c r="K45" s="8"/>
    </row>
    <row r="46" spans="1:13" ht="13.8" customHeight="1" x14ac:dyDescent="0.2">
      <c r="A46" s="10">
        <v>41</v>
      </c>
      <c r="B46" s="11" t="str">
        <f>IF(入力用シート!B50="","",入力用シート!B50)</f>
        <v/>
      </c>
      <c r="C46" s="11" t="str">
        <f t="shared" si="4"/>
        <v/>
      </c>
      <c r="D46" s="12" t="str">
        <f>IFERROR((入力用シート!E50-入力用シート!D50)/入力用シート!D50*100,"")</f>
        <v/>
      </c>
      <c r="E46" s="13" t="str">
        <f t="shared" si="5"/>
        <v/>
      </c>
      <c r="F46" s="14" t="str">
        <f>IFERROR((入力用シート!C50/入力用シート!D50*2.32)-(入力用シート!C50/入力用シート!E50*2.32),"")</f>
        <v/>
      </c>
      <c r="G46" s="13" t="str">
        <f t="shared" si="6"/>
        <v/>
      </c>
      <c r="H46" s="19" t="str">
        <f>IFERROR((10000/入力用シート!D50*130)-(10000/入力用シート!E50*130),"")</f>
        <v/>
      </c>
      <c r="I46" s="13" t="str">
        <f t="shared" si="7"/>
        <v/>
      </c>
      <c r="K46" s="8"/>
    </row>
    <row r="47" spans="1:13" ht="13.8" customHeight="1" x14ac:dyDescent="0.2">
      <c r="A47" s="10">
        <v>42</v>
      </c>
      <c r="B47" s="11" t="str">
        <f>IF(入力用シート!B51="","",入力用シート!B51)</f>
        <v/>
      </c>
      <c r="C47" s="11" t="str">
        <f t="shared" si="4"/>
        <v/>
      </c>
      <c r="D47" s="12" t="str">
        <f>IFERROR((入力用シート!E51-入力用シート!D51)/入力用シート!D51*100,"")</f>
        <v/>
      </c>
      <c r="E47" s="13" t="str">
        <f t="shared" si="5"/>
        <v/>
      </c>
      <c r="F47" s="14" t="str">
        <f>IFERROR((入力用シート!C51/入力用シート!D51*2.32)-(入力用シート!C51/入力用シート!E51*2.32),"")</f>
        <v/>
      </c>
      <c r="G47" s="13" t="str">
        <f t="shared" si="6"/>
        <v/>
      </c>
      <c r="H47" s="19" t="str">
        <f>IFERROR((10000/入力用シート!D51*130)-(10000/入力用シート!E51*130),"")</f>
        <v/>
      </c>
      <c r="I47" s="13" t="str">
        <f t="shared" si="7"/>
        <v/>
      </c>
      <c r="K47" s="8"/>
    </row>
    <row r="48" spans="1:13" ht="13.8" customHeight="1" x14ac:dyDescent="0.2">
      <c r="A48" s="10">
        <v>43</v>
      </c>
      <c r="B48" s="11" t="str">
        <f>IF(入力用シート!B52="","",入力用シート!B52)</f>
        <v/>
      </c>
      <c r="C48" s="11" t="str">
        <f t="shared" si="4"/>
        <v/>
      </c>
      <c r="D48" s="12" t="str">
        <f>IFERROR((入力用シート!E52-入力用シート!D52)/入力用シート!D52*100,"")</f>
        <v/>
      </c>
      <c r="E48" s="13" t="str">
        <f t="shared" si="5"/>
        <v/>
      </c>
      <c r="F48" s="14" t="str">
        <f>IFERROR((入力用シート!C52/入力用シート!D52*2.32)-(入力用シート!C52/入力用シート!E52*2.32),"")</f>
        <v/>
      </c>
      <c r="G48" s="13" t="str">
        <f t="shared" si="6"/>
        <v/>
      </c>
      <c r="H48" s="19" t="str">
        <f>IFERROR((10000/入力用シート!D52*130)-(10000/入力用シート!E52*130),"")</f>
        <v/>
      </c>
      <c r="I48" s="13" t="str">
        <f t="shared" si="7"/>
        <v/>
      </c>
      <c r="K48" s="8"/>
    </row>
    <row r="49" spans="1:11" ht="13.8" customHeight="1" x14ac:dyDescent="0.2">
      <c r="A49" s="10">
        <v>44</v>
      </c>
      <c r="B49" s="11" t="str">
        <f>IF(入力用シート!B53="","",入力用シート!B53)</f>
        <v/>
      </c>
      <c r="C49" s="11" t="str">
        <f t="shared" si="4"/>
        <v/>
      </c>
      <c r="D49" s="12" t="str">
        <f>IFERROR((入力用シート!E53-入力用シート!D53)/入力用シート!D53*100,"")</f>
        <v/>
      </c>
      <c r="E49" s="13" t="str">
        <f t="shared" si="5"/>
        <v/>
      </c>
      <c r="F49" s="14" t="str">
        <f>IFERROR((入力用シート!C53/入力用シート!D53*2.32)-(入力用シート!C53/入力用シート!E53*2.32),"")</f>
        <v/>
      </c>
      <c r="G49" s="13" t="str">
        <f t="shared" si="6"/>
        <v/>
      </c>
      <c r="H49" s="19" t="str">
        <f>IFERROR((10000/入力用シート!D53*130)-(10000/入力用シート!E53*130),"")</f>
        <v/>
      </c>
      <c r="I49" s="13" t="str">
        <f t="shared" si="7"/>
        <v/>
      </c>
      <c r="K49" s="8"/>
    </row>
    <row r="50" spans="1:11" ht="13.8" customHeight="1" x14ac:dyDescent="0.2">
      <c r="A50" s="10">
        <v>45</v>
      </c>
      <c r="B50" s="11" t="str">
        <f>IF(入力用シート!B54="","",入力用シート!B54)</f>
        <v/>
      </c>
      <c r="C50" s="11" t="str">
        <f t="shared" si="4"/>
        <v/>
      </c>
      <c r="D50" s="12" t="str">
        <f>IFERROR((入力用シート!E54-入力用シート!D54)/入力用シート!D54*100,"")</f>
        <v/>
      </c>
      <c r="E50" s="13" t="str">
        <f t="shared" si="5"/>
        <v/>
      </c>
      <c r="F50" s="14" t="str">
        <f>IFERROR((入力用シート!C54/入力用シート!D54*2.32)-(入力用シート!C54/入力用シート!E54*2.32),"")</f>
        <v/>
      </c>
      <c r="G50" s="13" t="str">
        <f t="shared" si="6"/>
        <v/>
      </c>
      <c r="H50" s="19" t="str">
        <f>IFERROR((10000/入力用シート!D54*130)-(10000/入力用シート!E54*130),"")</f>
        <v/>
      </c>
      <c r="I50" s="13" t="str">
        <f t="shared" si="7"/>
        <v/>
      </c>
      <c r="K50" s="8"/>
    </row>
    <row r="51" spans="1:11" ht="13.8" customHeight="1" x14ac:dyDescent="0.2">
      <c r="A51" s="10">
        <v>46</v>
      </c>
      <c r="B51" s="11" t="str">
        <f>IF(入力用シート!B55="","",入力用シート!B55)</f>
        <v/>
      </c>
      <c r="C51" s="11" t="str">
        <f t="shared" si="4"/>
        <v/>
      </c>
      <c r="D51" s="12" t="str">
        <f>IFERROR((入力用シート!E55-入力用シート!D55)/入力用シート!D55*100,"")</f>
        <v/>
      </c>
      <c r="E51" s="13" t="str">
        <f t="shared" si="5"/>
        <v/>
      </c>
      <c r="F51" s="14" t="str">
        <f>IFERROR((入力用シート!C55/入力用シート!D55*2.32)-(入力用シート!C55/入力用シート!E55*2.32),"")</f>
        <v/>
      </c>
      <c r="G51" s="13" t="str">
        <f t="shared" si="6"/>
        <v/>
      </c>
      <c r="H51" s="19" t="str">
        <f>IFERROR((10000/入力用シート!D55*130)-(10000/入力用シート!E55*130),"")</f>
        <v/>
      </c>
      <c r="I51" s="13" t="str">
        <f t="shared" si="7"/>
        <v/>
      </c>
      <c r="K51" s="8"/>
    </row>
    <row r="52" spans="1:11" ht="13.8" customHeight="1" x14ac:dyDescent="0.2">
      <c r="A52" s="10">
        <v>47</v>
      </c>
      <c r="B52" s="11" t="str">
        <f>IF(入力用シート!B56="","",入力用シート!B56)</f>
        <v/>
      </c>
      <c r="C52" s="11" t="str">
        <f t="shared" si="4"/>
        <v/>
      </c>
      <c r="D52" s="12" t="str">
        <f>IFERROR((入力用シート!E56-入力用シート!D56)/入力用シート!D56*100,"")</f>
        <v/>
      </c>
      <c r="E52" s="13" t="str">
        <f t="shared" si="5"/>
        <v/>
      </c>
      <c r="F52" s="14" t="str">
        <f>IFERROR((入力用シート!C56/入力用シート!D56*2.32)-(入力用シート!C56/入力用シート!E56*2.32),"")</f>
        <v/>
      </c>
      <c r="G52" s="13" t="str">
        <f t="shared" si="6"/>
        <v/>
      </c>
      <c r="H52" s="19" t="str">
        <f>IFERROR((10000/入力用シート!D56*130)-(10000/入力用シート!E56*130),"")</f>
        <v/>
      </c>
      <c r="I52" s="13" t="str">
        <f t="shared" si="7"/>
        <v/>
      </c>
      <c r="K52" s="8"/>
    </row>
    <row r="53" spans="1:11" ht="13.8" customHeight="1" x14ac:dyDescent="0.2">
      <c r="A53" s="10">
        <v>48</v>
      </c>
      <c r="B53" s="11" t="str">
        <f>IF(入力用シート!B57="","",入力用シート!B57)</f>
        <v/>
      </c>
      <c r="C53" s="11" t="str">
        <f t="shared" si="4"/>
        <v/>
      </c>
      <c r="D53" s="12" t="str">
        <f>IFERROR((入力用シート!E57-入力用シート!D57)/入力用シート!D57*100,"")</f>
        <v/>
      </c>
      <c r="E53" s="13" t="str">
        <f t="shared" si="5"/>
        <v/>
      </c>
      <c r="F53" s="14" t="str">
        <f>IFERROR((入力用シート!C57/入力用シート!D57*2.32)-(入力用シート!C57/入力用シート!E57*2.32),"")</f>
        <v/>
      </c>
      <c r="G53" s="13" t="str">
        <f t="shared" si="6"/>
        <v/>
      </c>
      <c r="H53" s="19" t="str">
        <f>IFERROR((10000/入力用シート!D57*130)-(10000/入力用シート!E57*130),"")</f>
        <v/>
      </c>
      <c r="I53" s="13" t="str">
        <f t="shared" si="7"/>
        <v/>
      </c>
      <c r="K53" s="8"/>
    </row>
    <row r="54" spans="1:11" ht="13.8" customHeight="1" x14ac:dyDescent="0.2">
      <c r="A54" s="10">
        <v>49</v>
      </c>
      <c r="B54" s="11" t="str">
        <f>IF(入力用シート!B58="","",入力用シート!B58)</f>
        <v/>
      </c>
      <c r="C54" s="11" t="str">
        <f t="shared" si="4"/>
        <v/>
      </c>
      <c r="D54" s="12" t="str">
        <f>IFERROR((入力用シート!E58-入力用シート!D58)/入力用シート!D58*100,"")</f>
        <v/>
      </c>
      <c r="E54" s="13" t="str">
        <f t="shared" si="5"/>
        <v/>
      </c>
      <c r="F54" s="14" t="str">
        <f>IFERROR((入力用シート!C58/入力用シート!D58*2.32)-(入力用シート!C58/入力用シート!E58*2.32),"")</f>
        <v/>
      </c>
      <c r="G54" s="13" t="str">
        <f t="shared" si="6"/>
        <v/>
      </c>
      <c r="H54" s="19" t="str">
        <f>IFERROR((10000/入力用シート!D58*130)-(10000/入力用シート!E58*130),"")</f>
        <v/>
      </c>
      <c r="I54" s="13" t="str">
        <f t="shared" si="7"/>
        <v/>
      </c>
      <c r="K54" s="8"/>
    </row>
    <row r="55" spans="1:11" ht="13.8" customHeight="1" x14ac:dyDescent="0.2">
      <c r="A55" s="10">
        <v>50</v>
      </c>
      <c r="B55" s="11" t="str">
        <f>IF(入力用シート!B59="","",入力用シート!B59)</f>
        <v/>
      </c>
      <c r="C55" s="11" t="str">
        <f t="shared" si="4"/>
        <v/>
      </c>
      <c r="D55" s="12" t="str">
        <f>IFERROR((入力用シート!E59-入力用シート!D59)/入力用シート!D59*100,"")</f>
        <v/>
      </c>
      <c r="E55" s="13" t="str">
        <f t="shared" si="5"/>
        <v/>
      </c>
      <c r="F55" s="14" t="str">
        <f>IFERROR((入力用シート!C59/入力用シート!D59*2.32)-(入力用シート!C59/入力用シート!E59*2.32),"")</f>
        <v/>
      </c>
      <c r="G55" s="13" t="str">
        <f t="shared" si="6"/>
        <v/>
      </c>
      <c r="H55" s="19" t="str">
        <f>IFERROR((10000/入力用シート!D59*130)-(10000/入力用シート!E59*130),"")</f>
        <v/>
      </c>
      <c r="I55" s="13" t="str">
        <f t="shared" si="7"/>
        <v/>
      </c>
      <c r="K55" s="8"/>
    </row>
    <row r="56" spans="1:11" ht="13.8" customHeight="1" x14ac:dyDescent="0.2">
      <c r="A56" s="10">
        <v>51</v>
      </c>
      <c r="B56" s="11" t="str">
        <f>IF(入力用シート!B60="","",入力用シート!B60)</f>
        <v/>
      </c>
      <c r="C56" s="11" t="str">
        <f t="shared" si="4"/>
        <v/>
      </c>
      <c r="D56" s="12" t="str">
        <f>IFERROR((入力用シート!E60-入力用シート!D60)/入力用シート!D60*100,"")</f>
        <v/>
      </c>
      <c r="E56" s="13" t="str">
        <f t="shared" si="5"/>
        <v/>
      </c>
      <c r="F56" s="14" t="str">
        <f>IFERROR((入力用シート!C60/入力用シート!D60*2.32)-(入力用シート!C60/入力用シート!E60*2.32),"")</f>
        <v/>
      </c>
      <c r="G56" s="13" t="str">
        <f t="shared" si="6"/>
        <v/>
      </c>
      <c r="H56" s="19" t="str">
        <f>IFERROR((10000/入力用シート!D60*130)-(10000/入力用シート!E60*130),"")</f>
        <v/>
      </c>
      <c r="I56" s="13" t="str">
        <f t="shared" si="7"/>
        <v/>
      </c>
      <c r="K56" s="8"/>
    </row>
    <row r="57" spans="1:11" ht="13.8" customHeight="1" x14ac:dyDescent="0.2">
      <c r="A57" s="10">
        <v>52</v>
      </c>
      <c r="B57" s="11" t="str">
        <f>IF(入力用シート!B61="","",入力用シート!B61)</f>
        <v/>
      </c>
      <c r="C57" s="11" t="str">
        <f t="shared" si="4"/>
        <v/>
      </c>
      <c r="D57" s="12" t="str">
        <f>IFERROR((入力用シート!E61-入力用シート!D61)/入力用シート!D61*100,"")</f>
        <v/>
      </c>
      <c r="E57" s="13" t="str">
        <f t="shared" si="5"/>
        <v/>
      </c>
      <c r="F57" s="14" t="str">
        <f>IFERROR((入力用シート!C61/入力用シート!D61*2.32)-(入力用シート!C61/入力用シート!E61*2.32),"")</f>
        <v/>
      </c>
      <c r="G57" s="13" t="str">
        <f t="shared" si="6"/>
        <v/>
      </c>
      <c r="H57" s="19" t="str">
        <f>IFERROR((10000/入力用シート!D61*130)-(10000/入力用シート!E61*130),"")</f>
        <v/>
      </c>
      <c r="I57" s="13" t="str">
        <f t="shared" si="7"/>
        <v/>
      </c>
    </row>
    <row r="58" spans="1:11" ht="13.8" customHeight="1" x14ac:dyDescent="0.2">
      <c r="A58" s="10">
        <v>53</v>
      </c>
      <c r="B58" s="11" t="str">
        <f>IF(入力用シート!B62="","",入力用シート!B62)</f>
        <v/>
      </c>
      <c r="C58" s="11" t="str">
        <f t="shared" si="4"/>
        <v/>
      </c>
      <c r="D58" s="12" t="str">
        <f>IFERROR((入力用シート!E62-入力用シート!D62)/入力用シート!D62*100,"")</f>
        <v/>
      </c>
      <c r="E58" s="13" t="str">
        <f t="shared" si="5"/>
        <v/>
      </c>
      <c r="F58" s="14" t="str">
        <f>IFERROR((入力用シート!C62/入力用シート!D62*2.32)-(入力用シート!C62/入力用シート!E62*2.32),"")</f>
        <v/>
      </c>
      <c r="G58" s="13" t="str">
        <f t="shared" si="6"/>
        <v/>
      </c>
      <c r="H58" s="19" t="str">
        <f>IFERROR((10000/入力用シート!D62*130)-(10000/入力用シート!E62*130),"")</f>
        <v/>
      </c>
      <c r="I58" s="13" t="str">
        <f t="shared" si="7"/>
        <v/>
      </c>
      <c r="K58" s="8"/>
    </row>
    <row r="59" spans="1:11" ht="13.8" customHeight="1" x14ac:dyDescent="0.2">
      <c r="A59" s="10">
        <v>54</v>
      </c>
      <c r="B59" s="11" t="str">
        <f>IF(入力用シート!B63="","",入力用シート!B63)</f>
        <v/>
      </c>
      <c r="C59" s="11" t="str">
        <f t="shared" si="4"/>
        <v/>
      </c>
      <c r="D59" s="12" t="str">
        <f>IFERROR((入力用シート!E63-入力用シート!D63)/入力用シート!D63*100,"")</f>
        <v/>
      </c>
      <c r="E59" s="13" t="str">
        <f t="shared" si="5"/>
        <v/>
      </c>
      <c r="F59" s="14" t="str">
        <f>IFERROR((入力用シート!C63/入力用シート!D63*2.32)-(入力用シート!C63/入力用シート!E63*2.32),"")</f>
        <v/>
      </c>
      <c r="G59" s="13" t="str">
        <f t="shared" si="6"/>
        <v/>
      </c>
      <c r="H59" s="19" t="str">
        <f>IFERROR((10000/入力用シート!D63*130)-(10000/入力用シート!E63*130),"")</f>
        <v/>
      </c>
      <c r="I59" s="13" t="str">
        <f t="shared" si="7"/>
        <v/>
      </c>
    </row>
    <row r="60" spans="1:11" ht="13.8" customHeight="1" x14ac:dyDescent="0.2">
      <c r="A60" s="10">
        <v>55</v>
      </c>
      <c r="B60" s="11" t="str">
        <f>IF(入力用シート!B64="","",入力用シート!B64)</f>
        <v/>
      </c>
      <c r="C60" s="11" t="str">
        <f t="shared" si="4"/>
        <v/>
      </c>
      <c r="D60" s="12" t="str">
        <f>IFERROR((入力用シート!E64-入力用シート!D64)/入力用シート!D64*100,"")</f>
        <v/>
      </c>
      <c r="E60" s="13" t="str">
        <f t="shared" si="5"/>
        <v/>
      </c>
      <c r="F60" s="14" t="str">
        <f>IFERROR((入力用シート!C64/入力用シート!D64*2.32)-(入力用シート!C64/入力用シート!E64*2.32),"")</f>
        <v/>
      </c>
      <c r="G60" s="13" t="str">
        <f t="shared" si="6"/>
        <v/>
      </c>
      <c r="H60" s="19" t="str">
        <f>IFERROR((10000/入力用シート!D64*130)-(10000/入力用シート!E64*130),"")</f>
        <v/>
      </c>
      <c r="I60" s="13" t="str">
        <f t="shared" si="7"/>
        <v/>
      </c>
    </row>
    <row r="61" spans="1:11" ht="13.8" customHeight="1" x14ac:dyDescent="0.2">
      <c r="A61" s="10">
        <v>56</v>
      </c>
      <c r="B61" s="11" t="str">
        <f>IF(入力用シート!B65="","",入力用シート!B65)</f>
        <v/>
      </c>
      <c r="C61" s="11" t="str">
        <f t="shared" si="4"/>
        <v/>
      </c>
      <c r="D61" s="12" t="str">
        <f>IFERROR((入力用シート!E65-入力用シート!D65)/入力用シート!D65*100,"")</f>
        <v/>
      </c>
      <c r="E61" s="13" t="str">
        <f t="shared" si="5"/>
        <v/>
      </c>
      <c r="F61" s="14" t="str">
        <f>IFERROR((入力用シート!C65/入力用シート!D65*2.32)-(入力用シート!C65/入力用シート!E65*2.32),"")</f>
        <v/>
      </c>
      <c r="G61" s="13" t="str">
        <f t="shared" si="6"/>
        <v/>
      </c>
      <c r="H61" s="19" t="str">
        <f>IFERROR((10000/入力用シート!D65*130)-(10000/入力用シート!E65*130),"")</f>
        <v/>
      </c>
      <c r="I61" s="13" t="str">
        <f t="shared" si="7"/>
        <v/>
      </c>
    </row>
    <row r="62" spans="1:11" ht="13.8" customHeight="1" x14ac:dyDescent="0.2">
      <c r="A62" s="10">
        <v>57</v>
      </c>
      <c r="B62" s="11" t="str">
        <f>IF(入力用シート!B66="","",入力用シート!B66)</f>
        <v/>
      </c>
      <c r="C62" s="11" t="str">
        <f t="shared" si="4"/>
        <v/>
      </c>
      <c r="D62" s="12" t="str">
        <f>IFERROR((入力用シート!E66-入力用シート!D66)/入力用シート!D66*100,"")</f>
        <v/>
      </c>
      <c r="E62" s="13" t="str">
        <f t="shared" si="5"/>
        <v/>
      </c>
      <c r="F62" s="14" t="str">
        <f>IFERROR((入力用シート!C66/入力用シート!D66*2.32)-(入力用シート!C66/入力用シート!E66*2.32),"")</f>
        <v/>
      </c>
      <c r="G62" s="13" t="str">
        <f t="shared" si="6"/>
        <v/>
      </c>
      <c r="H62" s="19" t="str">
        <f>IFERROR((10000/入力用シート!D66*130)-(10000/入力用シート!E66*130),"")</f>
        <v/>
      </c>
      <c r="I62" s="13" t="str">
        <f t="shared" si="7"/>
        <v/>
      </c>
    </row>
    <row r="63" spans="1:11" ht="13.8" customHeight="1" x14ac:dyDescent="0.2">
      <c r="A63" s="10">
        <v>58</v>
      </c>
      <c r="B63" s="11" t="str">
        <f>IF(入力用シート!B67="","",入力用シート!B67)</f>
        <v/>
      </c>
      <c r="C63" s="11" t="str">
        <f t="shared" si="4"/>
        <v/>
      </c>
      <c r="D63" s="12" t="str">
        <f>IFERROR((入力用シート!E67-入力用シート!D67)/入力用シート!D67*100,"")</f>
        <v/>
      </c>
      <c r="E63" s="13" t="str">
        <f t="shared" si="5"/>
        <v/>
      </c>
      <c r="F63" s="14" t="str">
        <f>IFERROR((入力用シート!C67/入力用シート!D67*2.32)-(入力用シート!C67/入力用シート!E67*2.32),"")</f>
        <v/>
      </c>
      <c r="G63" s="13" t="str">
        <f t="shared" si="6"/>
        <v/>
      </c>
      <c r="H63" s="19" t="str">
        <f>IFERROR((10000/入力用シート!D67*130)-(10000/入力用シート!E67*130),"")</f>
        <v/>
      </c>
      <c r="I63" s="13" t="str">
        <f t="shared" si="7"/>
        <v/>
      </c>
    </row>
    <row r="64" spans="1:11" ht="13.8" customHeight="1" x14ac:dyDescent="0.2">
      <c r="A64" s="10">
        <v>59</v>
      </c>
      <c r="B64" s="11" t="str">
        <f>IF(入力用シート!B68="","",入力用シート!B68)</f>
        <v/>
      </c>
      <c r="C64" s="11" t="str">
        <f t="shared" si="4"/>
        <v/>
      </c>
      <c r="D64" s="12" t="str">
        <f>IFERROR((入力用シート!E68-入力用シート!D68)/入力用シート!D68*100,"")</f>
        <v/>
      </c>
      <c r="E64" s="13" t="str">
        <f t="shared" si="5"/>
        <v/>
      </c>
      <c r="F64" s="14" t="str">
        <f>IFERROR((入力用シート!C68/入力用シート!D68*2.32)-(入力用シート!C68/入力用シート!E68*2.32),"")</f>
        <v/>
      </c>
      <c r="G64" s="13" t="str">
        <f t="shared" si="6"/>
        <v/>
      </c>
      <c r="H64" s="19" t="str">
        <f>IFERROR((10000/入力用シート!D68*130)-(10000/入力用シート!E68*130),"")</f>
        <v/>
      </c>
      <c r="I64" s="13" t="str">
        <f t="shared" si="7"/>
        <v/>
      </c>
    </row>
    <row r="65" spans="1:9" ht="13.8" customHeight="1" x14ac:dyDescent="0.2">
      <c r="A65" s="10">
        <v>60</v>
      </c>
      <c r="B65" s="11" t="str">
        <f>IF(入力用シート!B69="","",入力用シート!B69)</f>
        <v/>
      </c>
      <c r="C65" s="11" t="str">
        <f t="shared" si="4"/>
        <v/>
      </c>
      <c r="D65" s="12" t="str">
        <f>IFERROR((入力用シート!E69-入力用シート!D69)/入力用シート!D69*100,"")</f>
        <v/>
      </c>
      <c r="E65" s="13" t="str">
        <f t="shared" si="5"/>
        <v/>
      </c>
      <c r="F65" s="14" t="str">
        <f>IFERROR((入力用シート!C69/入力用シート!D69*2.32)-(入力用シート!C69/入力用シート!E69*2.32),"")</f>
        <v/>
      </c>
      <c r="G65" s="13" t="str">
        <f t="shared" si="6"/>
        <v/>
      </c>
      <c r="H65" s="19" t="str">
        <f>IFERROR((10000/入力用シート!D69*130)-(10000/入力用シート!E69*130),"")</f>
        <v/>
      </c>
      <c r="I65" s="13" t="str">
        <f t="shared" si="7"/>
        <v/>
      </c>
    </row>
    <row r="66" spans="1:9" ht="13.8" customHeight="1" x14ac:dyDescent="0.2">
      <c r="A66" s="10">
        <v>61</v>
      </c>
      <c r="B66" s="11" t="str">
        <f>IF(入力用シート!B70="","",入力用シート!B70)</f>
        <v/>
      </c>
      <c r="C66" s="11" t="str">
        <f t="shared" si="4"/>
        <v/>
      </c>
      <c r="D66" s="12" t="str">
        <f>IFERROR((入力用シート!E70-入力用シート!D70)/入力用シート!D70*100,"")</f>
        <v/>
      </c>
      <c r="E66" s="13" t="str">
        <f t="shared" si="5"/>
        <v/>
      </c>
      <c r="F66" s="14" t="str">
        <f>IFERROR((入力用シート!C70/入力用シート!D70*2.32)-(入力用シート!C70/入力用シート!E70*2.32),"")</f>
        <v/>
      </c>
      <c r="G66" s="13" t="str">
        <f t="shared" si="6"/>
        <v/>
      </c>
      <c r="H66" s="19" t="str">
        <f>IFERROR((10000/入力用シート!D70*130)-(10000/入力用シート!E70*130),"")</f>
        <v/>
      </c>
      <c r="I66" s="13" t="str">
        <f t="shared" si="7"/>
        <v/>
      </c>
    </row>
    <row r="67" spans="1:9" ht="13.8" customHeight="1" x14ac:dyDescent="0.2">
      <c r="A67" s="10">
        <v>62</v>
      </c>
      <c r="B67" s="11" t="str">
        <f>IF(入力用シート!B71="","",入力用シート!B71)</f>
        <v/>
      </c>
      <c r="C67" s="11" t="str">
        <f t="shared" si="4"/>
        <v/>
      </c>
      <c r="D67" s="12" t="str">
        <f>IFERROR((入力用シート!E71-入力用シート!D71)/入力用シート!D71*100,"")</f>
        <v/>
      </c>
      <c r="E67" s="13" t="str">
        <f t="shared" si="5"/>
        <v/>
      </c>
      <c r="F67" s="14" t="str">
        <f>IFERROR((入力用シート!C71/入力用シート!D71*2.32)-(入力用シート!C71/入力用シート!E71*2.32),"")</f>
        <v/>
      </c>
      <c r="G67" s="13" t="str">
        <f t="shared" si="6"/>
        <v/>
      </c>
      <c r="H67" s="19" t="str">
        <f>IFERROR((10000/入力用シート!D71*130)-(10000/入力用シート!E71*130),"")</f>
        <v/>
      </c>
      <c r="I67" s="13" t="str">
        <f t="shared" si="7"/>
        <v/>
      </c>
    </row>
    <row r="68" spans="1:9" ht="13.8" customHeight="1" x14ac:dyDescent="0.2">
      <c r="A68" s="10">
        <v>63</v>
      </c>
      <c r="B68" s="11" t="str">
        <f>IF(入力用シート!B72="","",入力用シート!B72)</f>
        <v/>
      </c>
      <c r="C68" s="11" t="str">
        <f t="shared" si="4"/>
        <v/>
      </c>
      <c r="D68" s="12" t="str">
        <f>IFERROR((入力用シート!E72-入力用シート!D72)/入力用シート!D72*100,"")</f>
        <v/>
      </c>
      <c r="E68" s="13" t="str">
        <f t="shared" si="5"/>
        <v/>
      </c>
      <c r="F68" s="14" t="str">
        <f>IFERROR((入力用シート!C72/入力用シート!D72*2.32)-(入力用シート!C72/入力用シート!E72*2.32),"")</f>
        <v/>
      </c>
      <c r="G68" s="13" t="str">
        <f t="shared" si="6"/>
        <v/>
      </c>
      <c r="H68" s="19" t="str">
        <f>IFERROR((10000/入力用シート!D72*130)-(10000/入力用シート!E72*130),"")</f>
        <v/>
      </c>
      <c r="I68" s="13" t="str">
        <f t="shared" si="7"/>
        <v/>
      </c>
    </row>
    <row r="69" spans="1:9" ht="13.8" customHeight="1" x14ac:dyDescent="0.2">
      <c r="A69" s="10">
        <v>64</v>
      </c>
      <c r="B69" s="11" t="str">
        <f>IF(入力用シート!B73="","",入力用シート!B73)</f>
        <v/>
      </c>
      <c r="C69" s="11" t="str">
        <f t="shared" si="4"/>
        <v/>
      </c>
      <c r="D69" s="12" t="str">
        <f>IFERROR((入力用シート!E73-入力用シート!D73)/入力用シート!D73*100,"")</f>
        <v/>
      </c>
      <c r="E69" s="13" t="str">
        <f t="shared" si="5"/>
        <v/>
      </c>
      <c r="F69" s="14" t="str">
        <f>IFERROR((入力用シート!C73/入力用シート!D73*2.32)-(入力用シート!C73/入力用シート!E73*2.32),"")</f>
        <v/>
      </c>
      <c r="G69" s="13" t="str">
        <f t="shared" si="6"/>
        <v/>
      </c>
      <c r="H69" s="19" t="str">
        <f>IFERROR((10000/入力用シート!D73*130)-(10000/入力用シート!E73*130),"")</f>
        <v/>
      </c>
      <c r="I69" s="13" t="str">
        <f t="shared" si="7"/>
        <v/>
      </c>
    </row>
    <row r="70" spans="1:9" ht="13.8" customHeight="1" x14ac:dyDescent="0.2">
      <c r="A70" s="10">
        <v>65</v>
      </c>
      <c r="B70" s="11" t="str">
        <f>IF(入力用シート!B74="","",入力用シート!B74)</f>
        <v/>
      </c>
      <c r="C70" s="11" t="str">
        <f t="shared" si="4"/>
        <v/>
      </c>
      <c r="D70" s="12" t="str">
        <f>IFERROR((入力用シート!E74-入力用シート!D74)/入力用シート!D74*100,"")</f>
        <v/>
      </c>
      <c r="E70" s="13" t="str">
        <f t="shared" si="5"/>
        <v/>
      </c>
      <c r="F70" s="14" t="str">
        <f>IFERROR((入力用シート!C74/入力用シート!D74*2.32)-(入力用シート!C74/入力用シート!E74*2.32),"")</f>
        <v/>
      </c>
      <c r="G70" s="13" t="str">
        <f t="shared" si="6"/>
        <v/>
      </c>
      <c r="H70" s="19" t="str">
        <f>IFERROR((10000/入力用シート!D74*130)-(10000/入力用シート!E74*130),"")</f>
        <v/>
      </c>
      <c r="I70" s="13" t="str">
        <f t="shared" si="7"/>
        <v/>
      </c>
    </row>
    <row r="71" spans="1:9" ht="13.8" customHeight="1" x14ac:dyDescent="0.2">
      <c r="A71" s="10">
        <v>66</v>
      </c>
      <c r="B71" s="11" t="str">
        <f>IF(入力用シート!B75="","",入力用シート!B75)</f>
        <v/>
      </c>
      <c r="C71" s="11" t="str">
        <f t="shared" si="4"/>
        <v/>
      </c>
      <c r="D71" s="12" t="str">
        <f>IFERROR((入力用シート!E75-入力用シート!D75)/入力用シート!D75*100,"")</f>
        <v/>
      </c>
      <c r="E71" s="13" t="str">
        <f t="shared" si="5"/>
        <v/>
      </c>
      <c r="F71" s="14" t="str">
        <f>IFERROR((入力用シート!C75/入力用シート!D75*2.32)-(入力用シート!C75/入力用シート!E75*2.32),"")</f>
        <v/>
      </c>
      <c r="G71" s="13" t="str">
        <f t="shared" si="6"/>
        <v/>
      </c>
      <c r="H71" s="19" t="str">
        <f>IFERROR((10000/入力用シート!D75*130)-(10000/入力用シート!E75*130),"")</f>
        <v/>
      </c>
      <c r="I71" s="13" t="str">
        <f t="shared" si="7"/>
        <v/>
      </c>
    </row>
    <row r="72" spans="1:9" ht="13.8" customHeight="1" x14ac:dyDescent="0.2">
      <c r="A72" s="10">
        <v>67</v>
      </c>
      <c r="B72" s="11" t="str">
        <f>IF(入力用シート!B76="","",入力用シート!B76)</f>
        <v/>
      </c>
      <c r="C72" s="11" t="str">
        <f t="shared" si="4"/>
        <v/>
      </c>
      <c r="D72" s="12" t="str">
        <f>IFERROR((入力用シート!E76-入力用シート!D76)/入力用シート!D76*100,"")</f>
        <v/>
      </c>
      <c r="E72" s="13" t="str">
        <f t="shared" si="5"/>
        <v/>
      </c>
      <c r="F72" s="14" t="str">
        <f>IFERROR((入力用シート!C76/入力用シート!D76*2.32)-(入力用シート!C76/入力用シート!E76*2.32),"")</f>
        <v/>
      </c>
      <c r="G72" s="13" t="str">
        <f t="shared" si="6"/>
        <v/>
      </c>
      <c r="H72" s="19" t="str">
        <f>IFERROR((10000/入力用シート!D76*130)-(10000/入力用シート!E76*130),"")</f>
        <v/>
      </c>
      <c r="I72" s="13" t="str">
        <f t="shared" si="7"/>
        <v/>
      </c>
    </row>
    <row r="73" spans="1:9" x14ac:dyDescent="0.2">
      <c r="A73" s="10">
        <v>68</v>
      </c>
      <c r="B73" s="11" t="str">
        <f>IF(入力用シート!B77="","",入力用シート!B77)</f>
        <v/>
      </c>
      <c r="C73" s="11" t="str">
        <f t="shared" si="4"/>
        <v/>
      </c>
      <c r="D73" s="12" t="str">
        <f>IFERROR((入力用シート!E77-入力用シート!D77)/入力用シート!D77*100,"")</f>
        <v/>
      </c>
      <c r="E73" s="13" t="str">
        <f t="shared" si="5"/>
        <v/>
      </c>
      <c r="F73" s="14" t="str">
        <f>IFERROR((入力用シート!C77/入力用シート!D77*2.32)-(入力用シート!C77/入力用シート!E77*2.32),"")</f>
        <v/>
      </c>
      <c r="G73" s="13" t="str">
        <f t="shared" si="6"/>
        <v/>
      </c>
      <c r="H73" s="19" t="str">
        <f>IFERROR((10000/入力用シート!D77*130)-(10000/入力用シート!E77*130),"")</f>
        <v/>
      </c>
      <c r="I73" s="13" t="str">
        <f t="shared" si="7"/>
        <v/>
      </c>
    </row>
    <row r="74" spans="1:9" x14ac:dyDescent="0.2">
      <c r="A74" s="10">
        <v>69</v>
      </c>
      <c r="B74" s="11" t="str">
        <f>IF(入力用シート!B78="","",入力用シート!B78)</f>
        <v/>
      </c>
      <c r="C74" s="11" t="str">
        <f t="shared" si="4"/>
        <v/>
      </c>
      <c r="D74" s="12" t="str">
        <f>IFERROR((入力用シート!E78-入力用シート!D78)/入力用シート!D78*100,"")</f>
        <v/>
      </c>
      <c r="E74" s="13" t="str">
        <f t="shared" si="5"/>
        <v/>
      </c>
      <c r="F74" s="14" t="str">
        <f>IFERROR((入力用シート!C78/入力用シート!D78*2.32)-(入力用シート!C78/入力用シート!E78*2.32),"")</f>
        <v/>
      </c>
      <c r="G74" s="13" t="str">
        <f t="shared" si="6"/>
        <v/>
      </c>
      <c r="H74" s="19" t="str">
        <f>IFERROR((10000/入力用シート!D78*130)-(10000/入力用シート!E78*130),"")</f>
        <v/>
      </c>
      <c r="I74" s="13" t="str">
        <f t="shared" si="7"/>
        <v/>
      </c>
    </row>
    <row r="75" spans="1:9" x14ac:dyDescent="0.2">
      <c r="A75" s="10">
        <v>70</v>
      </c>
      <c r="B75" s="11" t="str">
        <f>IF(入力用シート!B79="","",入力用シート!B79)</f>
        <v/>
      </c>
      <c r="C75" s="11" t="str">
        <f t="shared" si="4"/>
        <v/>
      </c>
      <c r="D75" s="12" t="str">
        <f>IFERROR((入力用シート!E79-入力用シート!D79)/入力用シート!D79*100,"")</f>
        <v/>
      </c>
      <c r="E75" s="13" t="str">
        <f t="shared" si="5"/>
        <v/>
      </c>
      <c r="F75" s="14" t="str">
        <f>IFERROR((入力用シート!C79/入力用シート!D79*2.32)-(入力用シート!C79/入力用シート!E79*2.32),"")</f>
        <v/>
      </c>
      <c r="G75" s="13" t="str">
        <f t="shared" si="6"/>
        <v/>
      </c>
      <c r="H75" s="19" t="str">
        <f>IFERROR((10000/入力用シート!D79*130)-(10000/入力用シート!E79*130),"")</f>
        <v/>
      </c>
      <c r="I75" s="13" t="str">
        <f t="shared" si="7"/>
        <v/>
      </c>
    </row>
  </sheetData>
  <mergeCells count="21">
    <mergeCell ref="A1:K1"/>
    <mergeCell ref="L2:M2"/>
    <mergeCell ref="O6:AO6"/>
    <mergeCell ref="K29:K31"/>
    <mergeCell ref="K32:K34"/>
    <mergeCell ref="L3:M3"/>
    <mergeCell ref="K20:K22"/>
    <mergeCell ref="K23:K25"/>
    <mergeCell ref="K26:K28"/>
    <mergeCell ref="I2:K2"/>
    <mergeCell ref="I3:K3"/>
    <mergeCell ref="A2:B2"/>
    <mergeCell ref="A3:B3"/>
    <mergeCell ref="K11:K13"/>
    <mergeCell ref="K14:K16"/>
    <mergeCell ref="K17:K19"/>
    <mergeCell ref="D5:E5"/>
    <mergeCell ref="F5:G5"/>
    <mergeCell ref="H5:I5"/>
    <mergeCell ref="D2:H2"/>
    <mergeCell ref="D3:H3"/>
  </mergeCells>
  <phoneticPr fontId="2"/>
  <conditionalFormatting sqref="C6:C75">
    <cfRule type="cellIs" dxfId="0" priority="1" operator="equal">
      <formula>1</formula>
    </cfRule>
  </conditionalFormatting>
  <pageMargins left="0.7" right="0.7" top="0.75" bottom="0.75" header="0.3" footer="0.3"/>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入力用シート</vt:lpstr>
      <vt:lpstr>集計用シート</vt:lpstr>
      <vt:lpstr>記入例!Print_Area</vt:lpstr>
      <vt:lpstr>集計用シート!Print_Area</vt:lpstr>
      <vt:lpstr>入力用シート!Print_Area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2025-08-08T01:59:39Z</dcterms:modified>
</cp:coreProperties>
</file>