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05-06 介護サービス係\06 介護事業係\21-3 H24介護報酬改定\○処遇改善加算関係書類\R6 処遇改善加算\実績報告\00_様式\"/>
    </mc:Choice>
  </mc:AlternateContent>
  <xr:revisionPtr revIDLastSave="0" documentId="8_{EE2B77D7-D2A4-4A6A-87A3-CD306C854BF3}" xr6:coauthVersionLast="47" xr6:coauthVersionMax="47" xr10:uidLastSave="{00000000-0000-0000-0000-000000000000}"/>
  <bookViews>
    <workbookView xWindow="-98" yWindow="-98" windowWidth="20715" windowHeight="1315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<sst xmlns="http://schemas.openxmlformats.org/spreadsheetml/2006/main" count="4419" uniqueCount="2100">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</sst>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3949796"/>
              <a:ext cx="141143" cy="244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183841"/>
              <a:ext cx="141143" cy="30739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82455" y="1827267"/>
              <a:ext cx="960564"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6775" y="4114490"/>
              <a:ext cx="201580" cy="379705"/>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039" y="4640407"/>
              <a:ext cx="245187" cy="378614"/>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2940" y="5513590"/>
              <a:ext cx="244287" cy="38914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0195" y="6068293"/>
              <a:ext cx="202278" cy="385268"/>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3949796"/>
              <a:ext cx="141143" cy="244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183841"/>
              <a:ext cx="141143" cy="3073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31646" y="112271"/>
          <a:ext cx="5848927" cy="158401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52125" y="126288"/>
          <a:ext cx="5625628" cy="158563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2.7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1899</v>
      </c>
      <c r="C4" s="232"/>
      <c r="D4" s="232"/>
      <c r="E4" s="232"/>
      <c r="F4" s="232"/>
      <c r="G4" s="232" t="s">
        <v>3</v>
      </c>
      <c r="H4" s="232"/>
      <c r="I4" s="232"/>
      <c r="J4" s="232"/>
      <c r="K4" s="232"/>
      <c r="L4" s="232"/>
      <c r="M4" s="232"/>
      <c r="N4" s="287" t="s">
        <v>4</v>
      </c>
      <c r="O4" s="287"/>
      <c r="P4" s="287"/>
      <c r="Q4" s="287"/>
      <c r="R4" s="287"/>
      <c r="S4" s="287"/>
      <c r="T4" s="302" t="s">
        <v>1898</v>
      </c>
      <c r="U4" s="302"/>
      <c r="V4" s="302"/>
      <c r="W4" s="287" t="s">
        <v>1969</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1966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c r="C8" s="234"/>
      <c r="D8" s="234"/>
      <c r="E8" s="234"/>
      <c r="F8" s="235"/>
      <c r="G8" s="239" t="s">
        <v>1922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1900</v>
      </c>
      <c r="V8" s="308"/>
      <c r="W8" s="308"/>
      <c r="X8" s="309"/>
      <c r="Y8" s="38"/>
      <c r="Z8" s="298" t="s">
        <v>85</v>
      </c>
      <c r="AA8" s="299"/>
      <c r="AB8" s="300"/>
      <c r="AC8" s="39"/>
      <c r="AD8" s="293" t="s">
        <v>86</v>
      </c>
      <c r="AE8" s="293"/>
      <c r="AF8" s="294"/>
      <c r="AM8" s="290">
        <v>0</v>
      </c>
      <c r="AN8" s="266" t="s">
        <v>1989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1920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10</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6.95"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31"/>
      <c r="W12" s="31"/>
      <c r="X12" s="31"/>
      <c r="Y12" s="31"/>
      <c r="Z12" s="31"/>
      <c r="AA12" s="31"/>
      <c r="AB12" s="31"/>
      <c r="AC12" s="31"/>
      <c r="AD12" s="31"/>
      <c r="AE12" s="31"/>
      <c r="AM12" s="40"/>
      <c r="BL12" s="33"/>
      <c r="BM12" s="33"/>
    </row>
    <row r="13" spans="2:65" s="27"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1912</v>
      </c>
      <c r="X14" s="292"/>
      <c r="Y14" s="292"/>
      <c r="Z14" s="292"/>
      <c r="AA14" s="292"/>
      <c r="AB14" s="292"/>
      <c r="AC14" s="292"/>
      <c r="AD14" s="40"/>
      <c r="AE14" s="31"/>
      <c r="AF14" s="31"/>
      <c r="AG14" s="31"/>
      <c r="AH14" s="31"/>
      <c r="AI14" s="31"/>
      <c r="AJ14" s="31"/>
      <c r="AK14" s="313" t="str">
        <f>IFERROR(IF(N15="","",IF(N15&gt;=N12,"○","×")),"")</f>
        <v/>
      </c>
      <c r="AM14" s="40"/>
      <c r="AN14" s="266" t="s">
        <v>1984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6.95"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5" t="s">
        <v>1980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31"/>
      <c r="W18" s="41"/>
      <c r="X18" s="41"/>
      <c r="Y18" s="41"/>
      <c r="Z18" s="41"/>
      <c r="AA18" s="41"/>
      <c r="AB18" s="41"/>
      <c r="AC18" s="41"/>
      <c r="AD18" s="208" t="s">
        <v>1914</v>
      </c>
      <c r="AE18" s="209"/>
      <c r="AF18" s="209"/>
      <c r="AG18" s="209"/>
      <c r="AH18" s="209"/>
      <c r="AI18" s="209"/>
      <c r="AJ18" s="209"/>
      <c r="AK18" s="210"/>
      <c r="AL18" s="31"/>
      <c r="AM18" s="40"/>
      <c r="BL18" s="33"/>
      <c r="BM18" s="33"/>
    </row>
    <row r="19" spans="2:65" s="27"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1913</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5" t="s">
        <v>1981</v>
      </c>
      <c r="C21" s="316"/>
      <c r="D21" s="316"/>
      <c r="E21" s="316"/>
      <c r="F21" s="316"/>
      <c r="G21" s="316"/>
      <c r="H21" s="316"/>
      <c r="I21" s="316"/>
      <c r="J21" s="316"/>
      <c r="K21" s="316"/>
      <c r="L21" s="316"/>
      <c r="M21" s="317"/>
      <c r="N21" s="324"/>
      <c r="O21" s="325"/>
      <c r="P21" s="325"/>
      <c r="Q21" s="325"/>
      <c r="R21" s="326"/>
      <c r="S21" s="284" t="s">
        <v>11</v>
      </c>
      <c r="T21" s="333" t="s">
        <v>12</v>
      </c>
      <c r="U21" s="246" t="s">
        <v>84</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1985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1" t="s">
        <v>1925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1986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c r="AN49" s="30"/>
      <c r="AO49" s="30"/>
    </row>
    <row r="50" spans="2:41" ht="25.5" customHeight="1">
      <c r="B50" s="54"/>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row>
    <row r="51" spans="2:41" ht="15.75" customHeight="1">
      <c r="B51" s="54"/>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row>
    <row r="52" spans="2:41" ht="16.5" customHeight="1" thickBot="1">
      <c r="B52" s="55"/>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2.95" customHeight="1" thickBot="1">
      <c r="B55" s="58"/>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00000000000001"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07"/>
      <c r="F58" s="408"/>
      <c r="G58" s="63" t="s">
        <v>49</v>
      </c>
      <c r="H58" s="407"/>
      <c r="I58" s="408"/>
      <c r="J58" s="63" t="s">
        <v>50</v>
      </c>
      <c r="K58" s="407"/>
      <c r="L58" s="408"/>
      <c r="M58" s="63" t="s">
        <v>51</v>
      </c>
      <c r="N58" s="59"/>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15" thickBot="1">
      <c r="B63" s="287" t="s">
        <v>52</v>
      </c>
      <c r="C63" s="287"/>
      <c r="D63" s="287"/>
      <c r="E63" s="356" t="s">
        <v>1902</v>
      </c>
      <c r="F63" s="356"/>
      <c r="G63" s="356"/>
      <c r="H63" s="357"/>
      <c r="I63" s="357"/>
      <c r="J63" s="357"/>
      <c r="K63" s="357"/>
      <c r="L63" s="357"/>
      <c r="M63" s="357"/>
      <c r="N63" s="357"/>
      <c r="O63" s="357"/>
      <c r="P63" s="357"/>
      <c r="Q63" s="357"/>
      <c r="R63" s="287" t="s">
        <v>1903</v>
      </c>
      <c r="S63" s="287"/>
      <c r="T63" s="287"/>
      <c r="U63" s="71" t="s">
        <v>1904</v>
      </c>
      <c r="V63" s="358"/>
      <c r="W63" s="358"/>
      <c r="X63" s="72" t="s">
        <v>1905</v>
      </c>
      <c r="Y63" s="358"/>
      <c r="Z63" s="364"/>
      <c r="AG63" s="36"/>
      <c r="AH63" s="36"/>
      <c r="AI63" s="36"/>
      <c r="AK63" s="52" t="str">
        <f>IFERROR(IF(AND(H63&lt;&gt;"",V63&lt;&gt;"",Y63&lt;&gt;"",U64&lt;&gt;"",U66&lt;&gt;"",U67&lt;&gt;"",AF66&lt;&gt;"",AF67&lt;&gt;""),"○","×"),"")</f>
        <v>×</v>
      </c>
      <c r="AM63" s="40"/>
    </row>
    <row r="64" spans="2:41">
      <c r="B64" s="287"/>
      <c r="C64" s="287"/>
      <c r="D64" s="287"/>
      <c r="E64" s="359" t="s">
        <v>1906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1907</v>
      </c>
      <c r="C66" s="287"/>
      <c r="D66" s="287"/>
      <c r="E66" s="287" t="s">
        <v>54</v>
      </c>
      <c r="F66" s="287"/>
      <c r="G66" s="287"/>
      <c r="H66" s="368" t="str">
        <f>IF(T59="","",T59)</f>
        <v/>
      </c>
      <c r="I66" s="368"/>
      <c r="J66" s="368"/>
      <c r="K66" s="368"/>
      <c r="L66" s="368"/>
      <c r="M66" s="368"/>
      <c r="N66" s="368"/>
      <c r="O66" s="287" t="s">
        <v>1908</v>
      </c>
      <c r="P66" s="287"/>
      <c r="Q66" s="287"/>
      <c r="R66" s="356" t="s">
        <v>1902</v>
      </c>
      <c r="S66" s="356"/>
      <c r="T66" s="356"/>
      <c r="U66" s="369"/>
      <c r="V66" s="369"/>
      <c r="W66" s="369"/>
      <c r="X66" s="369"/>
      <c r="Y66" s="369"/>
      <c r="Z66" s="369"/>
      <c r="AA66" s="369"/>
      <c r="AB66" s="370" t="s">
        <v>1909</v>
      </c>
      <c r="AC66" s="371"/>
      <c r="AD66" s="371"/>
      <c r="AE66" s="372"/>
      <c r="AF66" s="394"/>
      <c r="AG66" s="394"/>
      <c r="AH66" s="394"/>
      <c r="AI66" s="394"/>
      <c r="AJ66" s="394"/>
      <c r="AK66" s="394"/>
      <c r="AM66" s="40"/>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1910</v>
      </c>
      <c r="AC67" s="371"/>
      <c r="AD67" s="371"/>
      <c r="AE67" s="372"/>
      <c r="AF67" s="367"/>
      <c r="AG67" s="367"/>
      <c r="AH67" s="367"/>
      <c r="AI67" s="367"/>
      <c r="AJ67" s="367"/>
      <c r="AK67" s="367"/>
      <c r="AM67" s="40"/>
    </row>
    <row r="68" spans="2:39">
      <c r="AM68" s="40"/>
    </row>
    <row r="69" spans="2:39" ht="29.25" customHeight="1" thickBot="1">
      <c r="B69" s="352" t="s">
        <v>1982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3.15"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19</v>
      </c>
      <c r="C71" s="385"/>
      <c r="D71" s="385"/>
      <c r="E71" s="385"/>
      <c r="F71" s="78"/>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24</v>
      </c>
      <c r="C75" s="385"/>
      <c r="D75" s="385"/>
      <c r="E75" s="385"/>
      <c r="F75" s="83"/>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29</v>
      </c>
      <c r="C79" s="385"/>
      <c r="D79" s="385"/>
      <c r="E79" s="385"/>
      <c r="F79" s="87"/>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34</v>
      </c>
      <c r="C83" s="385"/>
      <c r="D83" s="385"/>
      <c r="E83" s="385"/>
      <c r="F83" s="83"/>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39</v>
      </c>
      <c r="C87" s="385"/>
      <c r="D87" s="385"/>
      <c r="E87" s="385"/>
      <c r="F87" s="87"/>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44</v>
      </c>
      <c r="C91" s="385"/>
      <c r="D91" s="385"/>
      <c r="E91" s="385"/>
      <c r="F91" s="87"/>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0</v>
      </c>
    </row>
    <row r="92" spans="2:39" ht="13.5" customHeight="1">
      <c r="B92" s="386"/>
      <c r="C92" s="387"/>
      <c r="D92" s="387"/>
      <c r="E92" s="387"/>
      <c r="F92" s="79"/>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9.9499999999999993" customHeight="1" thickBot="1"/>
    <row r="96" spans="2:39" ht="24.95" customHeight="1">
      <c r="B96" s="220" t="s">
        <v>1983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1975</v>
      </c>
      <c r="E97" s="206"/>
      <c r="F97" s="26">
        <v>6</v>
      </c>
      <c r="G97" s="93" t="s">
        <v>1968</v>
      </c>
      <c r="H97" s="26">
        <v>4</v>
      </c>
      <c r="I97" s="93" t="s">
        <v>1967</v>
      </c>
      <c r="J97" s="206" t="s">
        <v>1976</v>
      </c>
      <c r="K97" s="206"/>
      <c r="L97" s="206"/>
      <c r="M97" s="26">
        <v>7</v>
      </c>
      <c r="N97" s="93" t="s">
        <v>1968</v>
      </c>
      <c r="O97" s="26">
        <v>3</v>
      </c>
      <c r="P97" s="93" t="s">
        <v>1967</v>
      </c>
      <c r="Q97" s="94" t="s">
        <v>1973</v>
      </c>
      <c r="R97" s="94">
        <f>(M97*12+O97)-(F97*12+H97)+1</f>
        <v>12</v>
      </c>
      <c r="S97" s="207" t="s">
        <v>1972</v>
      </c>
      <c r="T97" s="207"/>
      <c r="U97" s="94" t="s">
        <v>1974</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1922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1900</v>
      </c>
      <c r="U102" s="256"/>
      <c r="V102" s="256"/>
      <c r="W102" s="256"/>
      <c r="X102" s="257"/>
      <c r="Y102" s="262" t="str">
        <f>IFERROR(IF(AM8=1,"新加算Ⅲ",IF(AM8=2,"新加算Ⅳ","")),"")</f>
        <v/>
      </c>
      <c r="Z102" s="263"/>
      <c r="AA102" s="263"/>
      <c r="AB102" s="263"/>
      <c r="AC102" s="263"/>
      <c r="AD102" s="263"/>
      <c r="AE102" s="264"/>
    </row>
    <row r="103" spans="2:66" ht="20.100000000000001" customHeight="1" thickBot="1">
      <c r="B103" s="243" t="s">
        <v>1920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5.95" customHeight="1">
      <c r="B104" s="376" t="s">
        <v>1921</v>
      </c>
      <c r="C104" s="377"/>
      <c r="D104" s="378"/>
      <c r="E104" s="248" t="str">
        <f>IFERROR(ROUNDDOWN(ROUND(W5*I9,0)*T5,0)*W107,"")</f>
        <v/>
      </c>
      <c r="F104" s="248"/>
      <c r="G104" s="248"/>
      <c r="H104" s="248"/>
      <c r="I104" s="102" t="s">
        <v>1919</v>
      </c>
      <c r="J104" s="247" t="str">
        <f>IFERROR(ROUNDDOWN(ROUND(W5*M9,0)*T5,0)*W107,"")</f>
        <v/>
      </c>
      <c r="K104" s="248"/>
      <c r="L104" s="248"/>
      <c r="M104" s="248"/>
      <c r="N104" s="102" t="s">
        <v>1919</v>
      </c>
      <c r="O104" s="247" t="str">
        <f>IFERROR(ROUNDDOWN(ROUND(W5*Q9,0)*T5,0)*W107,"")</f>
        <v/>
      </c>
      <c r="P104" s="248"/>
      <c r="Q104" s="248"/>
      <c r="R104" s="248"/>
      <c r="S104" s="103" t="s">
        <v>1919</v>
      </c>
      <c r="T104" s="265">
        <f>IFERROR(SUM(E104,J104,O104),"")</f>
        <v>0</v>
      </c>
      <c r="U104" s="265"/>
      <c r="V104" s="265"/>
      <c r="W104" s="265"/>
      <c r="X104" s="104" t="s">
        <v>1919</v>
      </c>
      <c r="Y104" s="247" t="str">
        <f>IFERROR(IF(AM8=1,ROUNDDOWN(ROUND(W5*Y9,0)*T5,0)*AD107,IF(AM8=2,ROUNDDOWN(ROUND(W5*AC9,0)*T5,0)*AD107,"")),"")</f>
        <v/>
      </c>
      <c r="Z104" s="248"/>
      <c r="AA104" s="248"/>
      <c r="AB104" s="248"/>
      <c r="AC104" s="248"/>
      <c r="AD104" s="248"/>
      <c r="AE104" s="105" t="s">
        <v>1919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2.7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0" t="s">
        <v>1</v>
      </c>
      <c r="AC1" s="230"/>
      <c r="AD1" s="230"/>
      <c r="AE1" s="431" t="str">
        <f>IF('別紙様式7-1（計画書）'!AD1="","",'別紙様式7-1（計画書）'!AD1)</f>
        <v/>
      </c>
      <c r="AF1" s="431"/>
      <c r="AG1" s="431"/>
      <c r="AH1" s="431"/>
      <c r="AI1" s="431"/>
      <c r="AJ1" s="431"/>
      <c r="AK1" s="431"/>
    </row>
    <row r="2" spans="2:40" ht="24" customHeight="1">
      <c r="B2" s="217" t="s">
        <v>1918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1899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1928</v>
      </c>
      <c r="F7" s="465"/>
      <c r="G7" s="465"/>
      <c r="H7" s="465"/>
      <c r="I7" s="465"/>
      <c r="J7" s="465"/>
      <c r="K7" s="465"/>
      <c r="L7" s="465"/>
      <c r="M7" s="465"/>
      <c r="N7" s="465"/>
      <c r="O7" s="465"/>
      <c r="P7" s="465"/>
      <c r="Q7" s="465"/>
      <c r="R7" s="465"/>
      <c r="S7" s="465"/>
      <c r="T7" s="465"/>
      <c r="U7" s="465" t="s">
        <v>1929</v>
      </c>
      <c r="V7" s="465"/>
      <c r="W7" s="465"/>
      <c r="X7" s="465"/>
      <c r="Y7" s="465"/>
      <c r="Z7" s="465"/>
      <c r="AD7" s="36"/>
      <c r="AE7" s="36"/>
      <c r="AF7" s="36"/>
      <c r="AG7" s="36"/>
      <c r="AH7" s="36"/>
      <c r="AI7" s="36"/>
      <c r="AJ7" s="36"/>
      <c r="AK7" s="36"/>
      <c r="AL7" s="27"/>
    </row>
    <row r="8" spans="2:40" s="34" customFormat="1" ht="23.25" customHeight="1" thickBot="1">
      <c r="B8" s="469"/>
      <c r="C8" s="470"/>
      <c r="D8" s="471"/>
      <c r="E8" s="474" t="s">
        <v>1978</v>
      </c>
      <c r="F8" s="475"/>
      <c r="G8" s="475"/>
      <c r="H8" s="475"/>
      <c r="I8" s="475"/>
      <c r="J8" s="475"/>
      <c r="K8" s="475"/>
      <c r="L8" s="475"/>
      <c r="M8" s="475"/>
      <c r="N8" s="475"/>
      <c r="O8" s="475"/>
      <c r="P8" s="475"/>
      <c r="Q8" s="230"/>
      <c r="R8" s="230"/>
      <c r="S8" s="230"/>
      <c r="T8" s="230"/>
      <c r="U8" s="474" t="s">
        <v>1979</v>
      </c>
      <c r="V8" s="474"/>
      <c r="W8" s="474"/>
      <c r="X8" s="474"/>
      <c r="Y8" s="474"/>
      <c r="Z8" s="474"/>
      <c r="AM8" s="28"/>
      <c r="AN8" s="28"/>
    </row>
    <row r="9" spans="2:40" ht="16.5" customHeight="1" thickBot="1">
      <c r="B9" s="243" t="s">
        <v>1922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36" t="str">
        <f>IFERROR(IF('別紙様式7-1（計画書）'!AM8=1,"新加算Ⅲ",IF('別紙様式7-1（計画書）'!AM8=2,"新加算Ⅳ","")),"")</f>
        <v/>
      </c>
      <c r="V9" s="437"/>
      <c r="W9" s="437"/>
      <c r="X9" s="437"/>
      <c r="Y9" s="437"/>
      <c r="Z9" s="438"/>
      <c r="AC9" s="34"/>
    </row>
    <row r="10" spans="2:40" ht="22.5" customHeight="1" thickBot="1">
      <c r="B10" s="243" t="s">
        <v>1926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4" t="s">
        <v>1938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1912</v>
      </c>
      <c r="X16" s="292"/>
      <c r="Y16" s="292"/>
      <c r="Z16" s="292"/>
      <c r="AA16" s="292"/>
      <c r="AB16" s="292"/>
      <c r="AC16" s="292"/>
      <c r="AD16" s="40"/>
      <c r="AE16" s="31"/>
      <c r="AF16" s="31"/>
      <c r="AG16" s="31"/>
      <c r="AH16" s="31"/>
      <c r="AI16" s="31"/>
      <c r="AJ16" s="31"/>
      <c r="AK16" s="485" t="str">
        <f>IFERROR(IF(N17="","",IF(N17&gt;=N14,"○","×")),"")</f>
        <v/>
      </c>
    </row>
    <row r="17" spans="2:38" s="27" customFormat="1" ht="6.95" customHeight="1" thickBot="1">
      <c r="B17" s="334" t="s">
        <v>1937</v>
      </c>
      <c r="C17" s="335"/>
      <c r="D17" s="335"/>
      <c r="E17" s="335"/>
      <c r="F17" s="335"/>
      <c r="G17" s="335"/>
      <c r="H17" s="335"/>
      <c r="I17" s="335"/>
      <c r="J17" s="335"/>
      <c r="K17" s="335"/>
      <c r="L17" s="335"/>
      <c r="M17" s="336"/>
      <c r="N17" s="324"/>
      <c r="O17" s="325"/>
      <c r="P17" s="325"/>
      <c r="Q17" s="325"/>
      <c r="R17" s="326"/>
      <c r="S17" s="284" t="s">
        <v>11</v>
      </c>
      <c r="T17" s="333" t="s">
        <v>12</v>
      </c>
      <c r="U17" s="246" t="s">
        <v>14</v>
      </c>
      <c r="V17" s="31"/>
      <c r="W17" s="292"/>
      <c r="X17" s="292"/>
      <c r="Y17" s="292"/>
      <c r="Z17" s="292"/>
      <c r="AA17" s="292"/>
      <c r="AB17" s="292"/>
      <c r="AC17" s="292"/>
      <c r="AD17" s="40"/>
      <c r="AE17" s="31"/>
      <c r="AF17" s="31"/>
      <c r="AG17" s="31"/>
      <c r="AH17" s="31"/>
      <c r="AI17" s="31"/>
      <c r="AJ17" s="31"/>
      <c r="AK17" s="486"/>
    </row>
    <row r="18" spans="2:38" s="27"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460" t="s">
        <v>1931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10" t="s">
        <v>11</v>
      </c>
      <c r="AB22" s="111" t="s">
        <v>1932</v>
      </c>
      <c r="AC22" s="485" t="str">
        <f>IF(U26="","",IF(U22="","",IF(U22&gt;=U26,"○","×")))</f>
        <v>○</v>
      </c>
    </row>
    <row r="23" spans="2:38" ht="15" customHeight="1" thickBot="1">
      <c r="B23" s="488"/>
      <c r="C23" s="489" t="s">
        <v>1933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10" t="s">
        <v>11</v>
      </c>
      <c r="AB23" s="111"/>
      <c r="AC23" s="487"/>
    </row>
    <row r="24" spans="2:38" ht="15.75" customHeight="1" thickBot="1">
      <c r="B24" s="488"/>
      <c r="C24" s="490" t="s">
        <v>1941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12" t="s">
        <v>11</v>
      </c>
      <c r="AB24" s="111"/>
      <c r="AC24" s="487"/>
    </row>
    <row r="25" spans="2:38" ht="23.25" customHeight="1" thickBot="1">
      <c r="B25" s="184"/>
      <c r="C25" s="454" t="s">
        <v>2007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10" t="s">
        <v>11</v>
      </c>
      <c r="AB25" s="111"/>
      <c r="AC25" s="487"/>
    </row>
    <row r="26" spans="2:38" ht="23.25" customHeight="1" thickBot="1">
      <c r="B26" s="109" t="s">
        <v>1934</v>
      </c>
      <c r="C26" s="495" t="s">
        <v>1935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13" t="s">
        <v>11</v>
      </c>
      <c r="AB26" s="111" t="s">
        <v>1932</v>
      </c>
      <c r="AC26" s="486"/>
    </row>
    <row r="27" spans="2:38" ht="15" customHeight="1" thickBot="1">
      <c r="B27" s="443"/>
      <c r="C27" s="445" t="s">
        <v>1936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10" t="s">
        <v>11</v>
      </c>
      <c r="AB27" s="114"/>
      <c r="AC27" s="114"/>
    </row>
    <row r="28" spans="2:38" ht="16.5" customHeight="1" thickBot="1">
      <c r="B28" s="443"/>
      <c r="C28" s="451" t="s">
        <v>1942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10" t="s">
        <v>11</v>
      </c>
      <c r="AB28" s="114"/>
      <c r="AC28" s="114"/>
    </row>
    <row r="29" spans="2:38" ht="24" customHeight="1" thickBot="1">
      <c r="B29" s="444"/>
      <c r="C29" s="454" t="s">
        <v>2008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53" t="s">
        <v>1977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8" t="s">
        <v>1925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407"/>
      <c r="F53" s="408"/>
      <c r="G53" s="63" t="s">
        <v>49</v>
      </c>
      <c r="H53" s="407"/>
      <c r="I53" s="408"/>
      <c r="J53" s="63" t="s">
        <v>50</v>
      </c>
      <c r="K53" s="407"/>
      <c r="L53" s="408"/>
      <c r="M53" s="63" t="s">
        <v>51</v>
      </c>
      <c r="N53" s="59"/>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7" t="s">
        <v>52</v>
      </c>
      <c r="C58" s="287"/>
      <c r="D58" s="287"/>
      <c r="E58" s="356" t="s">
        <v>1902</v>
      </c>
      <c r="F58" s="356"/>
      <c r="G58" s="356"/>
      <c r="H58" s="508" t="str">
        <f>IF('別紙様式7-1（計画書）'!H63="","",'別紙様式7-1（計画書）'!H63)</f>
        <v/>
      </c>
      <c r="I58" s="508"/>
      <c r="J58" s="508"/>
      <c r="K58" s="508"/>
      <c r="L58" s="508"/>
      <c r="M58" s="508"/>
      <c r="N58" s="508"/>
      <c r="O58" s="508"/>
      <c r="P58" s="508"/>
      <c r="Q58" s="508"/>
      <c r="R58" s="287" t="s">
        <v>1903</v>
      </c>
      <c r="S58" s="287"/>
      <c r="T58" s="287"/>
      <c r="U58" s="71" t="s">
        <v>1904</v>
      </c>
      <c r="V58" s="509" t="str">
        <f>IF('別紙様式7-1（計画書）'!V63="","",'別紙様式7-1（計画書）'!V63)</f>
        <v/>
      </c>
      <c r="W58" s="509"/>
      <c r="X58" s="72" t="s">
        <v>1905</v>
      </c>
      <c r="Y58" s="509" t="str">
        <f>IF('別紙様式7-1（計画書）'!Y63="","",'別紙様式7-1（計画書）'!Y63)</f>
        <v/>
      </c>
      <c r="Z58" s="510"/>
      <c r="AG58" s="36"/>
      <c r="AH58" s="36"/>
      <c r="AI58" s="36"/>
    </row>
    <row r="59" spans="2:37">
      <c r="B59" s="287"/>
      <c r="C59" s="287"/>
      <c r="D59" s="287"/>
      <c r="E59" s="359" t="s">
        <v>1906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1907</v>
      </c>
      <c r="C61" s="287"/>
      <c r="D61" s="287"/>
      <c r="E61" s="287" t="s">
        <v>54</v>
      </c>
      <c r="F61" s="287"/>
      <c r="G61" s="287"/>
      <c r="H61" s="506" t="str">
        <f>IF('別紙様式7-1（計画書）'!H66="","",'別紙様式7-1（計画書）'!H66)</f>
        <v/>
      </c>
      <c r="I61" s="506"/>
      <c r="J61" s="506"/>
      <c r="K61" s="506"/>
      <c r="L61" s="506"/>
      <c r="M61" s="506"/>
      <c r="N61" s="506"/>
      <c r="O61" s="287" t="s">
        <v>1908</v>
      </c>
      <c r="P61" s="287"/>
      <c r="Q61" s="287"/>
      <c r="R61" s="356" t="s">
        <v>1902</v>
      </c>
      <c r="S61" s="356"/>
      <c r="T61" s="356"/>
      <c r="U61" s="507" t="str">
        <f>IF('別紙様式7-1（計画書）'!U66="","",'別紙様式7-1（計画書）'!U66)</f>
        <v/>
      </c>
      <c r="V61" s="507"/>
      <c r="W61" s="507"/>
      <c r="X61" s="507"/>
      <c r="Y61" s="507"/>
      <c r="Z61" s="507"/>
      <c r="AA61" s="507"/>
      <c r="AB61" s="370" t="s">
        <v>1909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1910</v>
      </c>
      <c r="AC62" s="371"/>
      <c r="AD62" s="371"/>
      <c r="AE62" s="372"/>
      <c r="AF62" s="506" t="str">
        <f>IF('別紙様式7-1（計画書）'!AF67="","",'別紙様式7-1（計画書）'!AF67)</f>
        <v/>
      </c>
      <c r="AG62" s="506"/>
      <c r="AH62" s="506"/>
      <c r="AI62" s="506"/>
      <c r="AJ62" s="506"/>
      <c r="AK62" s="506"/>
    </row>
    <row r="64" spans="2:37" ht="33" customHeight="1" thickBot="1">
      <c r="B64" s="353" t="s">
        <v>2006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3.15"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19</v>
      </c>
      <c r="C66" s="385"/>
      <c r="D66" s="385"/>
      <c r="E66" s="425"/>
      <c r="F66" s="78"/>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24</v>
      </c>
      <c r="C70" s="385"/>
      <c r="D70" s="385"/>
      <c r="E70" s="425"/>
      <c r="F70" s="83"/>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29</v>
      </c>
      <c r="C74" s="385"/>
      <c r="D74" s="385"/>
      <c r="E74" s="425"/>
      <c r="F74" s="87"/>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34</v>
      </c>
      <c r="C78" s="385"/>
      <c r="D78" s="385"/>
      <c r="E78" s="425"/>
      <c r="F78" s="83"/>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39</v>
      </c>
      <c r="C82" s="385"/>
      <c r="D82" s="385"/>
      <c r="E82" s="425"/>
      <c r="F82" s="87"/>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44</v>
      </c>
      <c r="C86" s="385"/>
      <c r="D86" s="385"/>
      <c r="E86" s="425"/>
      <c r="F86" s="87"/>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0</v>
      </c>
    </row>
    <row r="87" spans="2:39" ht="13.5" customHeight="1">
      <c r="B87" s="386"/>
      <c r="C87" s="387"/>
      <c r="D87" s="387"/>
      <c r="E87" s="426"/>
      <c r="F87" s="79"/>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2.7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9" t="s">
        <v>65</v>
      </c>
      <c r="E4" s="520"/>
      <c r="F4" s="7" t="s">
        <v>66</v>
      </c>
      <c r="G4" s="9" t="s">
        <v>67</v>
      </c>
      <c r="H4" s="9" t="s">
        <v>68</v>
      </c>
      <c r="I4" s="9" t="s">
        <v>69</v>
      </c>
    </row>
    <row r="5" spans="1:9" ht="118.5" customHeight="1">
      <c r="A5" s="8" t="s">
        <v>70</v>
      </c>
      <c r="B5" s="21" t="s">
        <v>71</v>
      </c>
      <c r="C5" s="22" t="s">
        <v>72</v>
      </c>
      <c r="D5" s="521" t="s">
        <v>1944</v>
      </c>
      <c r="E5" s="522"/>
      <c r="F5" s="22" t="s">
        <v>1945</v>
      </c>
      <c r="G5" s="22" t="s">
        <v>73</v>
      </c>
      <c r="H5" s="22" t="s">
        <v>1946</v>
      </c>
      <c r="I5" s="22" t="s">
        <v>1947</v>
      </c>
    </row>
    <row r="6" spans="1:9" ht="135.75" customHeight="1">
      <c r="A6" s="8" t="s">
        <v>70</v>
      </c>
      <c r="B6" s="21" t="s">
        <v>74</v>
      </c>
      <c r="C6" s="22" t="s">
        <v>1948</v>
      </c>
      <c r="D6" s="521" t="s">
        <v>1949</v>
      </c>
      <c r="E6" s="522"/>
      <c r="F6" s="22" t="s">
        <v>1950</v>
      </c>
      <c r="G6" s="22" t="s">
        <v>75</v>
      </c>
      <c r="H6" s="22" t="s">
        <v>1951</v>
      </c>
      <c r="I6" s="22" t="s">
        <v>1947</v>
      </c>
    </row>
    <row r="7" spans="1:9" ht="175.5" customHeight="1">
      <c r="A7" s="8" t="s">
        <v>76</v>
      </c>
      <c r="B7" s="21" t="s">
        <v>77</v>
      </c>
      <c r="C7" s="22" t="s">
        <v>1952</v>
      </c>
      <c r="D7" s="521" t="s">
        <v>1953</v>
      </c>
      <c r="E7" s="522"/>
      <c r="F7" s="22" t="s">
        <v>1954</v>
      </c>
      <c r="G7" s="22" t="s">
        <v>78</v>
      </c>
      <c r="H7" s="22" t="s">
        <v>1955</v>
      </c>
      <c r="I7" s="22" t="s">
        <v>1956</v>
      </c>
    </row>
    <row r="8" spans="1:9" ht="155.25" customHeight="1">
      <c r="A8" s="8" t="s">
        <v>79</v>
      </c>
      <c r="B8" s="20"/>
      <c r="C8" s="22" t="s">
        <v>1957</v>
      </c>
      <c r="D8" s="521" t="s">
        <v>1958</v>
      </c>
      <c r="E8" s="522"/>
      <c r="F8" s="22" t="s">
        <v>1959</v>
      </c>
      <c r="G8" s="22" t="s">
        <v>80</v>
      </c>
      <c r="H8" s="22" t="s">
        <v>1960</v>
      </c>
      <c r="I8" s="22" t="s">
        <v>1961</v>
      </c>
    </row>
    <row r="9" spans="1:9" ht="150.75" customHeight="1">
      <c r="A9" s="8" t="s">
        <v>81</v>
      </c>
      <c r="B9" s="20"/>
      <c r="C9" s="22" t="s">
        <v>82</v>
      </c>
      <c r="D9" s="521" t="s">
        <v>1962</v>
      </c>
      <c r="E9" s="522"/>
      <c r="F9" s="22" t="s">
        <v>1963</v>
      </c>
      <c r="G9" s="22" t="s">
        <v>83</v>
      </c>
      <c r="H9" s="22" t="s">
        <v>1964</v>
      </c>
      <c r="I9" s="22" t="s">
        <v>1965</v>
      </c>
    </row>
    <row r="10" spans="1:9" ht="78" customHeight="1">
      <c r="A10" s="518" t="s">
        <v>2004</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15" t="s">
        <v>1992</v>
      </c>
      <c r="B17" s="516"/>
      <c r="C17" s="16" t="s">
        <v>64</v>
      </c>
      <c r="D17" s="17" t="s">
        <v>2003</v>
      </c>
      <c r="E17" s="17" t="s">
        <v>1994</v>
      </c>
      <c r="F17" s="17" t="s">
        <v>1993</v>
      </c>
      <c r="G17" s="11"/>
      <c r="H17" s="11"/>
      <c r="I17" s="11"/>
    </row>
    <row r="18" spans="1:9" ht="115.5" customHeight="1">
      <c r="A18" s="517" t="s">
        <v>1995</v>
      </c>
      <c r="B18" s="516"/>
      <c r="C18" s="18" t="s">
        <v>1952</v>
      </c>
      <c r="D18" s="18" t="s">
        <v>1955</v>
      </c>
      <c r="E18" s="18" t="s">
        <v>1998</v>
      </c>
      <c r="F18" s="18" t="s">
        <v>1999</v>
      </c>
      <c r="G18" s="11"/>
      <c r="H18" s="11"/>
      <c r="I18" s="11"/>
    </row>
    <row r="19" spans="1:9" ht="93" customHeight="1">
      <c r="A19" s="517" t="s">
        <v>1996</v>
      </c>
      <c r="B19" s="516"/>
      <c r="C19" s="18" t="s">
        <v>1957</v>
      </c>
      <c r="D19" s="18" t="s">
        <v>1960</v>
      </c>
      <c r="E19" s="18" t="s">
        <v>2000</v>
      </c>
      <c r="F19" s="19" t="s">
        <v>2002</v>
      </c>
      <c r="G19" s="4"/>
      <c r="H19" s="4"/>
      <c r="I19" s="4"/>
    </row>
    <row r="20" spans="1:9" ht="95.25" customHeight="1">
      <c r="A20" s="517" t="s">
        <v>1997</v>
      </c>
      <c r="B20" s="516"/>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1" t="s">
        <v>2004</v>
      </c>
      <c r="B22" s="511"/>
      <c r="C22" s="511"/>
      <c r="D22" s="511"/>
      <c r="E22" s="511"/>
      <c r="F22" s="511"/>
      <c r="G22" s="511"/>
      <c r="H22" s="511"/>
      <c r="I22" s="511"/>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2.7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3.1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1.4"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3.1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3.1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2.7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3.15" thickBot="1">
      <c r="A1" s="116" t="s">
        <v>101</v>
      </c>
      <c r="C1" s="1" t="s">
        <v>102</v>
      </c>
      <c r="F1" s="1" t="s">
        <v>2009</v>
      </c>
    </row>
    <row r="2" spans="1:11" ht="13.1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3.1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3.1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3.1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3.1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3.15" thickBot="1">
      <c r="C1749" s="127" t="s">
        <v>235</v>
      </c>
      <c r="D1749" s="128"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A9A56459-B9BD-4072-968F-FCE9A8314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江村 裕之</dc:creator>
  <cp:lastModifiedBy>新潟県</cp:lastModifiedBy>
  <cp:lastPrinted>2024-03-04T10:50:06Z</cp:lastPrinted>
  <dcterms:created xsi:type="dcterms:W3CDTF">2015-06-05T18:19:34Z</dcterms:created>
  <dcterms:modified xsi:type="dcterms:W3CDTF">2025-06-09T09:49:14Z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