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250054\Box\用地・土地利用課\旧Nドライブ\土地利用対策係\届出\01　手引き・様式・要領等\事務処理要領\R7\R8.4.1施行\ホームページ\土地売買等届出書\"/>
    </mc:Choice>
  </mc:AlternateContent>
  <xr:revisionPtr revIDLastSave="0" documentId="13_ncr:1_{E9419DF2-15F2-4267-9E74-80EB399D2E89}" xr6:coauthVersionLast="47" xr6:coauthVersionMax="47" xr10:uidLastSave="{00000000-0000-0000-0000-000000000000}"/>
  <workbookProtection workbookAlgorithmName="SHA-512" workbookHashValue="Tl6wB8l2LfLHhTvwCCO+ykXQv7Tqgkp3/kXCERKwVpt2P6SKzt42GvH1XZq4SZ8tSXt8fVmaRQaMGKf4xVkphg==" workbookSaltValue="qNAx68AAdTcLjQo2gDEN5A=="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別紙共有者一覧" sheetId="38" r:id="rId5"/>
    <sheet name="別紙筆一覧" sheetId="36" r:id="rId6"/>
    <sheet name="Sheet5" sheetId="39" state="hidden" r:id="rId7"/>
    <sheet name="行政用" sheetId="33" state="hidden" r:id="rId8"/>
    <sheet name="DATA" sheetId="10" state="hidden" r:id="rId9"/>
    <sheet name="参照A" sheetId="6" state="hidden" r:id="rId10"/>
    <sheet name="参照B" sheetId="16" state="hidden" r:id="rId11"/>
    <sheet name="参照C" sheetId="17" state="hidden" r:id="rId12"/>
    <sheet name="参照D" sheetId="14" state="hidden" r:id="rId13"/>
  </sheets>
  <externalReferences>
    <externalReference r:id="rId14"/>
  </externalReferences>
  <definedNames>
    <definedName name="_xlnm._FilterDatabase" localSheetId="7" hidden="1">行政用!$C$16:$J$55</definedName>
    <definedName name="_xlnm._FilterDatabase" localSheetId="9" hidden="1">参照A!$E$4:$G$3748</definedName>
    <definedName name="_xlnm._FilterDatabase" localSheetId="12" hidden="1">参照D!#REF!</definedName>
    <definedName name="_xlnm._FilterDatabase" localSheetId="1" hidden="1">入力フォーム!$B$5:$K$209</definedName>
    <definedName name="_xlnm.Print_Area" localSheetId="0">マニュアル!$A$1:$G$43</definedName>
    <definedName name="_xlnm.Print_Area" localSheetId="7">行政用!$A$1:$J$55</definedName>
    <definedName name="_xlnm.Print_Area" localSheetId="2">土地売買等届出書!$A$1:$AT$83</definedName>
    <definedName name="_xlnm.Print_Area" localSheetId="1">入力フォーム!$A$1:$J$209</definedName>
    <definedName name="_xlnm.Print_Area" localSheetId="4">別紙共有者一覧!$A$1:$N$15</definedName>
    <definedName name="_xlnm.Print_Area" localSheetId="5">別紙筆一覧!$A$1:$AT$31</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5">[1]参照B!$U$5:$U$6</definedName>
    <definedName name="移転設定別" comment="C02">参照B!$U$5:$U$6</definedName>
    <definedName name="茨城県" comment="08">参照A!$AA$5:$AA$48</definedName>
    <definedName name="茨城県_08" comment="G08">参照A!$FS$5:$FS$48</definedName>
    <definedName name="永住者等" localSheetId="5">[1]参照B!$X$5:$X$6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5">[1]参照B!$F$5:$F$11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5">[1]参照B!$R$5:$R$9</definedName>
    <definedName name="権利の種類別" comment="C01">参照B!$R$5:$R$9</definedName>
    <definedName name="権利の態様" comment="A03" localSheetId="5">[1]参照B!$I$5:$I$21</definedName>
    <definedName name="権利の態様" comment="A03">参照B!$I$5:$I$21</definedName>
    <definedName name="個人法人" comment="A01" localSheetId="5">[1]参照B!$C$5:$C$6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5">[1]参照A!$EQ$5:$EQ$255</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5">[1]参照B!$O$5:$O$13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5">[1]参照B!$L$5:$L$7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5">[1]参照B!$AA$5:$AA$8</definedName>
    <definedName name="都市計画区域">参照B!$AA$5:$AA$8</definedName>
    <definedName name="都道府県等" localSheetId="5">[1]参照A!$ET$5:$ET$71</definedName>
    <definedName name="都道府県等">参照A!$ET$5:$ET$71</definedName>
    <definedName name="都道府県名" comment="00" localSheetId="5">[1]参照A!$C$5:$C$52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5">[1]参照B!$AD$5:$AD$18</definedName>
    <definedName name="用途地域">参照B!$AD$5:$AD$18</definedName>
    <definedName name="利用目的" comment="B000" localSheetId="5">[1]参照C!$C$5:$C$22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6" i="36" l="1"/>
  <c r="AK26" i="36"/>
  <c r="Y26" i="36"/>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<sst xmlns="http://schemas.openxmlformats.org/spreadsheetml/2006/main" count="20522" uniqueCount="11214">
  <si>
    <t>〒</t>
    <phoneticPr fontId="11"/>
  </si>
  <si>
    <t>その他</t>
    <rPh sb="2" eb="3">
      <t>タ</t>
    </rPh>
    <phoneticPr fontId="11"/>
  </si>
  <si>
    <t>NO</t>
    <phoneticPr fontId="11"/>
  </si>
  <si>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</si>
  <si>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</si>
  <si>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</si>
  <si>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</si>
  <si>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</si>
  <si>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</si>
  <si>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</si>
  <si>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</si>
  <si>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</si>
  <si>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</si>
  <si>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</si>
  <si>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</si>
  <si>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</si>
  <si>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</si>
  <si>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</si>
  <si>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</si>
  <si>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</si>
  <si>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</si>
  <si>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</si>
  <si>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</si>
  <si>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</si>
  <si>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</si>
  <si>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</si>
  <si>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</si>
  <si>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</si>
  <si>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</si>
  <si>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</si>
  <si>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</si>
  <si>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</si>
  <si>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</si>
  <si>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</si>
  <si>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</si>
  <si>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</si>
  <si>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</si>
  <si>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</si>
  <si>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</si>
  <si>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</si>
  <si>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</si>
  <si>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1"/>
  </si>
  <si>
    <t>備考</t>
    <phoneticPr fontId="11"/>
  </si>
  <si>
    <t>M1203</t>
  </si>
  <si>
    <t>譲受〒</t>
  </si>
  <si>
    <t>M1615</t>
  </si>
  <si>
    <t>M1204</t>
  </si>
  <si>
    <t>譲受人住所</t>
  </si>
  <si>
    <t>M1616</t>
  </si>
  <si>
    <t>態様</t>
    <phoneticPr fontId="11"/>
  </si>
  <si>
    <t>M1205</t>
  </si>
  <si>
    <t>譲受人氏名</t>
  </si>
  <si>
    <t>M1617</t>
  </si>
  <si>
    <t>その他利用目的</t>
    <phoneticPr fontId="11"/>
  </si>
  <si>
    <t>M1206</t>
  </si>
  <si>
    <t>譲受人代表者</t>
  </si>
  <si>
    <t>M1212</t>
  </si>
  <si>
    <t>譲受人その他業種</t>
    <phoneticPr fontId="11"/>
  </si>
  <si>
    <t>M1207</t>
  </si>
  <si>
    <t>譲受人担当者名</t>
  </si>
  <si>
    <t>M1816</t>
  </si>
  <si>
    <t>助言内容</t>
    <phoneticPr fontId="11"/>
  </si>
  <si>
    <t>M1208</t>
  </si>
  <si>
    <t>譲受電話番号</t>
  </si>
  <si>
    <t>M1817</t>
  </si>
  <si>
    <t>助言文書</t>
    <phoneticPr fontId="11"/>
  </si>
  <si>
    <t>M1209</t>
  </si>
  <si>
    <t>個人法人区分</t>
  </si>
  <si>
    <t>M1818</t>
  </si>
  <si>
    <t>基準価格</t>
    <phoneticPr fontId="11"/>
  </si>
  <si>
    <t>M1210</t>
  </si>
  <si>
    <t>M1819</t>
  </si>
  <si>
    <t>時点補正</t>
    <phoneticPr fontId="11"/>
  </si>
  <si>
    <t>M1211</t>
  </si>
  <si>
    <t>譲受人業種</t>
  </si>
  <si>
    <t>M1820</t>
  </si>
  <si>
    <t>地域要因</t>
    <phoneticPr fontId="11"/>
  </si>
  <si>
    <t>M1301</t>
  </si>
  <si>
    <t>譲渡人ＪＩＳ</t>
  </si>
  <si>
    <t>M1821</t>
  </si>
  <si>
    <t>個別要因</t>
    <phoneticPr fontId="11"/>
  </si>
  <si>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</si>
  <si>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</si>
  <si>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</si>
  <si>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</si>
  <si>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</si>
  <si>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</si>
  <si>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</si>
  <si>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</si>
  <si>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</si>
  <si>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</si>
  <si>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</si>
  <si>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</si>
  <si>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</si>
  <si>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</si>
  <si>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</si>
  <si>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</si>
  <si>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</si>
  <si>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</si>
  <si>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</si>
  <si>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</si>
  <si>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</si>
  <si>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</si>
  <si>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</si>
  <si>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</si>
  <si>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</si>
  <si>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</si>
  <si>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</si>
  <si>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</si>
  <si>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</si>
  <si>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</si>
  <si>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</si>
  <si>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</si>
  <si>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</si>
  <si>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</si>
  <si>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</si>
  <si>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</si>
  <si>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</si>
  <si>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</si>
  <si>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</si>
  <si>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</si>
  <si>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</si>
  <si>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</si>
  <si>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</si>
  <si>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</si>
  <si>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</si>
  <si>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</si>
  <si>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</si>
  <si>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</si>
  <si>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</si>
  <si>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</si>
  <si>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</si>
  <si>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</si>
  <si>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</si>
  <si>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</si>
  <si>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</si>
  <si>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</si>
  <si>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</si>
  <si>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</si>
  <si>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</si>
  <si>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</si>
  <si>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</si>
  <si>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</si>
  <si>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</si>
  <si>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</si>
  <si>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</si>
  <si>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</si>
  <si>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</si>
  <si>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</si>
  <si>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</si>
  <si>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</si>
  <si>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</si>
  <si>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</si>
  <si>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</si>
  <si>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</si>
  <si>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</si>
  <si>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</si>
  <si>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</si>
  <si>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</si>
  <si>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</si>
  <si>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</si>
  <si>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</si>
  <si>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</si>
  <si>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</si>
  <si>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1"/>
  </si>
  <si>
    <t>A1402</t>
  </si>
  <si>
    <t>A1405</t>
  </si>
  <si>
    <t>他筆数　※全レコードにセット</t>
    <rPh sb="0" eb="1">
      <t>ホカ</t>
    </rPh>
    <rPh sb="1" eb="2">
      <t>フデ</t>
    </rPh>
    <rPh sb="2" eb="3">
      <t>スウ</t>
    </rPh>
    <rPh sb="5" eb="6">
      <t>ゼン</t>
    </rPh>
    <phoneticPr fontId="11"/>
  </si>
  <si>
    <t>○</t>
    <phoneticPr fontId="11"/>
  </si>
  <si>
    <t>受理SYS
必須項目</t>
    <rPh sb="0" eb="2">
      <t>ジュリ</t>
    </rPh>
    <rPh sb="6" eb="8">
      <t>ヒッス</t>
    </rPh>
    <rPh sb="8" eb="10">
      <t>コウモク</t>
    </rPh>
    <phoneticPr fontId="11"/>
  </si>
  <si>
    <t>処理SYS
必須項目</t>
    <rPh sb="0" eb="2">
      <t>ショリ</t>
    </rPh>
    <rPh sb="6" eb="8">
      <t>ヒッス</t>
    </rPh>
    <rPh sb="8" eb="10">
      <t>コウモク</t>
    </rPh>
    <phoneticPr fontId="11"/>
  </si>
  <si>
    <t>届出者
入力</t>
    <rPh sb="0" eb="2">
      <t>トドケデ</t>
    </rPh>
    <rPh sb="2" eb="3">
      <t>シャ</t>
    </rPh>
    <rPh sb="4" eb="6">
      <t>ニュウリョク</t>
    </rPh>
    <phoneticPr fontId="11"/>
  </si>
  <si>
    <t>職員
入力</t>
    <rPh sb="0" eb="2">
      <t>ショクイン</t>
    </rPh>
    <rPh sb="3" eb="5">
      <t>ニュウリョク</t>
    </rPh>
    <phoneticPr fontId="11"/>
  </si>
  <si>
    <t>名称</t>
    <rPh sb="0" eb="2">
      <t>メイショウ</t>
    </rPh>
    <phoneticPr fontId="11"/>
  </si>
  <si>
    <t>備考欄</t>
    <rPh sb="0" eb="3">
      <t>ビコウラン</t>
    </rPh>
    <phoneticPr fontId="11"/>
  </si>
  <si>
    <t>未使用</t>
    <rPh sb="0" eb="3">
      <t>ミシヨウ</t>
    </rPh>
    <phoneticPr fontId="11"/>
  </si>
  <si>
    <t>受理でなく処理項目</t>
    <rPh sb="0" eb="2">
      <t>ジュリ</t>
    </rPh>
    <rPh sb="5" eb="7">
      <t>ショリ</t>
    </rPh>
    <rPh sb="7" eb="9">
      <t>コウモク</t>
    </rPh>
    <phoneticPr fontId="11"/>
  </si>
  <si>
    <t>利用目的細区分</t>
    <phoneticPr fontId="11"/>
  </si>
  <si>
    <t>細区分その他以外は不要</t>
    <rPh sb="5" eb="6">
      <t>ホカ</t>
    </rPh>
    <rPh sb="6" eb="8">
      <t>イガイ</t>
    </rPh>
    <rPh sb="9" eb="11">
      <t>フヨウ</t>
    </rPh>
    <phoneticPr fontId="11"/>
  </si>
  <si>
    <t>その他以外は不要</t>
    <rPh sb="2" eb="3">
      <t>タ</t>
    </rPh>
    <rPh sb="3" eb="5">
      <t>イガイ</t>
    </rPh>
    <rPh sb="6" eb="8">
      <t>フヨウ</t>
    </rPh>
    <phoneticPr fontId="11"/>
  </si>
  <si>
    <t>市区町村名</t>
    <rPh sb="0" eb="5">
      <t>シクチョウソンメイ</t>
    </rPh>
    <phoneticPr fontId="11"/>
  </si>
  <si>
    <t>【非表示】DATAインポート用シート</t>
    <rPh sb="1" eb="4">
      <t>ヒヒョウジ</t>
    </rPh>
    <rPh sb="14" eb="15">
      <t>ヨウ</t>
    </rPh>
    <phoneticPr fontId="11"/>
  </si>
  <si>
    <t>【非表示】リスト参照用シート</t>
    <rPh sb="1" eb="4">
      <t>ヒヒョウジ</t>
    </rPh>
    <rPh sb="8" eb="10">
      <t>サンショウ</t>
    </rPh>
    <rPh sb="10" eb="11">
      <t>ヨウ</t>
    </rPh>
    <phoneticPr fontId="11"/>
  </si>
  <si>
    <t>契約年月日</t>
    <phoneticPr fontId="11"/>
  </si>
  <si>
    <t>業種</t>
    <rPh sb="0" eb="2">
      <t>ギョウシュ</t>
    </rPh>
    <phoneticPr fontId="11"/>
  </si>
  <si>
    <t>郵便番号</t>
    <rPh sb="0" eb="4">
      <t>ユウビンバンゴウ</t>
    </rPh>
    <phoneticPr fontId="11"/>
  </si>
  <si>
    <t>市区町村名</t>
    <rPh sb="0" eb="2">
      <t>シク</t>
    </rPh>
    <rPh sb="2" eb="4">
      <t>チョウソン</t>
    </rPh>
    <rPh sb="4" eb="5">
      <t>メイ</t>
    </rPh>
    <phoneticPr fontId="11"/>
  </si>
  <si>
    <t>都道府県名</t>
    <rPh sb="0" eb="5">
      <t>トドウフケンメイ</t>
    </rPh>
    <phoneticPr fontId="11"/>
  </si>
  <si>
    <t>項目</t>
    <rPh sb="0" eb="2">
      <t>コウモク</t>
    </rPh>
    <phoneticPr fontId="11"/>
  </si>
  <si>
    <t>入力欄</t>
    <rPh sb="2" eb="3">
      <t>ラン</t>
    </rPh>
    <phoneticPr fontId="11"/>
  </si>
  <si>
    <t>DATA</t>
    <phoneticPr fontId="11"/>
  </si>
  <si>
    <t>01</t>
    <phoneticPr fontId="11"/>
  </si>
  <si>
    <t>都道府県マスタ</t>
    <rPh sb="0" eb="4">
      <t>トドウフケン</t>
    </rPh>
    <phoneticPr fontId="11"/>
  </si>
  <si>
    <t>#</t>
    <phoneticPr fontId="11"/>
  </si>
  <si>
    <t>02</t>
    <phoneticPr fontId="11"/>
  </si>
  <si>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</si>
  <si>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</si>
  <si>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</si>
  <si>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</si>
  <si>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</si>
  <si>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</si>
  <si>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</si>
  <si>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</si>
  <si>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</si>
  <si>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</si>
  <si>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</si>
  <si>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</si>
  <si>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</si>
  <si>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</si>
  <si>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</si>
  <si>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</si>
  <si>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</si>
  <si>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</si>
  <si>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</si>
  <si>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</si>
  <si>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</si>
  <si>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</si>
  <si>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</si>
  <si>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</si>
  <si>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</si>
  <si>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</si>
  <si>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</si>
  <si>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</si>
  <si>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</si>
  <si>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</si>
  <si>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</si>
  <si>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</si>
  <si>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</si>
  <si>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</si>
  <si>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</si>
  <si>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</si>
  <si>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</si>
  <si>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</si>
  <si>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</si>
  <si>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</si>
  <si>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</si>
  <si>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</si>
  <si>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</si>
  <si>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</si>
  <si>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</si>
  <si>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</si>
  <si>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</si>
  <si>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</si>
  <si>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</si>
  <si>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</si>
  <si>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</si>
  <si>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</si>
  <si>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</si>
  <si>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</si>
  <si>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</si>
  <si>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</si>
  <si>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</si>
  <si>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</si>
  <si>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</si>
  <si>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</si>
  <si>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</si>
  <si>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</si>
  <si>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</si>
  <si>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</si>
  <si>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</si>
  <si>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</si>
  <si>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</si>
  <si>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</si>
  <si>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</si>
  <si>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</si>
  <si>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</si>
  <si>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</si>
  <si>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</si>
  <si>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</si>
  <si>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</si>
  <si>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</si>
  <si>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</si>
  <si>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</si>
  <si>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</si>
  <si>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</si>
  <si>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</si>
  <si>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</si>
  <si>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</si>
  <si>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</si>
  <si>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</si>
  <si>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</si>
  <si>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</si>
  <si>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</si>
  <si>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</si>
  <si>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</si>
  <si>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</si>
  <si>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</si>
  <si>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</si>
  <si>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</si>
  <si>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</si>
  <si>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</si>
  <si>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</si>
  <si>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</si>
  <si>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</si>
  <si>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</si>
  <si>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</si>
  <si>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</si>
  <si>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</si>
  <si>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</si>
  <si>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</si>
  <si>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</si>
  <si>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</si>
  <si>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</si>
  <si>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</si>
  <si>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</si>
  <si>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</si>
  <si>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</si>
  <si>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</si>
  <si>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</si>
  <si>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</si>
  <si>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</si>
  <si>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</si>
  <si>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</si>
  <si>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</si>
  <si>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</si>
  <si>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</si>
  <si>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</si>
  <si>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</si>
  <si>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</si>
  <si>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</si>
  <si>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</si>
  <si>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</si>
  <si>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</si>
  <si>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</si>
  <si>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</si>
  <si>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</si>
  <si>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</si>
  <si>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</si>
  <si>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</si>
  <si>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</si>
  <si>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</si>
  <si>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</si>
  <si>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</si>
  <si>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</si>
  <si>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</si>
  <si>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</si>
  <si>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</si>
  <si>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</si>
  <si>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</si>
  <si>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</si>
  <si>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</si>
  <si>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</si>
  <si>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</si>
  <si>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</si>
  <si>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</si>
  <si>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</si>
  <si>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</si>
  <si>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</si>
  <si>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</si>
  <si>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</si>
  <si>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</si>
  <si>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</si>
  <si>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</si>
  <si>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</si>
  <si>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</si>
  <si>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</si>
  <si>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</si>
  <si>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</si>
  <si>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</si>
  <si>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</si>
  <si>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</si>
  <si>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</si>
  <si>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</si>
  <si>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</si>
  <si>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</si>
  <si>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</si>
  <si>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</si>
  <si>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</si>
  <si>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</si>
  <si>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</si>
  <si>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</si>
  <si>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</si>
  <si>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</si>
  <si>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</si>
  <si>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</si>
  <si>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</si>
  <si>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</si>
  <si>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</si>
  <si>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</si>
  <si>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</si>
  <si>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</si>
  <si>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</si>
  <si>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</si>
  <si>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</si>
  <si>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</si>
  <si>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</si>
  <si>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</si>
  <si>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</si>
  <si>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</si>
  <si>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</si>
  <si>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</si>
  <si>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</si>
  <si>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</si>
  <si>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</si>
  <si>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</si>
  <si>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</si>
  <si>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</si>
  <si>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</si>
  <si>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</si>
  <si>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</si>
  <si>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</si>
  <si>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</si>
  <si>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</si>
  <si>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</si>
  <si>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</si>
  <si>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</si>
  <si>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</si>
  <si>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</si>
  <si>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</si>
  <si>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</si>
  <si>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</si>
  <si>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</si>
  <si>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</si>
  <si>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</si>
  <si>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</si>
  <si>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</si>
  <si>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</si>
  <si>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</si>
  <si>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</si>
  <si>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</si>
  <si>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</si>
  <si>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</si>
  <si>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</si>
  <si>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</si>
  <si>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</si>
  <si>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</si>
  <si>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</si>
  <si>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</si>
  <si>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</si>
  <si>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</si>
  <si>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</si>
  <si>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</si>
  <si>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</si>
  <si>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</si>
  <si>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</si>
  <si>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</si>
  <si>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</si>
  <si>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</si>
  <si>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</si>
  <si>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</si>
  <si>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</si>
  <si>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</si>
  <si>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</si>
  <si>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</si>
  <si>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</si>
  <si>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</si>
  <si>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</si>
  <si>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</si>
  <si>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</si>
  <si>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</si>
  <si>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</si>
  <si>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</si>
  <si>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</si>
  <si>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</si>
  <si>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</si>
  <si>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</si>
  <si>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</si>
  <si>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</si>
  <si>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</si>
  <si>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</si>
  <si>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</si>
  <si>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</si>
  <si>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</si>
  <si>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</si>
  <si>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</si>
  <si>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</si>
  <si>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</si>
  <si>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</si>
  <si>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</si>
  <si>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</si>
  <si>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</si>
  <si>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</si>
  <si>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</si>
  <si>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</si>
  <si>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</si>
  <si>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</si>
  <si>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</si>
  <si>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</si>
  <si>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</si>
  <si>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</si>
  <si>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</si>
  <si>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</si>
  <si>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</si>
  <si>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</si>
  <si>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</si>
  <si>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</si>
  <si>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</si>
  <si>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</si>
  <si>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</si>
  <si>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</si>
  <si>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</si>
  <si>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</si>
  <si>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</si>
  <si>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</si>
  <si>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</si>
  <si>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</si>
  <si>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</si>
  <si>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</si>
  <si>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</si>
  <si>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</si>
  <si>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</si>
  <si>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</si>
  <si>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</si>
  <si>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</si>
  <si>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</si>
  <si>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</si>
  <si>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</si>
  <si>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</si>
  <si>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</si>
  <si>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</si>
  <si>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</si>
  <si>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</si>
  <si>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</si>
  <si>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</si>
  <si>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</si>
  <si>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</si>
  <si>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</si>
  <si>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</si>
  <si>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</si>
  <si>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</si>
  <si>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</si>
  <si>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</si>
  <si>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</si>
  <si>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</si>
  <si>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</si>
  <si>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</si>
  <si>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</si>
  <si>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</si>
  <si>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</si>
  <si>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</si>
  <si>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</si>
  <si>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</si>
  <si>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</si>
  <si>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</si>
  <si>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</si>
  <si>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</si>
  <si>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</si>
  <si>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</si>
  <si>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</si>
  <si>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</si>
  <si>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</si>
  <si>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</si>
  <si>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</si>
  <si>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</si>
  <si>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</si>
  <si>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</si>
  <si>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</si>
  <si>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</si>
  <si>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</si>
  <si>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</si>
  <si>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</si>
  <si>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</si>
  <si>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</si>
  <si>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</si>
  <si>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</si>
  <si>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</si>
  <si>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</si>
  <si>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</si>
  <si>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</si>
  <si>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</si>
  <si>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</si>
  <si>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</si>
  <si>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</si>
  <si>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</si>
  <si>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</si>
  <si>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</si>
  <si>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</si>
  <si>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</si>
  <si>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</si>
  <si>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</si>
  <si>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</si>
  <si>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</si>
  <si>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</si>
  <si>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</si>
  <si>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</si>
  <si>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</si>
  <si>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</si>
  <si>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</si>
  <si>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</si>
  <si>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</si>
  <si>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</si>
  <si>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</si>
  <si>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</si>
  <si>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</si>
  <si>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</si>
  <si>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</si>
  <si>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</si>
  <si>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</si>
  <si>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</si>
  <si>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</si>
  <si>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</si>
  <si>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</si>
  <si>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</si>
  <si>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</si>
  <si>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</si>
  <si>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</si>
  <si>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</si>
  <si>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</si>
  <si>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</si>
  <si>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</si>
  <si>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</si>
  <si>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</si>
  <si>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</si>
  <si>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</si>
  <si>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</si>
  <si>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</si>
  <si>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</si>
  <si>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</si>
  <si>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</si>
  <si>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</si>
  <si>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</si>
  <si>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</si>
  <si>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</si>
  <si>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</si>
  <si>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</si>
  <si>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</si>
  <si>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</si>
  <si>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</si>
  <si>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</si>
  <si>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</si>
  <si>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</si>
  <si>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</si>
  <si>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</si>
  <si>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</si>
  <si>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</si>
  <si>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</si>
  <si>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</si>
  <si>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</si>
  <si>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</si>
  <si>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</si>
  <si>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</si>
  <si>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</si>
  <si>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</si>
  <si>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</si>
  <si>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</si>
  <si>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</si>
  <si>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</si>
  <si>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</si>
  <si>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</si>
  <si>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</si>
  <si>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</si>
  <si>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</si>
  <si>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</si>
  <si>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</si>
  <si>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</si>
  <si>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</si>
  <si>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</si>
  <si>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</si>
  <si>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</si>
  <si>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</si>
  <si>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</si>
  <si>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</si>
  <si>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</si>
  <si>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</si>
  <si>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</si>
  <si>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</si>
  <si>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</si>
  <si>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</si>
  <si>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</si>
  <si>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</si>
  <si>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</si>
  <si>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</si>
  <si>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</si>
  <si>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</si>
  <si>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</si>
  <si>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</si>
  <si>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</si>
  <si>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</si>
  <si>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</si>
  <si>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</si>
  <si>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</si>
  <si>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</si>
  <si>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</si>
  <si>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</si>
  <si>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</si>
  <si>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</si>
  <si>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</si>
  <si>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</si>
  <si>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</si>
  <si>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</si>
  <si>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</si>
  <si>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</si>
  <si>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</si>
  <si>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</si>
  <si>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</si>
  <si>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</si>
  <si>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</si>
  <si>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</si>
  <si>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</si>
  <si>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</si>
  <si>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</si>
  <si>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</si>
  <si>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</si>
  <si>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</si>
  <si>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</si>
  <si>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</si>
  <si>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</si>
  <si>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</si>
  <si>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</si>
  <si>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</si>
  <si>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</si>
  <si>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</si>
  <si>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</si>
  <si>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</si>
  <si>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</si>
  <si>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</si>
  <si>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</si>
  <si>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</si>
  <si>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</si>
  <si>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</si>
  <si>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</si>
  <si>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</si>
  <si>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</si>
  <si>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</si>
  <si>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</si>
  <si>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</si>
  <si>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</si>
  <si>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</si>
  <si>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</si>
  <si>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</si>
  <si>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</si>
  <si>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</si>
  <si>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</si>
  <si>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</si>
  <si>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</si>
  <si>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</si>
  <si>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</si>
  <si>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</si>
  <si>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</si>
  <si>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</si>
  <si>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</si>
  <si>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</si>
  <si>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</si>
  <si>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</si>
  <si>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</si>
  <si>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</si>
  <si>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</si>
  <si>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</si>
  <si>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</si>
  <si>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</si>
  <si>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</si>
  <si>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</si>
  <si>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</si>
  <si>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</si>
  <si>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</si>
  <si>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</si>
  <si>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</si>
  <si>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</si>
  <si>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</si>
  <si>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</si>
  <si>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</si>
  <si>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</si>
  <si>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</si>
  <si>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</si>
  <si>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</si>
  <si>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</si>
  <si>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</si>
  <si>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</si>
  <si>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</si>
  <si>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</si>
  <si>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</si>
  <si>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</si>
  <si>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</si>
  <si>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</si>
  <si>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</si>
  <si>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</si>
  <si>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</si>
  <si>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</si>
  <si>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</si>
  <si>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</si>
  <si>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</si>
  <si>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</si>
  <si>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</si>
  <si>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</si>
  <si>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</si>
  <si>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</si>
  <si>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</si>
  <si>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</si>
  <si>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</si>
  <si>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</si>
  <si>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</si>
  <si>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</si>
  <si>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</si>
  <si>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</si>
  <si>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</si>
  <si>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</si>
  <si>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</si>
  <si>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</si>
  <si>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</si>
  <si>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</si>
  <si>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</si>
  <si>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</si>
  <si>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</si>
  <si>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</si>
  <si>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</si>
  <si>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</si>
  <si>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</si>
  <si>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</si>
  <si>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</si>
  <si>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</si>
  <si>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</si>
  <si>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</si>
  <si>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</si>
  <si>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</si>
  <si>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</si>
  <si>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</si>
  <si>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</si>
  <si>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</si>
  <si>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</si>
  <si>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</si>
  <si>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</si>
  <si>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</si>
  <si>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</si>
  <si>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</si>
  <si>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</si>
  <si>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</si>
  <si>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</si>
  <si>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</si>
  <si>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</si>
  <si>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</si>
  <si>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</si>
  <si>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</si>
  <si>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</si>
  <si>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</si>
  <si>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</si>
  <si>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</si>
  <si>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</si>
  <si>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</si>
  <si>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</si>
  <si>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</si>
  <si>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</si>
  <si>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</si>
  <si>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</si>
  <si>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</si>
  <si>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</si>
  <si>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</si>
  <si>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</si>
  <si>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</si>
  <si>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</si>
  <si>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</si>
  <si>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</si>
  <si>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</si>
  <si>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</si>
  <si>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</si>
  <si>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</si>
  <si>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</si>
  <si>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</si>
  <si>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</si>
  <si>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</si>
  <si>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</si>
  <si>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</si>
  <si>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</si>
  <si>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</si>
  <si>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</si>
  <si>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</si>
  <si>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</si>
  <si>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</si>
  <si>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</si>
  <si>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</si>
  <si>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</si>
  <si>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</si>
  <si>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</si>
  <si>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</si>
  <si>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</si>
  <si>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</si>
  <si>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</si>
  <si>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</si>
  <si>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</si>
  <si>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</si>
  <si>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</si>
  <si>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</si>
  <si>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</si>
  <si>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</si>
  <si>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</si>
  <si>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</si>
  <si>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</si>
  <si>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</si>
  <si>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</si>
  <si>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</si>
  <si>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</si>
  <si>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</si>
  <si>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</si>
  <si>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</si>
  <si>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</si>
  <si>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</si>
  <si>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</si>
  <si>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</si>
  <si>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</si>
  <si>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</si>
  <si>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</si>
  <si>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</si>
  <si>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</si>
  <si>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</si>
  <si>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</si>
  <si>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</si>
  <si>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</si>
  <si>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</si>
  <si>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</si>
  <si>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</si>
  <si>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</si>
  <si>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</si>
  <si>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</si>
  <si>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</si>
  <si>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</si>
  <si>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</si>
  <si>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</si>
  <si>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</si>
  <si>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</si>
  <si>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</si>
  <si>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</si>
  <si>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</si>
  <si>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</si>
  <si>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</si>
  <si>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</si>
  <si>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</si>
  <si>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</si>
  <si>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</si>
  <si>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</si>
  <si>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</si>
  <si>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</si>
  <si>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</si>
  <si>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</si>
  <si>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</si>
  <si>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</si>
  <si>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</si>
  <si>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</si>
  <si>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</si>
  <si>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</si>
  <si>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</si>
  <si>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</si>
  <si>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</si>
  <si>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</si>
  <si>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</si>
  <si>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</si>
  <si>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</si>
  <si>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</si>
  <si>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</si>
  <si>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</si>
  <si>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</si>
  <si>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</si>
  <si>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</si>
  <si>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</si>
  <si>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</si>
  <si>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</si>
  <si>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</si>
  <si>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</si>
  <si>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</si>
  <si>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</si>
  <si>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</si>
  <si>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</si>
  <si>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</si>
  <si>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</si>
  <si>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</si>
  <si>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</si>
  <si>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</si>
  <si>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</si>
  <si>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</si>
  <si>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</si>
  <si>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</si>
  <si>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</si>
  <si>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</si>
  <si>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</si>
  <si>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</si>
  <si>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</si>
  <si>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</si>
  <si>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</si>
  <si>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</si>
  <si>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</si>
  <si>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</si>
  <si>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</si>
  <si>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</si>
  <si>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</si>
  <si>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</si>
  <si>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</si>
  <si>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</si>
  <si>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</si>
  <si>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</si>
  <si>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</si>
  <si>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</si>
  <si>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</si>
  <si>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</si>
  <si>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</si>
  <si>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</si>
  <si>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</si>
  <si>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</si>
  <si>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</si>
  <si>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</si>
  <si>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</si>
  <si>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</si>
  <si>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</si>
  <si>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</si>
  <si>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</si>
  <si>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</si>
  <si>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</si>
  <si>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</si>
  <si>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</si>
  <si>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</si>
  <si>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</si>
  <si>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</si>
  <si>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</si>
  <si>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</si>
  <si>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</si>
  <si>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</si>
  <si>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</si>
  <si>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</si>
  <si>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</si>
  <si>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</si>
  <si>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</si>
  <si>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</si>
  <si>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</si>
  <si>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</si>
  <si>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</si>
  <si>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</si>
  <si>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</si>
  <si>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</si>
  <si>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</si>
  <si>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</si>
  <si>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</si>
  <si>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</si>
  <si>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</si>
  <si>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</si>
  <si>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</si>
  <si>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</si>
  <si>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</si>
  <si>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</si>
  <si>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</si>
  <si>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</si>
  <si>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</si>
  <si>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</si>
  <si>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</si>
  <si>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</si>
  <si>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</si>
  <si>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</si>
  <si>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</si>
  <si>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</si>
  <si>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</si>
  <si>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</si>
  <si>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</si>
  <si>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</si>
  <si>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</si>
  <si>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</si>
  <si>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</si>
  <si>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</si>
  <si>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</si>
  <si>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</si>
  <si>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</si>
  <si>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</si>
  <si>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</si>
  <si>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</si>
  <si>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</si>
  <si>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</si>
  <si>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</si>
  <si>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</si>
  <si>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</si>
  <si>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</si>
  <si>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</si>
  <si>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</si>
  <si>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</si>
  <si>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</si>
  <si>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</si>
  <si>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</si>
  <si>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</si>
  <si>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</si>
  <si>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</si>
  <si>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</si>
  <si>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</si>
  <si>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</si>
  <si>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</si>
  <si>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</si>
  <si>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</si>
  <si>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</si>
  <si>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</si>
  <si>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</si>
  <si>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</si>
  <si>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</si>
  <si>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</si>
  <si>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</si>
  <si>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</si>
  <si>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</si>
  <si>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</si>
  <si>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</si>
  <si>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</si>
  <si>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</si>
  <si>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</si>
  <si>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</si>
  <si>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</si>
  <si>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</si>
  <si>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</si>
  <si>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</si>
  <si>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</si>
  <si>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</si>
  <si>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</si>
  <si>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</si>
  <si>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</si>
  <si>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</si>
  <si>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</si>
  <si>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</si>
  <si>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</si>
  <si>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</si>
  <si>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</si>
  <si>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</si>
  <si>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</si>
  <si>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</si>
  <si>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</si>
  <si>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</si>
  <si>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</si>
  <si>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</si>
  <si>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</si>
  <si>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</si>
  <si>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</si>
  <si>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</si>
  <si>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</si>
  <si>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</si>
  <si>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</si>
  <si>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</si>
  <si>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</si>
  <si>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</si>
  <si>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</si>
  <si>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</si>
  <si>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</si>
  <si>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</si>
  <si>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</si>
  <si>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</si>
  <si>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</si>
  <si>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</si>
  <si>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</si>
  <si>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</si>
  <si>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</si>
  <si>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</si>
  <si>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</si>
  <si>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</si>
  <si>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</si>
  <si>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</si>
  <si>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</si>
  <si>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</si>
  <si>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</si>
  <si>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</si>
  <si>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</si>
  <si>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</si>
  <si>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</si>
  <si>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</si>
  <si>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</si>
  <si>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</si>
  <si>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</si>
  <si>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</si>
  <si>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</si>
  <si>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</si>
  <si>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</si>
  <si>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</si>
  <si>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</si>
  <si>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</si>
  <si>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</si>
  <si>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</si>
  <si>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</si>
  <si>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</si>
  <si>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</si>
  <si>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</si>
  <si>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</si>
  <si>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</si>
  <si>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</si>
  <si>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</si>
  <si>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</si>
  <si>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</si>
  <si>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</si>
  <si>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</si>
  <si>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</si>
  <si>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</si>
  <si>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</si>
  <si>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</si>
  <si>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</si>
  <si>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</si>
  <si>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</si>
  <si>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</si>
  <si>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</si>
  <si>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</si>
  <si>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</si>
  <si>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</si>
  <si>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</si>
  <si>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</si>
  <si>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</si>
  <si>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</si>
  <si>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</si>
  <si>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</si>
  <si>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</si>
  <si>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</si>
  <si>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</si>
  <si>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</si>
  <si>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</si>
  <si>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</si>
  <si>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</si>
  <si>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</si>
  <si>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</si>
  <si>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</si>
  <si>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</si>
  <si>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</si>
  <si>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</si>
  <si>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</si>
  <si>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</si>
  <si>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</si>
  <si>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</si>
  <si>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</si>
  <si>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</si>
  <si>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</si>
  <si>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</si>
  <si>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</si>
  <si>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</si>
  <si>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</si>
  <si>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</si>
  <si>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</si>
  <si>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</si>
  <si>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</si>
  <si>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</si>
  <si>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</si>
  <si>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</si>
  <si>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</si>
  <si>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</si>
  <si>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</si>
  <si>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</si>
  <si>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</si>
  <si>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</si>
  <si>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</si>
  <si>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</si>
  <si>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</si>
  <si>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</si>
  <si>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</si>
  <si>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</si>
  <si>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</si>
  <si>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</si>
  <si>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</si>
  <si>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</si>
  <si>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</si>
  <si>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</si>
  <si>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</si>
  <si>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</si>
  <si>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</si>
  <si>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</si>
  <si>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</si>
  <si>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</si>
  <si>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</si>
  <si>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</si>
  <si>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</si>
  <si>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</si>
  <si>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</si>
  <si>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</si>
  <si>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</si>
  <si>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</si>
  <si>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</si>
  <si>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</si>
  <si>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</si>
  <si>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</si>
  <si>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</si>
  <si>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</si>
  <si>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</si>
  <si>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</si>
  <si>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</si>
  <si>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</si>
  <si>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</si>
  <si>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</si>
  <si>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</si>
  <si>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</si>
  <si>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</si>
  <si>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</si>
  <si>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</si>
  <si>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</si>
  <si>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</si>
  <si>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</si>
  <si>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</si>
  <si>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</si>
  <si>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</si>
  <si>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</si>
  <si>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</si>
  <si>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</si>
  <si>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</si>
  <si>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</si>
  <si>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</si>
  <si>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</si>
  <si>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</si>
  <si>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</si>
  <si>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</si>
  <si>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</si>
  <si>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</si>
  <si>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</si>
  <si>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</si>
  <si>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</si>
  <si>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</si>
  <si>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</si>
  <si>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</si>
  <si>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</si>
  <si>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</si>
  <si>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</si>
  <si>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</si>
  <si>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</si>
  <si>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</si>
  <si>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</si>
  <si>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</si>
  <si>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</si>
  <si>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</si>
  <si>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</si>
  <si>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</si>
  <si>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</si>
  <si>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</si>
  <si>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</si>
  <si>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</si>
  <si>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</si>
  <si>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</si>
  <si>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</si>
  <si>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</si>
  <si>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</si>
  <si>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</si>
  <si>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</si>
  <si>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</si>
  <si>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</si>
  <si>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</si>
  <si>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</si>
  <si>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</si>
  <si>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</si>
  <si>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</si>
  <si>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</si>
  <si>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</si>
  <si>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</si>
  <si>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</si>
  <si>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</si>
  <si>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</si>
  <si>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</si>
  <si>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</si>
  <si>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</si>
  <si>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</si>
  <si>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</si>
  <si>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</si>
  <si>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</si>
  <si>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</si>
  <si>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</si>
  <si>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</si>
  <si>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</si>
  <si>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</si>
  <si>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</si>
  <si>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</si>
  <si>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</si>
  <si>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</si>
  <si>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</si>
  <si>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</si>
  <si>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</si>
  <si>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</si>
  <si>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</si>
  <si>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</si>
  <si>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</si>
  <si>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</si>
  <si>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</si>
  <si>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</si>
  <si>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</si>
  <si>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</si>
  <si>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</si>
  <si>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</si>
  <si>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</si>
  <si>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</si>
  <si>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</si>
  <si>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</si>
  <si>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</si>
  <si>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</si>
  <si>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</si>
  <si>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</si>
  <si>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</si>
  <si>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</si>
  <si>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</si>
  <si>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</si>
  <si>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</si>
  <si>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</si>
  <si>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</si>
  <si>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</si>
  <si>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</si>
  <si>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</si>
  <si>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</si>
  <si>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</si>
  <si>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</si>
  <si>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</si>
  <si>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</si>
  <si>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</si>
  <si>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</si>
  <si>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</si>
  <si>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</si>
  <si>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</si>
  <si>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</si>
  <si>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</si>
  <si>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</si>
  <si>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</si>
  <si>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</si>
  <si>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</si>
  <si>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</si>
  <si>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</si>
  <si>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</si>
  <si>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</si>
  <si>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</si>
  <si>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</si>
  <si>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</si>
  <si>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</si>
  <si>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</si>
  <si>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</si>
  <si>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</si>
  <si>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</si>
  <si>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</si>
  <si>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</si>
  <si>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</si>
  <si>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</si>
  <si>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</si>
  <si>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</si>
  <si>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</si>
  <si>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</si>
  <si>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</si>
  <si>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</si>
  <si>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</si>
  <si>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</si>
  <si>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</si>
  <si>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</si>
  <si>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</si>
  <si>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</si>
  <si>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</si>
  <si>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</si>
  <si>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</si>
  <si>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</si>
  <si>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</si>
  <si>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</si>
  <si>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</si>
  <si>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</si>
  <si>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</si>
  <si>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</si>
  <si>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</si>
  <si>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</si>
  <si>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</si>
  <si>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</si>
  <si>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</si>
  <si>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</si>
  <si>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</si>
  <si>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</si>
  <si>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</si>
  <si>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</si>
  <si>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</si>
  <si>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</si>
  <si>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</si>
  <si>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</si>
  <si>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</si>
  <si>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</si>
  <si>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</si>
  <si>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</si>
  <si>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</si>
  <si>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</si>
  <si>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</si>
  <si>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</si>
  <si>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</si>
  <si>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</si>
  <si>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</si>
  <si>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</si>
  <si>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</si>
  <si>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</si>
  <si>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</si>
  <si>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</si>
  <si>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</si>
  <si>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</si>
  <si>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</si>
  <si>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</si>
  <si>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</si>
  <si>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</si>
  <si>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</si>
  <si>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</si>
  <si>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</si>
  <si>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</si>
  <si>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</si>
  <si>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</si>
  <si>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</si>
  <si>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</si>
  <si>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</si>
  <si>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</si>
  <si>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</si>
  <si>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</si>
  <si>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</si>
  <si>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</si>
  <si>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</si>
  <si>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</si>
  <si>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</si>
  <si>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</si>
  <si>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</si>
  <si>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</si>
  <si>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</si>
  <si>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</si>
  <si>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</si>
  <si>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</si>
  <si>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</si>
  <si>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</si>
  <si>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</si>
  <si>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</si>
  <si>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</si>
  <si>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</si>
  <si>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</si>
  <si>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</si>
  <si>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</si>
  <si>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</si>
  <si>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</si>
  <si>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</si>
  <si>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</si>
  <si>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</si>
  <si>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</si>
  <si>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</si>
  <si>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</si>
  <si>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</si>
  <si>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</si>
  <si>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</si>
  <si>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</si>
  <si>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</si>
  <si>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</si>
  <si>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</si>
  <si>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</si>
  <si>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</si>
  <si>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</si>
  <si>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</si>
  <si>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</si>
  <si>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</si>
  <si>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</si>
  <si>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</si>
  <si>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</si>
  <si>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</si>
  <si>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</si>
  <si>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</si>
  <si>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</si>
  <si>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</si>
  <si>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</si>
  <si>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</si>
  <si>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</si>
  <si>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</si>
  <si>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</si>
  <si>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</si>
  <si>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</si>
  <si>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</si>
  <si>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</si>
  <si>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</si>
  <si>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</si>
  <si>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</si>
  <si>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</si>
  <si>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</si>
  <si>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</si>
  <si>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</si>
  <si>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</si>
  <si>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</si>
  <si>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</si>
  <si>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</si>
  <si>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</si>
  <si>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</si>
  <si>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</si>
  <si>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</si>
  <si>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</si>
  <si>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</si>
  <si>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</si>
  <si>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</si>
  <si>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</si>
  <si>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</si>
  <si>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</si>
  <si>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</si>
  <si>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</si>
  <si>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</si>
  <si>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</si>
  <si>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</si>
  <si>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</si>
  <si>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</si>
  <si>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</si>
  <si>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</si>
  <si>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</si>
  <si>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</si>
  <si>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</si>
  <si>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</si>
  <si>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</si>
  <si>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</si>
  <si>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</si>
  <si>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</si>
  <si>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</si>
  <si>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</si>
  <si>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</si>
  <si>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</si>
  <si>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</si>
  <si>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</si>
  <si>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</si>
  <si>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</si>
  <si>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</si>
  <si>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</si>
  <si>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</si>
  <si>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</si>
  <si>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</si>
  <si>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</si>
  <si>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</si>
  <si>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</si>
  <si>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</si>
  <si>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</si>
  <si>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</si>
  <si>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</si>
  <si>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</si>
  <si>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</si>
  <si>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</si>
  <si>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</si>
  <si>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</si>
  <si>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</si>
  <si>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</si>
  <si>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</si>
  <si>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</si>
  <si>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</si>
  <si>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</si>
  <si>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</si>
  <si>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</si>
  <si>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</si>
  <si>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</si>
  <si>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</si>
  <si>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</si>
  <si>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</si>
  <si>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</si>
  <si>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</si>
  <si>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</si>
  <si>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</si>
  <si>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</si>
  <si>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</si>
  <si>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</si>
  <si>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</si>
  <si>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</si>
  <si>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</si>
  <si>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</si>
  <si>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</si>
  <si>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</si>
  <si>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</si>
  <si>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</si>
  <si>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</si>
  <si>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</si>
  <si>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</si>
  <si>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</si>
  <si>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</si>
  <si>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</si>
  <si>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</si>
  <si>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</si>
  <si>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</si>
  <si>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</si>
  <si>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</si>
  <si>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</si>
  <si>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</si>
  <si>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</si>
  <si>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</si>
  <si>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</si>
  <si>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</si>
  <si>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</si>
  <si>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</si>
  <si>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</si>
  <si>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</si>
  <si>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</si>
  <si>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</si>
  <si>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</si>
  <si>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</si>
  <si>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</si>
  <si>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</si>
  <si>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</si>
  <si>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</si>
  <si>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</si>
  <si>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</si>
  <si>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</si>
  <si>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</si>
  <si>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</si>
  <si>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</si>
  <si>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</si>
  <si>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</si>
  <si>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</si>
  <si>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</si>
  <si>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</si>
  <si>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</si>
  <si>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</si>
  <si>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</si>
  <si>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</si>
  <si>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</si>
  <si>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</si>
  <si>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</si>
  <si>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</si>
  <si>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</si>
  <si>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</si>
  <si>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</si>
  <si>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</si>
  <si>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</si>
  <si>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</si>
  <si>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</si>
  <si>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</si>
  <si>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</si>
  <si>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</si>
  <si>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</si>
  <si>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</si>
  <si>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</si>
  <si>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</si>
  <si>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</si>
  <si>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</si>
  <si>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</si>
  <si>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</si>
  <si>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</si>
  <si>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</si>
  <si>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</si>
  <si>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</si>
  <si>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</si>
  <si>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</si>
  <si>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</si>
  <si>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</si>
  <si>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</si>
  <si>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</si>
  <si>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</si>
  <si>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</si>
  <si>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</si>
  <si>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</si>
  <si>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</si>
  <si>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</si>
  <si>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</si>
  <si>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</si>
  <si>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</si>
  <si>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</si>
  <si>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</si>
  <si>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</si>
  <si>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</si>
  <si>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</si>
  <si>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</si>
  <si>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</si>
  <si>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</si>
  <si>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</si>
  <si>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</si>
  <si>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</si>
  <si>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</si>
  <si>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</si>
  <si>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</si>
  <si>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</si>
  <si>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</si>
  <si>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</si>
  <si>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</si>
  <si>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</si>
  <si>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</si>
  <si>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</si>
  <si>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</si>
  <si>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</si>
  <si>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</si>
  <si>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</si>
  <si>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</si>
  <si>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</si>
  <si>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</si>
  <si>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</si>
  <si>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</si>
  <si>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</si>
  <si>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</si>
  <si>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</si>
  <si>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</si>
  <si>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</si>
  <si>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</si>
  <si>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</si>
  <si>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</si>
  <si>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</si>
  <si>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</si>
  <si>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</si>
  <si>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</si>
  <si>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</si>
  <si>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</si>
  <si>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</si>
  <si>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</si>
  <si>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</si>
  <si>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</si>
  <si>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</si>
  <si>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</si>
  <si>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</si>
  <si>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</si>
  <si>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</si>
  <si>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</si>
  <si>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</si>
  <si>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</si>
  <si>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</si>
  <si>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</si>
  <si>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</si>
  <si>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</si>
  <si>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</si>
  <si>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</si>
  <si>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</si>
  <si>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</si>
  <si>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</si>
  <si>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</si>
  <si>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</si>
  <si>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</si>
  <si>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</si>
  <si>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</si>
  <si>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</si>
  <si>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</si>
  <si>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</si>
  <si>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</si>
  <si>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</si>
  <si>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</si>
  <si>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</si>
  <si>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</si>
  <si>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</si>
  <si>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</si>
  <si>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</si>
  <si>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</si>
  <si>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</si>
  <si>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</si>
  <si>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</si>
  <si>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</si>
  <si>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</si>
  <si>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</si>
  <si>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</si>
  <si>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</si>
  <si>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</si>
  <si>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</si>
  <si>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</si>
  <si>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</si>
  <si>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</si>
  <si>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</si>
  <si>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</si>
  <si>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</si>
  <si>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</si>
  <si>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</si>
  <si>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</si>
  <si>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</si>
  <si>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</si>
  <si>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</si>
  <si>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</si>
  <si>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</si>
  <si>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</si>
  <si>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</si>
  <si>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</si>
  <si>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</si>
  <si>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</si>
  <si>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</si>
  <si>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</si>
  <si>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</si>
  <si>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</si>
  <si>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</si>
  <si>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</si>
  <si>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</si>
  <si>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</si>
  <si>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</si>
  <si>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</si>
  <si>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</si>
  <si>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</si>
  <si>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</si>
  <si>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</si>
  <si>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</si>
  <si>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</si>
  <si>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</si>
  <si>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</si>
  <si>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</si>
  <si>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</si>
  <si>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</si>
  <si>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</si>
  <si>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</si>
  <si>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</si>
  <si>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</si>
  <si>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</si>
  <si>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</si>
  <si>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</si>
  <si>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</si>
  <si>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</si>
  <si>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</si>
  <si>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</si>
  <si>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</si>
  <si>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</si>
  <si>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</si>
  <si>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</si>
  <si>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</si>
  <si>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</si>
  <si>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</si>
  <si>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</si>
  <si>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</si>
  <si>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</si>
  <si>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</si>
  <si>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</si>
  <si>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</si>
  <si>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</si>
  <si>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</si>
  <si>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</si>
  <si>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</si>
  <si>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</si>
  <si>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</si>
  <si>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</si>
  <si>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</si>
  <si>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</si>
  <si>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</si>
  <si>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</si>
  <si>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</si>
  <si>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</si>
  <si>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</si>
  <si>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</si>
  <si>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</si>
  <si>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</si>
  <si>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</si>
  <si>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</si>
  <si>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</si>
  <si>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</si>
  <si>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</si>
  <si>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</si>
  <si>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</si>
  <si>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</si>
  <si>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</si>
  <si>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</si>
  <si>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</si>
  <si>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</si>
  <si>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</si>
  <si>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</si>
  <si>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</si>
  <si>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</si>
  <si>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</si>
  <si>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</si>
  <si>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</si>
  <si>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</si>
  <si>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</si>
  <si>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</si>
  <si>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</si>
  <si>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</si>
  <si>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</si>
  <si>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</si>
  <si>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</si>
  <si>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</si>
  <si>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</si>
  <si>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</si>
  <si>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</si>
  <si>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</si>
  <si>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</si>
  <si>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</si>
  <si>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</si>
  <si>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</si>
  <si>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</si>
  <si>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</si>
  <si>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</si>
  <si>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</si>
  <si>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</si>
  <si>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</si>
  <si>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</si>
  <si>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</si>
  <si>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</si>
  <si>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</si>
  <si>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</si>
  <si>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</si>
  <si>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</si>
  <si>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</si>
  <si>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</si>
  <si>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</si>
  <si>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</si>
  <si>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</si>
  <si>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</si>
  <si>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</si>
  <si>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</si>
  <si>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</si>
  <si>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</si>
  <si>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</si>
  <si>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</si>
  <si>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</si>
  <si>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</si>
  <si>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</si>
  <si>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</si>
  <si>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</si>
  <si>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</si>
  <si>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</si>
  <si>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</si>
  <si>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</si>
  <si>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</si>
  <si>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</si>
  <si>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</si>
  <si>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</si>
  <si>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</si>
  <si>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</si>
  <si>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</si>
  <si>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</si>
  <si>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</si>
  <si>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</si>
  <si>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</si>
  <si>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</si>
  <si>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</si>
  <si>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</si>
  <si>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</si>
  <si>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</si>
  <si>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</si>
  <si>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</si>
  <si>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</si>
  <si>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</si>
  <si>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</si>
  <si>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</si>
  <si>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</si>
  <si>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</si>
  <si>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</si>
  <si>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</si>
  <si>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</si>
  <si>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</si>
  <si>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</si>
  <si>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</si>
  <si>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</si>
  <si>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</si>
  <si>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</si>
  <si>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</si>
  <si>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</si>
  <si>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</si>
  <si>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</si>
  <si>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</si>
  <si>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</si>
  <si>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</si>
  <si>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</si>
  <si>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</si>
  <si>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</si>
  <si>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</si>
  <si>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</si>
  <si>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</si>
  <si>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</si>
  <si>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</si>
  <si>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</si>
  <si>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</si>
  <si>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</si>
  <si>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</si>
  <si>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</si>
  <si>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</si>
  <si>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</si>
  <si>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</si>
  <si>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</si>
  <si>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</si>
  <si>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</si>
  <si>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</si>
  <si>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</si>
  <si>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</si>
  <si>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</si>
  <si>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</si>
  <si>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</si>
  <si>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</si>
  <si>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</si>
  <si>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</si>
  <si>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</si>
  <si>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</si>
  <si>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</si>
  <si>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</si>
  <si>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</si>
  <si>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</si>
  <si>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</si>
  <si>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</si>
  <si>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</si>
  <si>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</si>
  <si>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</si>
  <si>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</si>
  <si>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</si>
  <si>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</si>
  <si>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</si>
  <si>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</si>
  <si>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</si>
  <si>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</si>
  <si>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</si>
  <si>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</si>
  <si>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</si>
  <si>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</si>
  <si>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</si>
  <si>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</si>
  <si>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</si>
  <si>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</si>
  <si>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</si>
  <si>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</si>
  <si>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</si>
  <si>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</si>
  <si>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</si>
  <si>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</si>
  <si>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</si>
  <si>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</si>
  <si>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</si>
  <si>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</si>
  <si>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</si>
  <si>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</si>
  <si>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</si>
  <si>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</si>
  <si>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</si>
  <si>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</si>
  <si>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</si>
  <si>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</si>
  <si>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</si>
  <si>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</si>
  <si>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</si>
  <si>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</si>
  <si>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</si>
  <si>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</si>
  <si>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</si>
  <si>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</si>
  <si>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</si>
  <si>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</si>
  <si>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</si>
  <si>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</si>
  <si>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</si>
  <si>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</si>
  <si>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</si>
  <si>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</si>
  <si>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</si>
  <si>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</si>
  <si>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</si>
  <si>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</si>
  <si>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</si>
  <si>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</si>
  <si>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</si>
  <si>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</si>
  <si>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</si>
  <si>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</si>
  <si>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</si>
  <si>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</si>
  <si>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</si>
  <si>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</si>
  <si>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</si>
  <si>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</si>
  <si>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</si>
  <si>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</si>
  <si>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</si>
  <si>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</si>
  <si>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</si>
  <si>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</si>
  <si>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</si>
  <si>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</si>
  <si>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</si>
  <si>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</si>
  <si>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</si>
  <si>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</si>
  <si>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</si>
  <si>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</si>
  <si>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</si>
  <si>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</si>
  <si>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</si>
  <si>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</si>
  <si>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</si>
  <si>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</si>
  <si>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</si>
  <si>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</si>
  <si>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</si>
  <si>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</si>
  <si>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</si>
  <si>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</si>
  <si>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</si>
  <si>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</si>
  <si>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</si>
  <si>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</si>
  <si>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</si>
  <si>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</si>
  <si>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</si>
  <si>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</si>
  <si>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</si>
  <si>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</si>
  <si>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</si>
  <si>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</si>
  <si>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</si>
  <si>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</si>
  <si>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</si>
  <si>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</si>
  <si>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</si>
  <si>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</si>
  <si>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</si>
  <si>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</si>
  <si>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</si>
  <si>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</si>
  <si>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</si>
  <si>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</si>
  <si>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</si>
  <si>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</si>
  <si>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</si>
  <si>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</si>
  <si>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</si>
  <si>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</si>
  <si>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</si>
  <si>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</si>
  <si>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</si>
  <si>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</si>
  <si>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</si>
  <si>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</si>
  <si>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</si>
  <si>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</si>
  <si>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</si>
  <si>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</si>
  <si>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</si>
  <si>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</si>
  <si>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</si>
  <si>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</si>
  <si>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</si>
  <si>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</si>
  <si>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</si>
  <si>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</si>
  <si>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</si>
  <si>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</si>
  <si>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</si>
  <si>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</si>
  <si>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</si>
  <si>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</si>
  <si>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</si>
  <si>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</si>
  <si>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</si>
  <si>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</si>
  <si>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</si>
  <si>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</si>
  <si>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</si>
  <si>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</si>
  <si>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</si>
  <si>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</si>
  <si>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</si>
  <si>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</si>
  <si>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</si>
  <si>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</si>
  <si>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</si>
  <si>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</si>
  <si>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</si>
  <si>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</si>
  <si>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</si>
  <si>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</si>
  <si>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</si>
  <si>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</si>
  <si>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</si>
  <si>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</si>
  <si>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</si>
  <si>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</si>
  <si>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</si>
  <si>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</si>
  <si>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</si>
  <si>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</si>
  <si>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</si>
  <si>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</si>
  <si>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</si>
  <si>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</si>
  <si>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</si>
  <si>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</si>
  <si>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</si>
  <si>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</si>
  <si>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</si>
  <si>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</si>
  <si>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</si>
  <si>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</si>
  <si>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</si>
  <si>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</si>
  <si>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</si>
  <si>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</si>
  <si>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</si>
  <si>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</si>
  <si>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</si>
  <si>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</si>
  <si>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</si>
  <si>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</si>
  <si>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</si>
  <si>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</si>
  <si>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</si>
  <si>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</si>
  <si>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</si>
  <si>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</si>
  <si>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</si>
  <si>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</si>
  <si>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</si>
  <si>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</si>
  <si>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</si>
  <si>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</si>
  <si>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</si>
  <si>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</si>
  <si>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</si>
  <si>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</si>
  <si>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</si>
  <si>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</si>
  <si>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</si>
  <si>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</si>
  <si>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</si>
  <si>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</si>
  <si>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</si>
  <si>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</si>
  <si>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</si>
  <si>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</si>
  <si>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</si>
  <si>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</si>
  <si>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</si>
  <si>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</si>
  <si>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</si>
  <si>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</si>
  <si>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</si>
  <si>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</si>
  <si>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</si>
  <si>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</si>
  <si>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</si>
  <si>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</si>
  <si>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</si>
  <si>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</si>
  <si>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</si>
  <si>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</si>
  <si>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</si>
  <si>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</si>
  <si>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</si>
  <si>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</si>
  <si>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</si>
  <si>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</si>
  <si>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</si>
  <si>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</si>
  <si>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</si>
  <si>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</si>
  <si>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</si>
  <si>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</si>
  <si>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</si>
  <si>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</si>
  <si>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</si>
  <si>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</si>
  <si>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</si>
  <si>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</si>
  <si>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</si>
  <si>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</si>
  <si>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</si>
  <si>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</si>
  <si>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</si>
  <si>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</si>
  <si>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</si>
  <si>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</si>
  <si>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</si>
  <si>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</si>
  <si>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</si>
  <si>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</si>
  <si>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</si>
  <si>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</si>
  <si>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</si>
  <si>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</si>
  <si>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</si>
  <si>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</si>
  <si>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</si>
  <si>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</si>
  <si>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</si>
  <si>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</si>
  <si>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</si>
  <si>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</si>
  <si>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</si>
  <si>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</si>
  <si>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</si>
  <si>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</si>
  <si>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</si>
  <si>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</si>
  <si>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</si>
  <si>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</si>
  <si>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</si>
  <si>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</si>
  <si>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</si>
  <si>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</si>
  <si>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</si>
  <si>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</si>
  <si>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</si>
  <si>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</si>
  <si>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</si>
  <si>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</si>
  <si>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</si>
  <si>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</si>
  <si>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</si>
  <si>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</si>
  <si>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</si>
  <si>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</si>
  <si>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</si>
  <si>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</si>
  <si>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</si>
  <si>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</si>
  <si>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</si>
  <si>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</si>
  <si>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</si>
  <si>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</si>
  <si>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</si>
  <si>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</si>
  <si>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</si>
  <si>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</si>
  <si>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</si>
  <si>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</si>
  <si>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</si>
  <si>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</si>
  <si>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</si>
  <si>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</si>
  <si>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</si>
  <si>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</si>
  <si>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</si>
  <si>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</si>
  <si>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</si>
  <si>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</si>
  <si>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</si>
  <si>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</si>
  <si>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</si>
  <si>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</si>
  <si>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</si>
  <si>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</si>
  <si>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</si>
  <si>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</si>
  <si>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</si>
  <si>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</si>
  <si>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</si>
  <si>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</si>
  <si>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</si>
  <si>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</si>
  <si>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</si>
  <si>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</si>
  <si>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</si>
  <si>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</si>
  <si>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</si>
  <si>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</si>
  <si>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</si>
  <si>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</si>
  <si>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</si>
  <si>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</si>
  <si>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</si>
  <si>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</si>
  <si>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</si>
  <si>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</si>
  <si>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</si>
  <si>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</si>
  <si>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</si>
  <si>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</si>
  <si>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</si>
  <si>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</si>
  <si>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</si>
  <si>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</si>
  <si>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</si>
  <si>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</si>
  <si>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</si>
  <si>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</si>
  <si>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</si>
  <si>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</si>
  <si>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</si>
  <si>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</si>
  <si>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</si>
  <si>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</si>
  <si>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</si>
  <si>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</si>
  <si>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</si>
  <si>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</si>
  <si>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</si>
  <si>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</si>
  <si>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</si>
  <si>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</si>
  <si>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</si>
  <si>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</si>
  <si>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</si>
  <si>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</si>
  <si>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</si>
  <si>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</si>
  <si>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</si>
  <si>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</si>
  <si>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</si>
  <si>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</si>
  <si>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</si>
  <si>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</si>
  <si>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</si>
  <si>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</si>
  <si>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</si>
  <si>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</si>
  <si>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</si>
  <si>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</si>
  <si>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</si>
  <si>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</si>
  <si>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</si>
  <si>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</si>
  <si>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</si>
  <si>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</si>
  <si>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</si>
  <si>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</si>
  <si>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</si>
  <si>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</si>
  <si>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</si>
  <si>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</si>
  <si>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</si>
  <si>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</si>
  <si>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</si>
  <si>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</si>
  <si>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</si>
  <si>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</si>
  <si>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</si>
  <si>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</si>
  <si>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</si>
  <si>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</si>
  <si>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</si>
  <si>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</si>
  <si>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</si>
  <si>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</si>
  <si>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</si>
  <si>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</si>
  <si>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</si>
  <si>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</si>
  <si>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</si>
  <si>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</si>
  <si>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</si>
  <si>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</si>
  <si>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</si>
  <si>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</si>
  <si>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</si>
  <si>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</si>
  <si>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</si>
  <si>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</si>
  <si>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</si>
  <si>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</si>
  <si>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</si>
  <si>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</si>
  <si>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</si>
  <si>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</si>
  <si>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</si>
  <si>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</si>
  <si>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</si>
  <si>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</si>
  <si>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</si>
  <si>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</si>
  <si>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</si>
  <si>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</si>
  <si>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</si>
  <si>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</si>
  <si>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</si>
  <si>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</si>
  <si>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</si>
  <si>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</si>
  <si>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</si>
  <si>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</si>
  <si>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</si>
  <si>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</si>
  <si>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</si>
  <si>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</si>
  <si>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</si>
  <si>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</si>
  <si>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</si>
  <si>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</si>
  <si>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</si>
  <si>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</si>
  <si>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</si>
  <si>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</si>
  <si>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</si>
  <si>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</si>
  <si>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</si>
  <si>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</si>
  <si>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</si>
  <si>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</si>
  <si>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</si>
  <si>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</si>
  <si>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</si>
  <si>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</si>
  <si>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</si>
  <si>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</si>
  <si>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</si>
  <si>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</si>
  <si>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</si>
  <si>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</si>
  <si>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</si>
  <si>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</si>
  <si>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</si>
  <si>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</si>
  <si>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</si>
  <si>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</si>
  <si>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</si>
  <si>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</si>
  <si>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</si>
  <si>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</si>
  <si>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</si>
  <si>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</si>
  <si>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</si>
  <si>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</si>
  <si>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</si>
  <si>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</si>
  <si>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</si>
  <si>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</si>
  <si>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</si>
  <si>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</si>
  <si>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</si>
  <si>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</si>
  <si>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</si>
  <si>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</si>
  <si>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</si>
  <si>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</si>
  <si>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</si>
  <si>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</si>
  <si>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</si>
  <si>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</si>
  <si>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</si>
  <si>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</si>
  <si>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</si>
  <si>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</si>
  <si>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</si>
  <si>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</si>
  <si>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</si>
  <si>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</si>
  <si>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</si>
  <si>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</si>
  <si>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</si>
  <si>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</si>
  <si>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</si>
  <si>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</si>
  <si>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</si>
  <si>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</si>
  <si>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</si>
  <si>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</si>
  <si>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</si>
  <si>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</si>
  <si>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</si>
  <si>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</si>
  <si>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</si>
  <si>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</si>
  <si>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</si>
  <si>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</si>
  <si>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</si>
  <si>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</si>
  <si>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</si>
  <si>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</si>
  <si>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</si>
  <si>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</si>
  <si>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</si>
  <si>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</si>
  <si>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</si>
  <si>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</si>
  <si>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</si>
  <si>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</si>
  <si>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</si>
  <si>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</si>
  <si>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</si>
  <si>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</si>
  <si>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</si>
  <si>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</si>
  <si>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</si>
  <si>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</si>
  <si>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</si>
  <si>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</si>
  <si>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</si>
  <si>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</si>
  <si>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</si>
  <si>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</si>
  <si>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</si>
  <si>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</si>
  <si>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</si>
  <si>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</si>
  <si>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</si>
  <si>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</si>
  <si>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</si>
  <si>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</si>
  <si>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</si>
  <si>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</si>
  <si>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</si>
  <si>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</si>
  <si>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</si>
  <si>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</si>
  <si>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</si>
  <si>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</si>
  <si>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</si>
  <si>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</si>
  <si>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</si>
  <si>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</si>
  <si>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</si>
  <si>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</si>
  <si>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</si>
  <si>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</si>
  <si>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</si>
  <si>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</si>
  <si>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</si>
  <si>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</si>
  <si>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</si>
  <si>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</si>
  <si>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</si>
  <si>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</si>
  <si>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</si>
  <si>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</si>
  <si>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</si>
  <si>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</si>
  <si>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</si>
  <si>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</si>
  <si>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</si>
  <si>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</si>
  <si>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</si>
  <si>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</si>
  <si>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</si>
  <si>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</si>
  <si>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</si>
  <si>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</si>
  <si>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</si>
  <si>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</si>
  <si>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</si>
  <si>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</si>
  <si>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</si>
  <si>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</si>
  <si>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</si>
  <si>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</si>
  <si>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</si>
  <si>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</si>
  <si>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</si>
  <si>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</si>
  <si>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</si>
  <si>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</si>
  <si>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</si>
  <si>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</si>
  <si>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</si>
  <si>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</si>
  <si>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</si>
  <si>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</si>
  <si>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</si>
  <si>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</si>
  <si>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</si>
  <si>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</si>
  <si>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</si>
  <si>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</si>
  <si>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</si>
  <si>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</si>
  <si>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</si>
  <si>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</si>
  <si>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</si>
  <si>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</si>
  <si>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</si>
  <si>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</si>
  <si>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</si>
  <si>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</si>
  <si>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</si>
  <si>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</si>
  <si>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</si>
  <si>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</si>
  <si>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</si>
  <si>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</si>
  <si>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</si>
  <si>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</si>
  <si>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</si>
  <si>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</si>
  <si>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</si>
  <si>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</si>
  <si>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</si>
  <si>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</si>
  <si>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</si>
  <si>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</si>
  <si>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</si>
  <si>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</si>
  <si>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</si>
  <si>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</si>
  <si>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</si>
  <si>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</si>
  <si>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</si>
  <si>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</si>
  <si>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</si>
  <si>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</si>
  <si>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</si>
  <si>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</si>
  <si>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</si>
  <si>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</si>
  <si>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</si>
  <si>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</si>
  <si>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</si>
  <si>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</si>
  <si>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</si>
  <si>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</si>
  <si>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</si>
  <si>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</si>
  <si>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</si>
  <si>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</si>
  <si>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</si>
  <si>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</si>
  <si>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</si>
  <si>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</si>
  <si>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</si>
  <si>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</si>
  <si>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</si>
  <si>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</si>
  <si>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</si>
  <si>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</si>
  <si>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</si>
  <si>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</si>
  <si>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</si>
  <si>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</si>
  <si>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</si>
  <si>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</si>
  <si>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</si>
  <si>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</si>
  <si>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</si>
  <si>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</si>
  <si>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</si>
  <si>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</si>
  <si>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</si>
  <si>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</si>
  <si>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</si>
  <si>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</si>
  <si>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</si>
  <si>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</si>
  <si>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</si>
  <si>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</si>
  <si>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</si>
  <si>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</si>
  <si>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</si>
  <si>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</si>
  <si>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</si>
  <si>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</si>
  <si>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</si>
  <si>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</si>
  <si>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</si>
  <si>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</si>
  <si>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</si>
  <si>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</si>
  <si>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</si>
  <si>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</si>
  <si>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</si>
  <si>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</si>
  <si>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</si>
  <si>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</si>
  <si>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</si>
  <si>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</si>
  <si>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</si>
  <si>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</si>
  <si>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</si>
  <si>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</si>
  <si>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</si>
  <si>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</si>
  <si>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</si>
  <si>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</si>
  <si>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</si>
  <si>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</si>
  <si>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</si>
  <si>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</si>
  <si>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</si>
  <si>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</si>
  <si>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</si>
  <si>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</si>
  <si>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</si>
  <si>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</si>
  <si>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</si>
  <si>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</si>
  <si>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</si>
  <si>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</si>
  <si>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</si>
  <si>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</si>
  <si>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</si>
  <si>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</si>
  <si>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</si>
  <si>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</si>
  <si>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</si>
  <si>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</si>
  <si>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</si>
  <si>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</si>
  <si>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</si>
  <si>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</si>
  <si>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</si>
  <si>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</si>
  <si>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</si>
  <si>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</si>
  <si>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</si>
  <si>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</si>
  <si>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</si>
  <si>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</si>
  <si>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</si>
  <si>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</si>
  <si>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</si>
  <si>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</si>
  <si>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</si>
  <si>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</si>
  <si>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</si>
  <si>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</si>
  <si>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</si>
  <si>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</si>
  <si>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</si>
  <si>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</si>
  <si>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</si>
  <si>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</si>
  <si>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</si>
  <si>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</si>
  <si>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</si>
  <si>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</si>
  <si>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</si>
  <si>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</si>
  <si>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</si>
  <si>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</si>
  <si>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</si>
  <si>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</si>
  <si>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</si>
  <si>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</si>
  <si>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</si>
  <si>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</si>
  <si>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</si>
  <si>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</si>
  <si>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</si>
  <si>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</si>
  <si>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</si>
  <si>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</si>
  <si>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</si>
  <si>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</si>
  <si>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</si>
  <si>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</si>
  <si>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</si>
  <si>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</si>
  <si>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</si>
  <si>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</si>
  <si>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</si>
  <si>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</si>
  <si>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</si>
  <si>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</si>
  <si>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</si>
  <si>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</si>
  <si>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</si>
  <si>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</si>
  <si>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</si>
  <si>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</si>
  <si>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</si>
  <si>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</si>
  <si>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</si>
  <si>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</si>
  <si>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</si>
  <si>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</si>
  <si>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</si>
  <si>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</si>
  <si>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</si>
  <si>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</si>
  <si>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</si>
  <si>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</si>
  <si>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</si>
  <si>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</si>
  <si>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</si>
  <si>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</si>
  <si>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</si>
  <si>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</si>
  <si>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</si>
  <si>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</si>
  <si>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</si>
  <si>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</si>
  <si>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</si>
  <si>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</si>
  <si>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</si>
  <si>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</si>
  <si>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</si>
  <si>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</si>
  <si>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</si>
  <si>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</si>
  <si>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</si>
  <si>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</si>
  <si>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</si>
  <si>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</si>
  <si>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</si>
  <si>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</si>
  <si>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</si>
  <si>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</si>
  <si>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</si>
  <si>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</si>
  <si>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</si>
  <si>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</si>
  <si>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</si>
  <si>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</si>
  <si>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</si>
  <si>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</si>
  <si>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</si>
  <si>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</si>
  <si>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</si>
  <si>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</si>
  <si>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</si>
  <si>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</si>
  <si>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</si>
  <si>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</si>
  <si>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</si>
  <si>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</si>
  <si>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</si>
  <si>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</si>
  <si>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</si>
  <si>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</si>
  <si>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</si>
  <si>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</si>
  <si>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</si>
  <si>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</si>
  <si>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</si>
  <si>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</si>
  <si>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</si>
  <si>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</si>
  <si>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</si>
  <si>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</si>
  <si>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</si>
  <si>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</si>
  <si>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</si>
  <si>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</si>
  <si>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</si>
  <si>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</si>
  <si>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</si>
  <si>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</si>
  <si>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</si>
  <si>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</si>
  <si>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</si>
  <si>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</si>
  <si>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</si>
  <si>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</si>
  <si>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</si>
  <si>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</si>
  <si>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</si>
  <si>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</si>
  <si>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</si>
  <si>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</si>
  <si>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</si>
  <si>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</si>
  <si>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</si>
  <si>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</si>
  <si>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</si>
  <si>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</si>
  <si>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</si>
  <si>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</si>
  <si>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</si>
  <si>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</si>
  <si>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</si>
  <si>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</si>
  <si>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</si>
  <si>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</si>
  <si>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</si>
  <si>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</si>
  <si>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</si>
  <si>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</si>
  <si>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</si>
  <si>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</si>
  <si>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</si>
  <si>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</si>
  <si>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</si>
  <si>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</si>
  <si>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</si>
  <si>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</si>
  <si>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</si>
  <si>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</si>
  <si>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</si>
  <si>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</si>
  <si>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</si>
  <si>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</si>
  <si>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</si>
  <si>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</si>
  <si>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</si>
  <si>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</si>
  <si>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</si>
  <si>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</si>
  <si>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</si>
  <si>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</si>
  <si>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</si>
  <si>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</si>
  <si>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</si>
  <si>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</si>
  <si>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</si>
  <si>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</si>
  <si>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</si>
  <si>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</si>
  <si>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</si>
  <si>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</si>
  <si>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</si>
  <si>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</si>
  <si>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</si>
  <si>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</si>
  <si>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</si>
  <si>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</si>
  <si>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</si>
  <si>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</si>
  <si>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</si>
  <si>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</si>
  <si>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</si>
  <si>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</si>
  <si>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</si>
  <si>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</si>
  <si>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</si>
  <si>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</si>
  <si>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</si>
  <si>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</si>
  <si>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</si>
  <si>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</si>
  <si>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</si>
  <si>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</si>
  <si>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</si>
  <si>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</si>
  <si>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</si>
  <si>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</si>
  <si>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</si>
  <si>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</si>
  <si>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</si>
  <si>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</si>
  <si>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</si>
  <si>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</si>
  <si>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</si>
  <si>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</si>
  <si>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</si>
  <si>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</si>
  <si>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</si>
  <si>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</si>
  <si>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</si>
  <si>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</si>
  <si>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</si>
  <si>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</si>
  <si>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</si>
  <si>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</si>
  <si>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</si>
  <si>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</si>
  <si>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</si>
  <si>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</si>
  <si>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</si>
  <si>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</si>
  <si>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</si>
  <si>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</si>
  <si>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</si>
  <si>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</si>
  <si>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</si>
  <si>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</si>
  <si>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</si>
  <si>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</si>
  <si>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</si>
  <si>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</si>
  <si>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</si>
  <si>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</si>
  <si>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</si>
  <si>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</si>
  <si>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</si>
  <si>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</si>
  <si>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</si>
  <si>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</si>
  <si>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</si>
  <si>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</si>
  <si>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</si>
  <si>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</si>
  <si>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</si>
  <si>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</si>
  <si>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</si>
  <si>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</si>
  <si>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</si>
  <si>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</si>
  <si>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</si>
  <si>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</si>
  <si>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</si>
  <si>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</si>
  <si>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</si>
  <si>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</si>
  <si>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</si>
  <si>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</si>
  <si>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</si>
  <si>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</si>
  <si>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</si>
  <si>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</si>
  <si>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</si>
  <si>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</si>
  <si>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</si>
  <si>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</si>
  <si>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</si>
  <si>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</si>
  <si>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</si>
  <si>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</si>
  <si>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</si>
  <si>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</si>
  <si>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</si>
  <si>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</si>
  <si>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</si>
  <si>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</si>
  <si>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</si>
  <si>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</si>
  <si>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</si>
  <si>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</si>
  <si>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</si>
  <si>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</si>
  <si>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</si>
  <si>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</si>
  <si>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</si>
  <si>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</si>
  <si>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</si>
  <si>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</si>
  <si>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</si>
  <si>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</si>
  <si>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</si>
  <si>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</si>
  <si>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</si>
  <si>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</si>
  <si>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</si>
  <si>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</si>
  <si>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</si>
  <si>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</si>
  <si>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</si>
  <si>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</si>
  <si>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</si>
  <si>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</si>
  <si>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</si>
  <si>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</si>
  <si>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</si>
  <si>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</si>
  <si>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</si>
  <si>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</si>
  <si>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</si>
  <si>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</si>
  <si>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</si>
  <si>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</si>
  <si>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</si>
  <si>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</si>
  <si>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</si>
  <si>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</si>
  <si>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</si>
  <si>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</si>
  <si>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</si>
  <si>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</si>
  <si>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</si>
  <si>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</si>
  <si>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</si>
  <si>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</si>
  <si>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</si>
  <si>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</si>
  <si>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</si>
  <si>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</si>
  <si>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</si>
  <si>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</si>
  <si>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</si>
  <si>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</si>
  <si>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</si>
  <si>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</si>
  <si>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</si>
  <si>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</si>
  <si>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</si>
  <si>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</si>
  <si>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</si>
  <si>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</si>
  <si>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</si>
  <si>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</si>
  <si>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</si>
  <si>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</si>
  <si>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</si>
  <si>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</si>
  <si>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</si>
  <si>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</si>
  <si>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</si>
  <si>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</si>
  <si>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</si>
  <si>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</si>
  <si>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</si>
  <si>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</si>
  <si>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</si>
  <si>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</si>
  <si>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</si>
  <si>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</si>
  <si>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</si>
  <si>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</si>
  <si>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</si>
  <si>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</si>
  <si>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</si>
  <si>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</si>
  <si>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</si>
  <si>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</si>
  <si>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</si>
  <si>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</si>
  <si>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</si>
  <si>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</si>
  <si>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</si>
  <si>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</si>
  <si>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</si>
  <si>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</si>
  <si>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</si>
  <si>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</si>
  <si>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</si>
  <si>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</si>
  <si>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</si>
  <si>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</si>
  <si>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</si>
  <si>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</si>
  <si>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</si>
  <si>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</si>
  <si>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</si>
  <si>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</si>
  <si>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</si>
  <si>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</si>
  <si>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</si>
  <si>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</si>
  <si>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</si>
  <si>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</si>
  <si>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</si>
  <si>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</si>
  <si>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</si>
  <si>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</si>
  <si>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</si>
  <si>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</si>
  <si>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</si>
  <si>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</si>
  <si>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</si>
  <si>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</si>
  <si>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</si>
  <si>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</si>
  <si>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</si>
  <si>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</si>
  <si>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</si>
  <si>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</si>
  <si>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</si>
  <si>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</si>
  <si>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</si>
  <si>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</si>
  <si>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</si>
  <si>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</si>
  <si>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</si>
  <si>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</si>
  <si>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</si>
  <si>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</si>
  <si>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</si>
  <si>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</si>
  <si>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</si>
  <si>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</si>
  <si>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</si>
  <si>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</si>
  <si>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</si>
  <si>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</si>
  <si>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</si>
  <si>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</si>
  <si>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</si>
  <si>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</si>
  <si>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</si>
  <si>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</si>
  <si>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</si>
  <si>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</si>
  <si>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</si>
  <si>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</si>
  <si>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</si>
  <si>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</si>
  <si>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</si>
  <si>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</si>
  <si>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</si>
  <si>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</si>
  <si>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</si>
  <si>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</si>
  <si>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</si>
  <si>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</si>
  <si>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</si>
  <si>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</si>
  <si>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</si>
  <si>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</si>
  <si>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</si>
  <si>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</si>
  <si>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</si>
  <si>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</si>
  <si>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</si>
  <si>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</si>
  <si>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</si>
  <si>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</si>
  <si>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</si>
  <si>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</si>
  <si>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</si>
  <si>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</si>
  <si>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</si>
  <si>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</si>
  <si>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</si>
  <si>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</si>
  <si>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</si>
  <si>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</si>
  <si>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</si>
  <si>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</si>
  <si>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</si>
  <si>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</si>
  <si>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</si>
  <si>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</si>
  <si>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</si>
  <si>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</si>
  <si>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</si>
  <si>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</si>
  <si>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</si>
  <si>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</si>
  <si>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</si>
  <si>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</si>
  <si>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</si>
  <si>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</si>
  <si>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</si>
  <si>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</si>
  <si>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</si>
  <si>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</si>
  <si>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</si>
  <si>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</si>
  <si>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</si>
  <si>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</si>
  <si>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</si>
  <si>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</si>
  <si>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</si>
  <si>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</si>
  <si>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</si>
  <si>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</si>
  <si>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</si>
  <si>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</si>
  <si>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</si>
  <si>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</si>
  <si>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</si>
  <si>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</si>
  <si>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</si>
  <si>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</si>
  <si>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</si>
  <si>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</si>
  <si>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</si>
  <si>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</si>
  <si>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</si>
  <si>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</si>
  <si>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</si>
  <si>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</si>
  <si>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</si>
  <si>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</si>
  <si>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</si>
  <si>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</si>
  <si>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</si>
  <si>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</si>
  <si>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</si>
  <si>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</si>
  <si>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</si>
  <si>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</si>
  <si>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</si>
  <si>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</si>
  <si>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</si>
  <si>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</si>
  <si>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</si>
  <si>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</si>
  <si>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</si>
  <si>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</si>
  <si>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</si>
  <si>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</si>
  <si>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</si>
  <si>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</si>
  <si>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</si>
  <si>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</si>
  <si>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</si>
  <si>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</si>
  <si>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</si>
  <si>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</si>
  <si>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</si>
  <si>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</si>
  <si>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</si>
  <si>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</si>
  <si>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</si>
  <si>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</si>
  <si>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</si>
  <si>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</si>
  <si>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</si>
  <si>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</si>
  <si>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</si>
  <si>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</si>
  <si>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</si>
  <si>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</si>
  <si>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</si>
  <si>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</si>
  <si>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</si>
  <si>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</si>
  <si>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</si>
  <si>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</si>
  <si>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</si>
  <si>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</si>
  <si>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</si>
  <si>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</si>
  <si>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</si>
  <si>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</si>
  <si>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</si>
  <si>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</si>
  <si>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</si>
  <si>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</si>
  <si>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</si>
  <si>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</si>
  <si>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</si>
  <si>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</si>
  <si>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</si>
  <si>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</si>
  <si>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</si>
  <si>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</si>
  <si>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</si>
  <si>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</si>
  <si>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</si>
  <si>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</si>
  <si>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</si>
  <si>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</si>
  <si>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</si>
  <si>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</si>
  <si>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</si>
  <si>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</si>
  <si>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</si>
  <si>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</si>
  <si>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</si>
  <si>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</si>
  <si>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</si>
  <si>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</si>
  <si>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</si>
  <si>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</si>
  <si>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</si>
  <si>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</si>
  <si>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</si>
  <si>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</si>
  <si>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</si>
  <si>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</si>
  <si>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</si>
  <si>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</si>
  <si>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</si>
  <si>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</si>
  <si>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</si>
  <si>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</si>
  <si>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</si>
  <si>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</si>
  <si>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</si>
  <si>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</si>
  <si>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</si>
  <si>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</si>
  <si>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</si>
  <si>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</si>
  <si>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</si>
  <si>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</si>
  <si>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</si>
  <si>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</si>
  <si>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</si>
  <si>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</si>
  <si>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</si>
  <si>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</si>
  <si>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</si>
  <si>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</si>
  <si>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</si>
  <si>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</si>
  <si>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</si>
  <si>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</si>
  <si>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</si>
  <si>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</si>
  <si>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</si>
  <si>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</si>
  <si>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</si>
  <si>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</si>
  <si>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</si>
  <si>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</si>
  <si>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</si>
  <si>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</si>
  <si>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</si>
  <si>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</si>
  <si>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</si>
  <si>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</si>
  <si>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</si>
  <si>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</si>
  <si>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</si>
  <si>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</si>
  <si>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</si>
  <si>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</si>
  <si>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</si>
  <si>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</si>
  <si>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</si>
  <si>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</si>
  <si>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</si>
  <si>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</si>
  <si>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</si>
  <si>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</si>
  <si>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</si>
  <si>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</si>
  <si>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</si>
  <si>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</si>
  <si>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</si>
  <si>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</si>
  <si>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</si>
  <si>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</si>
  <si>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</si>
  <si>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</si>
  <si>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</si>
  <si>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</si>
  <si>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</si>
  <si>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</si>
  <si>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</si>
  <si>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</si>
  <si>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</si>
  <si>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</si>
  <si>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</si>
  <si>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</si>
  <si>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</si>
  <si>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</si>
  <si>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</si>
  <si>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</si>
  <si>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</si>
  <si>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</si>
  <si>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</si>
  <si>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</si>
  <si>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</si>
  <si>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</si>
  <si>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</si>
  <si>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</si>
  <si>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</si>
  <si>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</si>
  <si>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</si>
  <si>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</si>
  <si>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</si>
  <si>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</si>
  <si>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</si>
  <si>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</si>
  <si>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</si>
  <si>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</si>
  <si>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</si>
  <si>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</si>
  <si>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</si>
  <si>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</si>
  <si>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</si>
  <si>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</si>
  <si>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</si>
  <si>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</si>
  <si>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</si>
  <si>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</si>
  <si>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</si>
  <si>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</si>
  <si>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</si>
  <si>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</si>
  <si>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</si>
  <si>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</si>
  <si>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</si>
  <si>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</si>
  <si>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</si>
  <si>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</si>
  <si>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</si>
  <si>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</si>
  <si>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</si>
  <si>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</si>
  <si>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</si>
  <si>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</si>
  <si>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</si>
  <si>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</si>
  <si>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</si>
  <si>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</si>
  <si>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</si>
  <si>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</si>
  <si>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</si>
  <si>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</si>
  <si>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</si>
  <si>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</si>
  <si>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</si>
  <si>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</si>
  <si>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</si>
  <si>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</si>
  <si>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</si>
  <si>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</si>
  <si>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</si>
  <si>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</si>
  <si>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</si>
  <si>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</si>
  <si>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</si>
  <si>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</si>
  <si>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</si>
  <si>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</si>
  <si>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</si>
  <si>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</si>
  <si>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</si>
  <si>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</si>
  <si>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</si>
  <si>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</si>
  <si>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</si>
  <si>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</si>
  <si>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</si>
  <si>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</si>
  <si>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</si>
  <si>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</si>
  <si>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</si>
  <si>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</si>
  <si>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</si>
  <si>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</si>
  <si>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</si>
  <si>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</si>
  <si>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</si>
  <si>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</si>
  <si>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</si>
  <si>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</si>
  <si>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</si>
  <si>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</si>
  <si>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</si>
  <si>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</si>
  <si>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</si>
  <si>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</si>
  <si>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</si>
  <si>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</si>
  <si>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</si>
  <si>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</si>
  <si>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</si>
  <si>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</si>
  <si>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</si>
  <si>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</si>
  <si>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</si>
  <si>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</si>
  <si>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</si>
  <si>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</si>
  <si>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</si>
  <si>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</si>
  <si>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</si>
  <si>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</si>
  <si>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</si>
  <si>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</si>
  <si>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</si>
  <si>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</si>
  <si>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</si>
  <si>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</si>
  <si>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</si>
  <si>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</si>
  <si>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</si>
  <si>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</si>
  <si>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</si>
  <si>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</si>
  <si>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</si>
  <si>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</si>
  <si>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</si>
  <si>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</si>
  <si>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</si>
  <si>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</si>
  <si>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</si>
  <si>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</si>
  <si>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</si>
  <si>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</si>
  <si>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</si>
  <si>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</si>
  <si>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</si>
  <si>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</si>
  <si>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</si>
  <si>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</si>
  <si>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</si>
  <si>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</si>
  <si>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</si>
  <si>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</si>
  <si>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</si>
  <si>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</si>
  <si>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</si>
  <si>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</si>
  <si>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</si>
  <si>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</si>
  <si>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</si>
  <si>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</si>
  <si>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</si>
  <si>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</si>
  <si>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</si>
  <si>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</si>
  <si>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</si>
  <si>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</si>
  <si>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</si>
  <si>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</si>
  <si>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</si>
  <si>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</si>
  <si>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</si>
  <si>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</si>
  <si>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</si>
  <si>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</si>
  <si>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</si>
  <si>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</si>
  <si>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</si>
  <si>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</si>
  <si>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</si>
  <si>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</si>
  <si>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</si>
  <si>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</si>
  <si>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</si>
  <si>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</si>
  <si>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</si>
  <si>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</si>
  <si>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</si>
  <si>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</si>
  <si>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</si>
  <si>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</si>
  <si>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</si>
  <si>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</si>
  <si>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</si>
  <si>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</si>
  <si>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</si>
  <si>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</si>
  <si>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</si>
  <si>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</si>
  <si>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</si>
  <si>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</si>
  <si>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</si>
  <si>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</si>
  <si>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</si>
  <si>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</si>
  <si>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</si>
  <si>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</si>
  <si>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</si>
  <si>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</si>
  <si>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</si>
  <si>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</si>
  <si>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</si>
  <si>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</si>
  <si>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</si>
  <si>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</si>
  <si>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</si>
  <si>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</si>
  <si>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</si>
  <si>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</si>
  <si>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</si>
  <si>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</si>
  <si>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</si>
  <si>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</si>
  <si>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</si>
  <si>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</si>
  <si>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</si>
  <si>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</si>
  <si>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</si>
  <si>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</si>
  <si>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</si>
  <si>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</si>
  <si>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</si>
  <si>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</si>
  <si>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</si>
  <si>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</si>
  <si>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</si>
  <si>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</si>
  <si>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</si>
  <si>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</si>
  <si>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</si>
  <si>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</si>
  <si>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</si>
  <si>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</si>
  <si>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</si>
  <si>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</si>
  <si>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</si>
  <si>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</si>
  <si>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</si>
  <si>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</si>
  <si>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</si>
  <si>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</si>
  <si>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</si>
  <si>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</si>
  <si>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</si>
  <si>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</si>
  <si>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</si>
  <si>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</si>
  <si>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</si>
  <si>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</si>
  <si>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</si>
  <si>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</si>
  <si>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</si>
  <si>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</si>
  <si>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</si>
  <si>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</si>
  <si>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</si>
  <si>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</si>
  <si>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</si>
  <si>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</si>
  <si>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</si>
  <si>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</si>
  <si>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</si>
  <si>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</si>
  <si>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</si>
  <si>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</si>
  <si>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</si>
  <si>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</si>
  <si>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</si>
  <si>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</si>
  <si>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</si>
  <si>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</si>
  <si>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</si>
  <si>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</si>
  <si>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</si>
  <si>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</si>
  <si>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</si>
  <si>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</si>
  <si>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</si>
  <si>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</si>
  <si>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</si>
  <si>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</si>
  <si>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</si>
  <si>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</si>
  <si>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</si>
  <si>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</si>
  <si>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</si>
  <si>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</si>
  <si>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</si>
  <si>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</si>
  <si>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</si>
  <si>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</si>
  <si>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</si>
  <si>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</si>
  <si>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</si>
  <si>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</si>
  <si>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</si>
  <si>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</si>
  <si>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</si>
  <si>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</si>
  <si>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</si>
  <si>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</si>
  <si>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</si>
  <si>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</si>
  <si>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</si>
  <si>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</si>
  <si>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</si>
  <si>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</si>
  <si>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</si>
  <si>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</si>
  <si>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</si>
  <si>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</si>
  <si>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</si>
  <si>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</si>
  <si>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</si>
  <si>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</si>
  <si>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</si>
  <si>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</si>
  <si>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</si>
  <si>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</si>
  <si>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</si>
  <si>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</si>
  <si>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</si>
  <si>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</si>
  <si>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</si>
  <si>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</si>
  <si>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</si>
  <si>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</si>
  <si>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</si>
  <si>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</si>
  <si>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</si>
  <si>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</si>
  <si>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</si>
  <si>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</si>
  <si>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</si>
  <si>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</si>
  <si>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</si>
  <si>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</si>
  <si>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</si>
  <si>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</si>
  <si>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</si>
  <si>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</si>
  <si>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</si>
  <si>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</si>
  <si>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</si>
  <si>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</si>
  <si>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</si>
  <si>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</si>
  <si>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</si>
  <si>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</si>
  <si>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</si>
  <si>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</si>
  <si>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</si>
  <si>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</si>
  <si>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</si>
  <si>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</si>
  <si>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</si>
  <si>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</si>
  <si>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</si>
  <si>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</si>
  <si>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</si>
  <si>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</si>
  <si>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</si>
  <si>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</si>
  <si>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</si>
  <si>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</si>
  <si>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</si>
  <si>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</si>
  <si>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</si>
  <si>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</si>
  <si>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</si>
  <si>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</si>
  <si>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</si>
  <si>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</si>
  <si>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</si>
  <si>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</si>
  <si>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</si>
  <si>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</si>
  <si>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</si>
  <si>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</si>
  <si>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</si>
  <si>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</si>
  <si>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</si>
  <si>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</si>
  <si>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</si>
  <si>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</si>
  <si>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</si>
  <si>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</si>
  <si>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</si>
  <si>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</si>
  <si>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</si>
  <si>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</si>
  <si>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</si>
  <si>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</si>
  <si>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</si>
  <si>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</si>
  <si>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</si>
  <si>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</si>
  <si>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</si>
  <si>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</si>
  <si>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</si>
  <si>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</si>
  <si>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</si>
  <si>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</si>
  <si>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</si>
  <si>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</si>
  <si>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</si>
  <si>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</si>
  <si>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</si>
  <si>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</si>
  <si>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</si>
  <si>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</si>
  <si>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</si>
  <si>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</si>
  <si>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</si>
  <si>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</si>
  <si>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</si>
  <si>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</si>
  <si>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</si>
  <si>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</si>
  <si>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</si>
  <si>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</si>
  <si>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</si>
  <si>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</si>
  <si>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</si>
  <si>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</si>
  <si>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</si>
  <si>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</si>
  <si>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</si>
  <si>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</si>
  <si>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</si>
  <si>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</si>
  <si>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</si>
  <si>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</si>
  <si>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</si>
  <si>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</si>
  <si>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</si>
  <si>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</si>
  <si>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</si>
  <si>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</si>
  <si>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</si>
  <si>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</si>
  <si>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</si>
  <si>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</si>
  <si>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</si>
  <si>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</si>
  <si>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</si>
  <si>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</si>
  <si>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</si>
  <si>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</si>
  <si>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</si>
  <si>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</si>
  <si>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</si>
  <si>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</si>
  <si>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</si>
  <si>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</si>
  <si>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</si>
  <si>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</si>
  <si>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</si>
  <si>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</si>
  <si>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</si>
  <si>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</si>
  <si>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</si>
  <si>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</si>
  <si>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</si>
  <si>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</si>
  <si>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</si>
  <si>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</si>
  <si>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</si>
  <si>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</si>
  <si>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</si>
  <si>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</si>
  <si>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</si>
  <si>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</si>
  <si>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</si>
  <si>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</si>
  <si>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</si>
  <si>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</si>
  <si>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</si>
  <si>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</si>
  <si>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</si>
  <si>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</si>
  <si>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</si>
  <si>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</si>
  <si>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</si>
  <si>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</si>
  <si>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</si>
  <si>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</si>
  <si>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</si>
  <si>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</si>
  <si>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</si>
  <si>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</si>
  <si>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</si>
  <si>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</si>
  <si>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</si>
  <si>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</si>
  <si>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</si>
  <si>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</si>
  <si>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</si>
  <si>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</si>
  <si>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</si>
  <si>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</si>
  <si>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</si>
  <si>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</si>
  <si>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</si>
  <si>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</si>
  <si>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</si>
  <si>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</si>
  <si>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</si>
  <si>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</si>
  <si>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</si>
  <si>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</si>
  <si>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</si>
  <si>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</si>
  <si>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</si>
  <si>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</si>
  <si>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</si>
  <si>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</si>
  <si>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</si>
  <si>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</si>
  <si>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</si>
  <si>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</si>
  <si>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</si>
  <si>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</si>
  <si>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</si>
  <si>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</si>
  <si>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</si>
  <si>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</si>
  <si>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</si>
  <si>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</si>
  <si>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</si>
  <si>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</si>
  <si>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</si>
  <si>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</si>
  <si>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</si>
  <si>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</si>
  <si>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</si>
  <si>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</si>
  <si>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</si>
  <si>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</si>
  <si>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</si>
  <si>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</si>
  <si>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</si>
  <si>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</si>
  <si>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</si>
  <si>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</si>
  <si>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</si>
  <si>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</si>
  <si>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</si>
  <si>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</si>
  <si>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</si>
  <si>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</si>
  <si>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</si>
  <si>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</si>
  <si>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</si>
  <si>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</si>
  <si>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</si>
  <si>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</si>
  <si>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</si>
  <si>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</si>
  <si>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</si>
  <si>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</si>
  <si>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</si>
  <si>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</si>
  <si>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</si>
  <si>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</si>
  <si>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</si>
  <si>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</si>
  <si>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</si>
  <si>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</si>
  <si>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</si>
  <si>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</si>
  <si>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</si>
  <si>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</si>
  <si>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</si>
  <si>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</si>
  <si>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</si>
  <si>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</si>
  <si>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</si>
  <si>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</si>
  <si>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</si>
  <si>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</si>
  <si>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</si>
  <si>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</si>
  <si>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</si>
  <si>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</si>
  <si>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</si>
  <si>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</si>
  <si>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</si>
  <si>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</si>
  <si>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</si>
  <si>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</si>
  <si>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</si>
  <si>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</si>
  <si>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</si>
  <si>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</si>
  <si>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</si>
  <si>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</si>
  <si>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</si>
  <si>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</si>
  <si>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</si>
  <si>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</si>
  <si>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</si>
  <si>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</si>
  <si>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</si>
  <si>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</si>
  <si>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</si>
  <si>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</si>
  <si>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</si>
  <si>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</si>
  <si>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</si>
  <si>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</si>
  <si>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</si>
  <si>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</si>
  <si>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</si>
  <si>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</si>
  <si>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</si>
  <si>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</si>
  <si>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</si>
  <si>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</si>
  <si>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</si>
  <si>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</si>
  <si>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</si>
  <si>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</si>
  <si>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</si>
  <si>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</si>
  <si>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</si>
  <si>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</si>
  <si>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</si>
  <si>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</si>
  <si>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</si>
  <si>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</si>
  <si>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</si>
  <si>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</si>
  <si>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</si>
  <si>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</si>
  <si>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</si>
  <si>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</si>
  <si>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</si>
  <si>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</si>
  <si>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</si>
  <si>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</si>
  <si>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</si>
  <si>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</si>
  <si>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</si>
  <si>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</si>
  <si>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</si>
  <si>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</si>
  <si>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</si>
  <si>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</si>
  <si>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</si>
  <si>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</si>
  <si>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</si>
  <si>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</si>
  <si>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</si>
  <si>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</si>
  <si>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</si>
  <si>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</si>
  <si>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</si>
  <si>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</si>
  <si>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</si>
  <si>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</si>
  <si>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</si>
  <si>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</si>
  <si>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</si>
  <si>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</si>
  <si>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</si>
  <si>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</si>
  <si>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</si>
  <si>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</si>
  <si>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</si>
  <si>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</si>
  <si>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</si>
  <si>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</si>
  <si>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</si>
  <si>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</si>
  <si>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</si>
  <si>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</si>
  <si>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</si>
  <si>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</si>
  <si>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</si>
  <si>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</si>
  <si>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</si>
  <si>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</si>
  <si>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</si>
  <si>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</si>
  <si>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</si>
  <si>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</si>
  <si>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</si>
  <si>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</si>
  <si>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</si>
  <si>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</si>
  <si>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</si>
  <si>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</si>
  <si>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</si>
  <si>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</si>
  <si>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</si>
  <si>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</si>
  <si>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</si>
  <si>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</si>
  <si>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</si>
  <si>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</si>
  <si>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</si>
  <si>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</si>
  <si>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</si>
  <si>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</si>
  <si>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</si>
  <si>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</si>
  <si>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</si>
  <si>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</si>
  <si>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</si>
  <si>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</si>
  <si>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</si>
  <si>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</si>
  <si>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</si>
  <si>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</si>
  <si>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</si>
  <si>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</si>
  <si>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</si>
  <si>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</si>
  <si>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</si>
  <si>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</si>
  <si>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</si>
  <si>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</si>
  <si>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</si>
  <si>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</si>
  <si>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</si>
  <si>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</si>
  <si>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</si>
  <si>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</si>
  <si>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</si>
  <si>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</si>
  <si>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</si>
  <si>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</si>
  <si>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</si>
  <si>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</si>
  <si>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</si>
  <si>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</si>
  <si>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</si>
  <si>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</si>
  <si>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</si>
  <si>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</si>
  <si>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</si>
  <si>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</si>
  <si>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</si>
  <si>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</si>
  <si>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</si>
  <si>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</si>
  <si>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</si>
  <si>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</si>
  <si>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</si>
  <si>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</si>
  <si>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</si>
  <si>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</si>
  <si>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</si>
  <si>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</si>
  <si>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</si>
  <si>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</si>
  <si>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</si>
  <si>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</si>
  <si>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</si>
  <si>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</si>
  <si>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</si>
  <si>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</si>
  <si>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</si>
  <si>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</si>
  <si>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</si>
  <si>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</si>
  <si>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</si>
  <si>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</si>
  <si>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</si>
  <si>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</si>
  <si>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</si>
  <si>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</si>
  <si>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</si>
  <si>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</si>
  <si>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</si>
  <si>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</si>
  <si>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</si>
  <si>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</si>
  <si>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</si>
  <si>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</si>
  <si>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</si>
  <si>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</si>
  <si>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</si>
  <si>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</si>
  <si>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</si>
  <si>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</si>
  <si>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</si>
  <si>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</si>
  <si>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</si>
  <si>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</si>
  <si>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</si>
  <si>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</si>
  <si>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</si>
  <si>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</si>
  <si>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</si>
  <si>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</si>
  <si>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</si>
  <si>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</si>
  <si>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</si>
  <si>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</si>
  <si>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</si>
  <si>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</si>
  <si>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</si>
  <si>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</si>
  <si>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</si>
  <si>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</si>
  <si>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</si>
  <si>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</si>
  <si>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</si>
  <si>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</si>
  <si>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</si>
  <si>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</si>
  <si>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</si>
  <si>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</si>
  <si>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</si>
  <si>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</si>
  <si>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</si>
  <si>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</si>
  <si>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</si>
  <si>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</si>
  <si>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</si>
  <si>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</si>
  <si>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</si>
  <si>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</si>
  <si>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</si>
  <si>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</si>
  <si>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</si>
  <si>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</si>
  <si>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</si>
  <si>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</si>
  <si>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</si>
  <si>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</si>
  <si>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</si>
  <si>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</si>
  <si>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</si>
  <si>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</si>
  <si>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</si>
  <si>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</si>
  <si>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</si>
  <si>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</si>
  <si>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</si>
  <si>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</si>
  <si>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</si>
  <si>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</si>
  <si>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</si>
  <si>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</si>
  <si>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</si>
  <si>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</si>
  <si>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</si>
  <si>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</si>
  <si>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</si>
  <si>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</si>
  <si>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</si>
  <si>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</si>
  <si>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</si>
  <si>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</si>
  <si>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</si>
  <si>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</si>
  <si>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</si>
  <si>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</si>
  <si>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</si>
  <si>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</si>
  <si>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</si>
  <si>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</si>
  <si>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</si>
  <si>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</si>
  <si>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</si>
  <si>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</si>
  <si>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</si>
  <si>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</si>
  <si>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</si>
  <si>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</si>
  <si>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</si>
  <si>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</si>
  <si>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</si>
  <si>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</si>
  <si>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</si>
  <si>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</si>
  <si>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</si>
  <si>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</si>
  <si>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</si>
  <si>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</si>
  <si>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</si>
  <si>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</si>
  <si>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</si>
  <si>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</si>
  <si>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</si>
  <si>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</si>
  <si>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</si>
  <si>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</si>
  <si>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</si>
  <si>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</si>
  <si>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</si>
  <si>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</si>
  <si>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</si>
  <si>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</si>
  <si>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</si>
  <si>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</si>
  <si>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</si>
  <si>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</si>
  <si>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</si>
  <si>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</si>
  <si>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</si>
  <si>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</si>
  <si>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</si>
  <si>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</si>
  <si>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</si>
  <si>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</si>
  <si>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</si>
  <si>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</si>
  <si>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</si>
  <si>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</si>
  <si>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</si>
  <si>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</si>
  <si>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</si>
  <si>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</si>
  <si>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</si>
  <si>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</si>
  <si>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</si>
  <si>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</si>
  <si>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</si>
  <si>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</si>
  <si>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</si>
  <si>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</si>
  <si>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</si>
  <si>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</si>
  <si>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</si>
  <si>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</si>
  <si>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</si>
  <si>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</si>
  <si>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</si>
  <si>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</si>
  <si>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</si>
  <si>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</si>
  <si>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</si>
  <si>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</si>
  <si>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</si>
  <si>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</si>
  <si>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</si>
  <si>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</si>
  <si>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</si>
  <si>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</si>
  <si>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</si>
  <si>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</si>
  <si>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</si>
  <si>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</si>
  <si>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</si>
  <si>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</si>
  <si>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</si>
  <si>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</si>
  <si>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</si>
  <si>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</si>
  <si>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</si>
  <si>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</si>
  <si>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</si>
  <si>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</si>
  <si>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</si>
  <si>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</si>
  <si>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</si>
  <si>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</si>
  <si>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</si>
  <si>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</si>
  <si>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</si>
  <si>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</si>
  <si>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</si>
  <si>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</si>
  <si>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</si>
  <si>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</si>
  <si>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</si>
  <si>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</si>
  <si>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</si>
  <si>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</si>
  <si>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</si>
  <si>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</si>
  <si>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</si>
  <si>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</si>
  <si>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</si>
  <si>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</si>
  <si>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</si>
  <si>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</si>
  <si>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</si>
  <si>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</si>
  <si>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</si>
  <si>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</si>
  <si>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</si>
  <si>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</si>
  <si>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</si>
  <si>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</si>
  <si>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</si>
  <si>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</si>
  <si>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</si>
  <si>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</si>
  <si>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</si>
  <si>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</si>
  <si>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</si>
  <si>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</si>
  <si>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</si>
  <si>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</si>
  <si>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</si>
  <si>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</si>
  <si>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</si>
  <si>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</si>
  <si>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</si>
  <si>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</si>
  <si>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</si>
  <si>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</si>
  <si>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</si>
  <si>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</si>
  <si>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</si>
  <si>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</si>
  <si>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</si>
  <si>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</si>
  <si>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</si>
  <si>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</si>
  <si>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</si>
  <si>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</si>
  <si>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</si>
  <si>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</si>
  <si>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</si>
  <si>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</si>
  <si>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</si>
  <si>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</si>
  <si>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</si>
  <si>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</si>
  <si>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</si>
  <si>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</si>
  <si>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</si>
  <si>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</si>
  <si>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</si>
  <si>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</si>
  <si>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</si>
  <si>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</si>
  <si>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</si>
  <si>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</si>
  <si>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</si>
  <si>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</si>
  <si>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</si>
  <si>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</si>
  <si>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</si>
  <si>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</si>
  <si>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</si>
  <si>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</si>
  <si>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</si>
  <si>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</si>
  <si>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</si>
  <si>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</si>
  <si>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</si>
  <si>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</si>
  <si>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</si>
  <si>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</si>
  <si>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</si>
  <si>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</si>
  <si>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</si>
  <si>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</si>
  <si>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</si>
  <si>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</si>
  <si>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</si>
  <si>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</si>
  <si>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</si>
  <si>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</si>
  <si>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</si>
  <si>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</si>
  <si>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</si>
  <si>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</si>
  <si>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</si>
  <si>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</si>
  <si>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</si>
  <si>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</si>
  <si>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</si>
  <si>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</si>
  <si>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</si>
  <si>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</si>
  <si>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</si>
  <si>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</si>
  <si>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</si>
  <si>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</si>
  <si>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</si>
  <si>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</si>
  <si>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</si>
  <si>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</si>
  <si>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</si>
  <si>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</si>
  <si>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</si>
  <si>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</si>
  <si>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</si>
  <si>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</si>
  <si>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</si>
  <si>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</si>
  <si>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</si>
  <si>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</si>
  <si>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</si>
  <si>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</si>
  <si>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</si>
  <si>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</si>
  <si>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</si>
  <si>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</si>
  <si>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</si>
  <si>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</si>
  <si>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</si>
  <si>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</si>
  <si>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</si>
  <si>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</si>
  <si>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</si>
  <si>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</si>
  <si>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</si>
  <si>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</si>
  <si>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</si>
  <si>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</si>
  <si>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</si>
  <si>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</si>
  <si>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</si>
  <si>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</si>
  <si>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</si>
  <si>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</si>
  <si>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</si>
  <si>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</si>
  <si>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</si>
  <si>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</si>
  <si>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</si>
  <si>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</si>
  <si>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</si>
  <si>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</si>
  <si>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</si>
  <si>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</si>
  <si>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</si>
  <si>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</si>
  <si>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</si>
  <si>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</si>
  <si>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</si>
  <si>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</si>
  <si>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</si>
  <si>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</si>
  <si>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</si>
  <si>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</si>
  <si>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</si>
  <si>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</si>
  <si>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</si>
  <si>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</si>
  <si>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</si>
  <si>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</si>
  <si>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</si>
  <si>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</si>
  <si>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</si>
  <si>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</si>
  <si>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</si>
  <si>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</si>
  <si>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</si>
  <si>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</si>
  <si>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</si>
  <si>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</si>
  <si>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</si>
  <si>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</si>
  <si>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</si>
  <si>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</si>
  <si>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</si>
  <si>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</si>
  <si>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</si>
  <si>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</si>
  <si>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</si>
  <si>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</si>
  <si>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</si>
  <si>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</si>
  <si>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</si>
  <si>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</si>
  <si>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</si>
  <si>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</si>
  <si>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</si>
  <si>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</si>
  <si>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</si>
  <si>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</si>
  <si>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</si>
  <si>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</si>
  <si>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</si>
  <si>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</si>
  <si>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</si>
  <si>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</si>
  <si>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</si>
  <si>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</si>
  <si>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</si>
  <si>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</si>
  <si>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</si>
  <si>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</si>
  <si>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</si>
  <si>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</si>
  <si>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</si>
  <si>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</si>
  <si>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</si>
  <si>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</si>
  <si>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</si>
  <si>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</si>
  <si>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</si>
  <si>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</si>
  <si>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</si>
  <si>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</si>
  <si>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</si>
  <si>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</si>
  <si>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</si>
  <si>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</si>
  <si>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</si>
  <si>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</si>
  <si>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</si>
  <si>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</si>
  <si>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</si>
  <si>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</si>
  <si>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</si>
  <si>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</si>
  <si>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</si>
  <si>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</si>
  <si>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</si>
  <si>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</si>
  <si>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</si>
  <si>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</si>
  <si>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</si>
  <si>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</si>
  <si>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</si>
  <si>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</si>
  <si>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</si>
  <si>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</si>
  <si>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</si>
  <si>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</si>
  <si>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</si>
  <si>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</si>
  <si>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</si>
  <si>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</si>
  <si>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</si>
  <si>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</si>
  <si>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</si>
  <si>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</si>
  <si>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</si>
  <si>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</si>
  <si>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</si>
  <si>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</si>
  <si>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</si>
  <si>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</si>
  <si>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</si>
  <si>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</si>
  <si>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</si>
  <si>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</si>
  <si>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</si>
  <si>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</si>
  <si>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</si>
  <si>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</si>
  <si>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</si>
  <si>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</si>
  <si>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</si>
  <si>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</si>
  <si>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</si>
  <si>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</si>
  <si>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</si>
  <si>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</si>
  <si>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</si>
  <si>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</si>
  <si>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</si>
  <si>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</si>
  <si>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</si>
  <si>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</si>
  <si>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</si>
  <si>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</si>
  <si>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</si>
  <si>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</si>
  <si>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</si>
  <si>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</si>
  <si>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</si>
  <si>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</si>
  <si>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</si>
  <si>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</si>
  <si>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</si>
  <si>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</si>
  <si>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</si>
  <si>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</si>
  <si>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</si>
  <si>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</si>
  <si>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</si>
  <si>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</si>
  <si>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</si>
  <si>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</si>
  <si>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</si>
  <si>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</si>
  <si>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</si>
  <si>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</si>
  <si>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</si>
  <si>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</si>
  <si>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</si>
  <si>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</si>
  <si>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</si>
  <si>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</si>
  <si>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</si>
  <si>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</si>
  <si>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</si>
  <si>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</si>
  <si>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</si>
  <si>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</si>
  <si>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</si>
  <si>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</si>
  <si>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</si>
  <si>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</si>
  <si>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</si>
  <si>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</si>
  <si>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</si>
  <si>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</si>
  <si>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</si>
  <si>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</si>
  <si>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</si>
  <si>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</si>
  <si>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</si>
  <si>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</si>
  <si>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</si>
  <si>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</si>
  <si>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</si>
  <si>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</si>
  <si>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</si>
  <si>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</si>
  <si>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</si>
  <si>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</si>
  <si>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</si>
  <si>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</si>
  <si>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</si>
  <si>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</si>
  <si>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</si>
  <si>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</si>
  <si>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</si>
  <si>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</si>
  <si>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</si>
  <si>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</si>
  <si>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</si>
  <si>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</si>
  <si>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</si>
  <si>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</si>
  <si>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</si>
  <si>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</si>
  <si>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</si>
  <si>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</si>
  <si>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</si>
  <si>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</si>
  <si>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</si>
  <si>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</si>
  <si>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</si>
  <si>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</si>
  <si>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</si>
  <si>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</si>
  <si>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</si>
  <si>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</si>
  <si>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</si>
  <si>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</si>
  <si>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</si>
  <si>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</si>
  <si>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</si>
  <si>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</si>
  <si>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</si>
  <si>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</si>
  <si>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</si>
  <si>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</si>
  <si>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</si>
  <si>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</si>
  <si>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</si>
  <si>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</si>
  <si>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</si>
  <si>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</si>
  <si>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</si>
  <si>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</si>
  <si>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</si>
  <si>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</si>
  <si>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</si>
  <si>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</si>
  <si>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</si>
  <si>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</si>
  <si>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</si>
  <si>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</si>
  <si>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</si>
  <si>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</si>
  <si>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</si>
  <si>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</si>
  <si>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</si>
  <si>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</si>
  <si>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</si>
  <si>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</si>
  <si>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</si>
  <si>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</si>
  <si>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</si>
  <si>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</si>
  <si>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</si>
  <si>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</si>
  <si>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</si>
  <si>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</si>
  <si>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</si>
  <si>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</si>
  <si>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</si>
  <si>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</si>
  <si>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</si>
  <si>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</si>
  <si>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</si>
  <si>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</si>
  <si>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</si>
  <si>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</si>
  <si>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</si>
  <si>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</si>
  <si>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</si>
  <si>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</si>
  <si>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</si>
  <si>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</si>
  <si>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</si>
  <si>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</si>
  <si>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</si>
  <si>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</si>
  <si>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</si>
  <si>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</si>
  <si>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</si>
  <si>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</si>
  <si>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</si>
  <si>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</si>
  <si>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</si>
  <si>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</si>
  <si>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</si>
  <si>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</si>
  <si>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</si>
  <si>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</si>
  <si>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</si>
  <si>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</si>
  <si>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</si>
  <si>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</si>
  <si>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</si>
  <si>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</si>
  <si>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</si>
  <si>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</si>
  <si>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</si>
  <si>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</si>
  <si>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</si>
  <si>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</si>
  <si>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</si>
  <si>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</si>
  <si>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</si>
  <si>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</si>
  <si>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</si>
  <si>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</si>
  <si>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</si>
  <si>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</si>
  <si>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</si>
  <si>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</si>
  <si>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</si>
  <si>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</si>
  <si>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</si>
  <si>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</si>
  <si>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</si>
  <si>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</si>
  <si>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</si>
  <si>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</si>
  <si>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</si>
  <si>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</si>
  <si>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</si>
  <si>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</si>
  <si>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</si>
  <si>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</si>
  <si>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</si>
  <si>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</si>
  <si>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</si>
  <si>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</si>
  <si>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</si>
  <si>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</si>
  <si>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</si>
  <si>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</si>
  <si>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</si>
  <si>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</si>
  <si>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</si>
  <si>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</si>
  <si>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</si>
  <si>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</si>
  <si>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</si>
  <si>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</si>
  <si>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</si>
  <si>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</si>
  <si>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</si>
  <si>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</si>
  <si>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</si>
  <si>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</si>
  <si>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</si>
  <si>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</si>
  <si>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</si>
  <si>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</si>
  <si>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</si>
  <si>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</si>
  <si>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</si>
  <si>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</si>
  <si>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</si>
  <si>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</si>
  <si>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</si>
  <si>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</si>
  <si>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</si>
  <si>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</si>
  <si>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</si>
  <si>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</si>
  <si>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</si>
  <si>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</si>
  <si>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</si>
  <si>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</si>
  <si>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</si>
  <si>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</si>
  <si>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</si>
  <si>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</si>
  <si>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</si>
  <si>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</si>
  <si>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</si>
  <si>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</si>
  <si>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</si>
  <si>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</si>
  <si>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</si>
  <si>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</si>
  <si>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</si>
  <si>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</si>
  <si>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</si>
  <si>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</si>
  <si>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</si>
  <si>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</si>
  <si>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</si>
  <si>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</si>
  <si>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</si>
  <si>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</si>
  <si>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</si>
  <si>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</si>
  <si>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</si>
  <si>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</si>
  <si>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</si>
  <si>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</si>
  <si>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</si>
  <si>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</si>
  <si>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</si>
  <si>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</si>
  <si>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</si>
  <si>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</si>
  <si>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</si>
  <si>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</si>
  <si>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</si>
  <si>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</si>
  <si>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</si>
  <si>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</si>
  <si>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</si>
  <si>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</si>
  <si>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</si>
  <si>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</si>
  <si>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</si>
  <si>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</si>
  <si>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</si>
  <si>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</si>
  <si>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</si>
  <si>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</si>
  <si>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</si>
  <si>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</si>
  <si>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</si>
  <si>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</si>
  <si>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</si>
  <si>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</si>
  <si>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</si>
  <si>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</si>
  <si>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</si>
  <si>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</si>
  <si>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</si>
  <si>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</si>
  <si>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</si>
  <si>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</si>
  <si>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</si>
  <si>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</si>
  <si>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</si>
  <si>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</si>
  <si>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</si>
  <si>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</si>
  <si>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</si>
  <si>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</si>
  <si>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</si>
  <si>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</si>
  <si>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</si>
  <si>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</si>
  <si>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</si>
  <si>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</si>
  <si>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</si>
  <si>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</si>
  <si>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</si>
  <si>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</si>
  <si>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</si>
  <si>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</si>
  <si>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</si>
  <si>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</si>
  <si>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</si>
  <si>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</si>
  <si>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</si>
  <si>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</si>
  <si>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</si>
  <si>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</si>
  <si>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</si>
  <si>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</si>
  <si>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</si>
  <si>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</si>
  <si>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</si>
  <si>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</si>
  <si>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</si>
  <si>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</si>
  <si>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</si>
  <si>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</si>
  <si>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</si>
  <si>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</si>
  <si>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</si>
  <si>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</si>
  <si>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</si>
  <si>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</si>
  <si>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</si>
  <si>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</si>
  <si>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</si>
  <si>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</si>
  <si>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</si>
  <si>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</si>
  <si>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</si>
  <si>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</si>
  <si>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</si>
  <si>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</si>
  <si>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</si>
  <si>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</si>
  <si>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</si>
  <si>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</si>
  <si>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</si>
  <si>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</si>
  <si>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</si>
  <si>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</si>
  <si>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</si>
  <si>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</si>
  <si>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</si>
  <si>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</si>
  <si>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</si>
  <si>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</si>
  <si>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</si>
  <si>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</si>
  <si>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</si>
  <si>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</si>
  <si>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</si>
  <si>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</si>
  <si>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</si>
  <si>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</si>
  <si>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</si>
  <si>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</si>
  <si>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</si>
  <si>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</si>
  <si>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</si>
  <si>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</si>
  <si>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</si>
  <si>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</si>
  <si>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</si>
  <si>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</si>
  <si>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</si>
  <si>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</si>
  <si>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</si>
  <si>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</si>
  <si>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</si>
  <si>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</si>
  <si>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</si>
  <si>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</si>
  <si>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</si>
  <si>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</si>
  <si>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</si>
  <si>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</si>
  <si>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</si>
  <si>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</si>
  <si>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</si>
  <si>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</si>
  <si>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</si>
  <si>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</si>
  <si>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</si>
  <si>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</si>
  <si>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</si>
  <si>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</si>
  <si>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</si>
  <si>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</si>
  <si>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</si>
  <si>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</si>
  <si>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</si>
  <si>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</si>
  <si>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</si>
  <si>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</si>
  <si>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</si>
  <si>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</si>
  <si>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</si>
  <si>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</si>
  <si>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</si>
  <si>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</si>
  <si>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</si>
  <si>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</si>
  <si>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</si>
  <si>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</si>
  <si>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</si>
  <si>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</si>
  <si>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</si>
  <si>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</si>
  <si>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</si>
  <si>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</si>
  <si>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</si>
  <si>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</si>
  <si>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</si>
  <si>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</si>
  <si>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</si>
  <si>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</si>
  <si>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</si>
  <si>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</si>
  <si>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</si>
  <si>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</si>
  <si>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</si>
  <si>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</si>
  <si>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</si>
  <si>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</si>
  <si>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</si>
  <si>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</si>
  <si>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</si>
  <si>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</si>
  <si>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</si>
  <si>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</si>
  <si>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</si>
  <si>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</si>
  <si>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</si>
  <si>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</si>
  <si>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</si>
  <si>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</si>
  <si>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</si>
  <si>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</si>
  <si>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</si>
  <si>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</si>
  <si>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</si>
  <si>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</si>
  <si>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</si>
  <si>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</si>
  <si>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</si>
  <si>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</si>
  <si>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</si>
  <si>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</si>
  <si>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</si>
  <si>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</si>
  <si>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</si>
  <si>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</si>
  <si>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</si>
  <si>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</si>
  <si>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</si>
  <si>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</si>
  <si>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</si>
  <si>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</si>
  <si>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</si>
  <si>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</si>
  <si>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</si>
  <si>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</si>
  <si>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</si>
  <si>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</si>
  <si>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</si>
  <si>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</si>
  <si>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</si>
  <si>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</si>
  <si>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</si>
  <si>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</si>
  <si>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</si>
  <si>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</si>
  <si>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</si>
  <si>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</si>
  <si>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</si>
  <si>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</si>
  <si>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</si>
  <si>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</si>
  <si>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</si>
  <si>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</si>
  <si>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</si>
  <si>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</si>
  <si>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</si>
  <si>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</si>
  <si>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</si>
  <si>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</si>
  <si>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</si>
  <si>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</si>
  <si>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</si>
  <si>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</si>
  <si>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</si>
  <si>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</si>
  <si>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</si>
  <si>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</si>
  <si>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</si>
  <si>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</si>
  <si>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</si>
  <si>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</si>
  <si>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</si>
  <si>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</si>
  <si>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</si>
  <si>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</si>
  <si>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</si>
  <si>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</si>
  <si>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</si>
  <si>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</si>
  <si>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</si>
  <si>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</si>
  <si>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</si>
  <si>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</si>
  <si>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</si>
  <si>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</si>
  <si>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</si>
  <si>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</si>
  <si>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</si>
  <si>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</si>
  <si>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</si>
  <si>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</si>
  <si>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</si>
  <si>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</si>
  <si>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</si>
  <si>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</si>
  <si>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</si>
  <si>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</si>
  <si>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</si>
  <si>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</si>
  <si>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</si>
  <si>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</si>
  <si>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</si>
  <si>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</si>
  <si>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</si>
  <si>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</si>
  <si>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</si>
  <si>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</si>
  <si>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</si>
  <si>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</si>
  <si>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</si>
  <si>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</si>
  <si>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</si>
  <si>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</si>
  <si>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</si>
  <si>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</si>
  <si>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</si>
  <si>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</si>
  <si>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</si>
  <si>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</si>
  <si>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</si>
  <si>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</si>
  <si>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</si>
  <si>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</si>
  <si>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</si>
  <si>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</si>
  <si>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</si>
  <si>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</si>
  <si>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</si>
  <si>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</si>
  <si>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</si>
  <si>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</si>
  <si>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</si>
  <si>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</si>
  <si>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</si>
  <si>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</si>
  <si>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</si>
  <si>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</si>
  <si>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</si>
  <si>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</si>
  <si>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</si>
  <si>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</si>
  <si>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</si>
  <si>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</si>
  <si>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</si>
  <si>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</si>
  <si>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</si>
  <si>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</si>
  <si>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</si>
  <si>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</si>
  <si>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</si>
  <si>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</si>
  <si>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</si>
  <si>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</si>
  <si>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</si>
  <si>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</si>
  <si>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</si>
  <si>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</si>
  <si>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</si>
  <si>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</si>
  <si>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</si>
  <si>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</si>
  <si>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</si>
  <si>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</si>
  <si>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</si>
  <si>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</si>
  <si>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</si>
  <si>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</si>
  <si>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</si>
  <si>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</si>
  <si>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</si>
  <si>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</si>
  <si>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</si>
  <si>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</si>
  <si>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</si>
  <si>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</si>
  <si>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</si>
  <si>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</si>
  <si>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</si>
  <si>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</si>
  <si>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</si>
  <si>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</si>
  <si>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</si>
  <si>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</si>
  <si>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</si>
  <si>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</si>
  <si>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</si>
  <si>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</si>
  <si>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</si>
  <si>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</si>
  <si>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</si>
  <si>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</si>
  <si>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</si>
  <si>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</si>
  <si>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</si>
  <si>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</si>
  <si>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</si>
  <si>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</si>
  <si>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</si>
  <si>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</si>
  <si>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</si>
  <si>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</si>
  <si>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</si>
  <si>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</si>
  <si>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</si>
  <si>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</si>
  <si>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</si>
  <si>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</si>
  <si>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</si>
  <si>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</si>
  <si>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</si>
  <si>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</si>
  <si>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</si>
  <si>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</si>
  <si>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</si>
  <si>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</si>
  <si>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</si>
  <si>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</si>
  <si>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</si>
  <si>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</si>
  <si>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</si>
  <si>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</si>
  <si>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</si>
  <si>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</si>
  <si>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</si>
  <si>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</si>
  <si>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</si>
  <si>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</si>
  <si>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</si>
  <si>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</si>
  <si>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</si>
  <si>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</si>
  <si>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</si>
  <si>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</si>
  <si>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</si>
  <si>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</si>
  <si>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</si>
  <si>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</si>
  <si>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</si>
  <si>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</si>
  <si>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</si>
  <si>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</si>
  <si>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</si>
  <si>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</si>
  <si>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</si>
  <si>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</si>
  <si>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</si>
  <si>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</si>
  <si>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</si>
  <si>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</si>
  <si>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</si>
  <si>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</si>
  <si>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</si>
  <si>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</si>
  <si>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</si>
  <si>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</si>
  <si>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</si>
  <si>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</si>
  <si>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</si>
  <si>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</si>
  <si>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</si>
  <si>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</si>
  <si>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</si>
  <si>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</si>
  <si>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</si>
  <si>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</si>
  <si>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</si>
  <si>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</si>
  <si>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</si>
  <si>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</si>
  <si>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</si>
  <si>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</si>
  <si>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</si>
  <si>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</si>
  <si>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</si>
  <si>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</si>
  <si>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</si>
  <si>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</si>
  <si>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</si>
  <si>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</si>
  <si>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</si>
  <si>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</si>
  <si>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</si>
  <si>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</si>
  <si>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</si>
  <si>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</si>
  <si>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</si>
  <si>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</si>
  <si>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</si>
  <si>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</si>
  <si>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</si>
  <si>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</si>
  <si>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</si>
  <si>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</si>
  <si>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</si>
  <si>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</si>
  <si>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</si>
  <si>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</si>
  <si>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</si>
  <si>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</si>
  <si>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</si>
  <si>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</si>
  <si>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</si>
  <si>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</si>
  <si>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</si>
  <si>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</si>
  <si>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</si>
  <si>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</si>
  <si>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</si>
  <si>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</si>
  <si>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</si>
  <si>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</si>
  <si>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</si>
  <si>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</si>
  <si>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</si>
  <si>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</si>
  <si>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</si>
  <si>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</si>
  <si>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</si>
  <si>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</si>
  <si>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</si>
  <si>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</si>
  <si>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</si>
  <si>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</si>
  <si>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</si>
  <si>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</si>
  <si>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</si>
  <si>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</si>
  <si>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</si>
  <si>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</si>
  <si>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</si>
  <si>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</si>
  <si>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</si>
  <si>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</si>
  <si>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</si>
  <si>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</si>
  <si>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</si>
  <si>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</si>
  <si>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</si>
  <si>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</si>
  <si>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</si>
  <si>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</si>
  <si>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</si>
  <si>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</si>
  <si>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</si>
  <si>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</si>
  <si>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</si>
  <si>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</si>
  <si>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</si>
  <si>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</si>
  <si>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</si>
  <si>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</si>
  <si>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</si>
  <si>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</si>
  <si>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</si>
  <si>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</si>
  <si>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</si>
  <si>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</si>
  <si>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</si>
  <si>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</si>
  <si>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</si>
  <si>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</si>
  <si>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</si>
  <si>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</si>
  <si>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</si>
  <si>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</si>
  <si>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</si>
  <si>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</si>
  <si>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</si>
  <si>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</si>
  <si>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</si>
  <si>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</si>
  <si>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</si>
  <si>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</si>
  <si>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</si>
  <si>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</si>
  <si>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</si>
  <si>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</si>
  <si>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</si>
  <si>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</si>
  <si>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</si>
  <si>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</si>
  <si>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</si>
  <si>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</si>
  <si>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</si>
  <si>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</si>
  <si>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</si>
  <si>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</si>
  <si>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</si>
  <si>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</si>
  <si>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</si>
  <si>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</si>
  <si>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</si>
  <si>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</si>
  <si>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</si>
  <si>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</si>
  <si>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</si>
  <si>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</si>
  <si>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</si>
  <si>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</si>
  <si>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</si>
  <si>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</si>
  <si>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</si>
  <si>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</si>
  <si>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</si>
  <si>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</si>
  <si>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</si>
  <si>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</si>
  <si>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</si>
  <si>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</si>
  <si>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</si>
  <si>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</si>
  <si>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</si>
  <si>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</si>
  <si>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</si>
  <si>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</si>
  <si>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</si>
  <si>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</si>
  <si>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</si>
  <si>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</si>
  <si>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</si>
  <si>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</si>
  <si>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</si>
  <si>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</si>
  <si>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</si>
  <si>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</si>
  <si>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</si>
  <si>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</si>
  <si>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</si>
  <si>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</si>
  <si>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</si>
  <si>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</si>
  <si>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</si>
  <si>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</si>
  <si>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</si>
  <si>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</si>
  <si>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</si>
  <si>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</si>
  <si>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</si>
  <si>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</si>
  <si>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</si>
  <si>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</si>
  <si>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</si>
  <si>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</si>
  <si>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</si>
  <si>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</si>
  <si>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</si>
  <si>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</si>
  <si>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</si>
  <si>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</si>
  <si>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</si>
  <si>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</si>
  <si>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</si>
  <si>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</si>
  <si>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</si>
  <si>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</si>
  <si>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</si>
  <si>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</si>
  <si>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</si>
  <si>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</si>
  <si>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</si>
  <si>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</si>
  <si>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</si>
  <si>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</si>
  <si>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</si>
  <si>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</si>
  <si>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</si>
  <si>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</si>
  <si>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</si>
  <si>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</si>
  <si>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</si>
  <si>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</si>
  <si>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</si>
  <si>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</si>
  <si>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</si>
  <si>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</si>
  <si>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</si>
  <si>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</si>
  <si>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</si>
  <si>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</si>
  <si>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</si>
  <si>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</si>
  <si>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</si>
  <si>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</si>
  <si>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</si>
  <si>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</si>
  <si>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</si>
  <si>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</si>
  <si>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</si>
  <si>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</si>
  <si>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</si>
  <si>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</si>
  <si>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</si>
  <si>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</si>
  <si>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</si>
  <si>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</si>
  <si>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</si>
  <si>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</si>
  <si>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</si>
  <si>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</si>
  <si>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</si>
  <si>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</si>
  <si>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</si>
  <si>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</si>
  <si>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</si>
  <si>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</si>
  <si>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</si>
  <si>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</si>
  <si>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</si>
  <si>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</si>
  <si>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</si>
  <si>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</si>
  <si>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</si>
  <si>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</si>
  <si>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</si>
  <si>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</si>
  <si>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</si>
  <si>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</si>
  <si>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</si>
  <si>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</si>
  <si>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</si>
  <si>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</si>
  <si>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</si>
  <si>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</si>
  <si>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</si>
  <si>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</si>
  <si>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</si>
  <si>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</si>
  <si>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</si>
  <si>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</si>
  <si>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</si>
  <si>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</si>
  <si>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</si>
  <si>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</si>
  <si>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</si>
  <si>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</si>
  <si>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</si>
  <si>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</si>
  <si>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</si>
  <si>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</si>
  <si>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</si>
  <si>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</si>
  <si>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</si>
  <si>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</si>
  <si>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</si>
  <si>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</si>
  <si>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</si>
  <si>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</si>
  <si>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</si>
  <si>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</si>
  <si>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</si>
  <si>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</si>
  <si>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</si>
  <si>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</si>
  <si>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</si>
  <si>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</si>
  <si>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</si>
  <si>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</si>
  <si>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</si>
  <si>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</si>
  <si>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</si>
  <si>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</si>
  <si>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</si>
  <si>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</si>
  <si>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</si>
  <si>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</si>
  <si>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</si>
  <si>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</si>
  <si>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</si>
  <si>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</si>
  <si>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</si>
  <si>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</si>
  <si>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</si>
  <si>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</si>
  <si>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</si>
  <si>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</si>
  <si>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</si>
  <si>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</si>
  <si>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</si>
  <si>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</si>
  <si>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</si>
  <si>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</si>
  <si>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</si>
  <si>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</si>
  <si>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</si>
  <si>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</si>
  <si>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</si>
  <si>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</si>
  <si>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</si>
  <si>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</si>
  <si>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</si>
  <si>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</si>
  <si>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</si>
  <si>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</si>
  <si>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</si>
  <si>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</si>
  <si>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</si>
  <si>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</si>
  <si>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</si>
  <si>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</si>
  <si>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</si>
  <si>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</si>
  <si>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</si>
  <si>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</si>
  <si>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</si>
  <si>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</si>
  <si>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</si>
  <si>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</si>
  <si>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</si>
  <si>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</si>
  <si>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</si>
  <si>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</si>
  <si>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</si>
  <si>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</si>
  <si>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</si>
  <si>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</si>
  <si>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</si>
  <si>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</si>
  <si>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</si>
  <si>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</si>
  <si>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</si>
  <si>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</si>
  <si>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</si>
  <si>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</si>
  <si>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</si>
  <si>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</si>
  <si>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</si>
  <si>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</si>
  <si>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</si>
  <si>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</si>
  <si>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</si>
  <si>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</si>
  <si>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</si>
  <si>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</si>
  <si>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</si>
  <si>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</si>
  <si>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</si>
  <si>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</si>
  <si>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</si>
  <si>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</si>
  <si>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</si>
  <si>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</si>
  <si>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</si>
  <si>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</si>
  <si>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</si>
  <si>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</si>
  <si>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</si>
  <si>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</si>
  <si>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</si>
  <si>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</si>
  <si>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</si>
  <si>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</si>
  <si>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</si>
  <si>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</si>
  <si>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</si>
  <si>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</si>
  <si>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</si>
  <si>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</si>
  <si>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</si>
  <si>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</si>
  <si>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</si>
  <si>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</si>
  <si>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</si>
  <si>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</si>
  <si>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</si>
  <si>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</si>
  <si>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</si>
  <si>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</si>
  <si>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</si>
  <si>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</si>
  <si>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</si>
  <si>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</si>
  <si>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</si>
  <si>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</si>
  <si>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</si>
  <si>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</si>
  <si>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</si>
  <si>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</si>
  <si>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</si>
  <si>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</si>
  <si>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</si>
  <si>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</si>
  <si>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</si>
  <si>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</si>
  <si>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</si>
  <si>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</si>
  <si>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</si>
  <si>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</si>
  <si>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</si>
  <si>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</si>
  <si>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</si>
  <si>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</si>
  <si>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</si>
  <si>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</si>
  <si>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</si>
  <si>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</si>
  <si>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</si>
  <si>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</si>
  <si>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</si>
  <si>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</si>
  <si>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</si>
  <si>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</si>
  <si>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</si>
  <si>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</si>
  <si>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</si>
  <si>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</si>
  <si>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</si>
  <si>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</si>
  <si>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</si>
  <si>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</si>
  <si>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</si>
  <si>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</si>
  <si>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</si>
  <si>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</si>
  <si>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</si>
  <si>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</si>
  <si>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</si>
  <si>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</si>
  <si>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</si>
  <si>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</si>
  <si>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</si>
  <si>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</si>
  <si>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</si>
  <si>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</si>
  <si>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</si>
  <si>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</si>
  <si>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</si>
  <si>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</si>
  <si>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</si>
  <si>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</si>
  <si>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</si>
  <si>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</si>
  <si>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</si>
  <si>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</si>
  <si>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</si>
  <si>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</si>
  <si>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</si>
  <si>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</si>
  <si>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</si>
  <si>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</si>
  <si>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</si>
  <si>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</si>
  <si>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</si>
  <si>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</si>
  <si>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</si>
  <si>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</si>
  <si>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</si>
  <si>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</si>
  <si>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</si>
  <si>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</si>
  <si>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</si>
  <si>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</si>
  <si>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</si>
  <si>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</si>
  <si>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</si>
  <si>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</si>
  <si>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</si>
  <si>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</si>
  <si>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</si>
  <si>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</si>
  <si>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</si>
  <si>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</si>
  <si>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</si>
  <si>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</si>
  <si>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</si>
  <si>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</si>
  <si>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</si>
  <si>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</si>
  <si>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</si>
  <si>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</si>
  <si>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</si>
  <si>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</si>
  <si>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</si>
  <si>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</si>
  <si>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</si>
  <si>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</si>
  <si>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</si>
  <si>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</si>
  <si>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</si>
  <si>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</si>
  <si>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</si>
  <si>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</si>
  <si>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</si>
  <si>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</si>
  <si>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</si>
  <si>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</si>
  <si>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</si>
  <si>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</si>
  <si>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</si>
  <si>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</si>
  <si>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</si>
  <si>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</si>
  <si>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</si>
  <si>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</si>
  <si>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</si>
  <si>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</si>
  <si>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</si>
  <si>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</si>
  <si>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</si>
  <si>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</si>
  <si>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</si>
  <si>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</si>
  <si>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</si>
  <si>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</si>
  <si>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</si>
  <si>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</si>
  <si>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</si>
  <si>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</si>
  <si>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</si>
  <si>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</si>
  <si>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</si>
  <si>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</si>
  <si>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</si>
  <si>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</si>
  <si>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</si>
  <si>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</si>
  <si>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</si>
  <si>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</si>
  <si>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</si>
  <si>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</si>
  <si>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</si>
  <si>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</si>
  <si>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</si>
  <si>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</si>
  <si>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</si>
  <si>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</si>
  <si>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</si>
  <si>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</si>
  <si>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</si>
  <si>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</si>
  <si>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</si>
  <si>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</si>
  <si>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</si>
  <si>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</si>
  <si>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</si>
  <si>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</si>
  <si>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</si>
  <si>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</si>
  <si>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</si>
  <si>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</si>
  <si>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</si>
  <si>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</si>
  <si>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</si>
  <si>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</si>
  <si>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</si>
  <si>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</si>
  <si>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</si>
  <si>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</si>
  <si>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</si>
  <si>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</si>
  <si>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</si>
  <si>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</si>
  <si>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</si>
  <si>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</si>
  <si>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</si>
  <si>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</si>
  <si>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</si>
  <si>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</si>
  <si>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</si>
  <si>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</si>
  <si>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</si>
  <si>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</si>
  <si>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</si>
  <si>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</si>
  <si>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</si>
  <si>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</si>
  <si>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</si>
  <si>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</si>
  <si>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</si>
  <si>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</si>
  <si>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</si>
  <si>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</si>
  <si>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</si>
  <si>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</si>
  <si>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</si>
  <si>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</si>
  <si>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</si>
  <si>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</si>
  <si>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</si>
  <si>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</si>
  <si>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</si>
  <si>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</si>
  <si>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</si>
  <si>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</si>
  <si>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</si>
  <si>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</si>
  <si>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</si>
  <si>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</si>
  <si>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</si>
  <si>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</si>
  <si>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</si>
  <si>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</si>
  <si>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</si>
  <si>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</si>
  <si>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</si>
  <si>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</si>
  <si>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</si>
  <si>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</si>
  <si>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</si>
  <si>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</si>
  <si>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</si>
  <si>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</si>
  <si>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</si>
  <si>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</si>
  <si>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</si>
  <si>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</si>
  <si>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</si>
  <si>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</si>
  <si>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</si>
  <si>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</si>
  <si>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</si>
  <si>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</si>
  <si>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</si>
  <si>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</si>
  <si>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</si>
  <si>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</si>
  <si>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</si>
  <si>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</si>
  <si>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</si>
  <si>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</si>
  <si>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</si>
  <si>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</si>
  <si>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</si>
  <si>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</si>
  <si>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</si>
  <si>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</si>
  <si>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</si>
  <si>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</si>
  <si>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</si>
  <si>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</si>
  <si>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</si>
  <si>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</si>
  <si>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</si>
  <si>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</si>
  <si>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</si>
  <si>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</si>
  <si>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</si>
  <si>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</si>
  <si>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</si>
  <si>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</si>
  <si>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</si>
  <si>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</si>
  <si>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</si>
  <si>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</si>
  <si>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</si>
  <si>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</si>
  <si>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</si>
  <si>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</si>
  <si>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</si>
  <si>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</si>
  <si>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</si>
  <si>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</si>
  <si>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</si>
  <si>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</si>
  <si>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</si>
  <si>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</si>
  <si>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</si>
  <si>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</si>
  <si>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</si>
  <si>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</si>
  <si>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</si>
  <si>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</si>
  <si>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</si>
  <si>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</si>
  <si>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</si>
  <si>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</si>
  <si>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</si>
  <si>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</si>
  <si>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</si>
  <si>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</si>
  <si>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</si>
  <si>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</si>
  <si>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</si>
  <si>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</si>
  <si>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</si>
  <si>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</si>
  <si>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</si>
  <si>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</si>
  <si>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</si>
  <si>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</si>
  <si>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</si>
  <si>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</si>
  <si>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</si>
  <si>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</si>
  <si>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</si>
  <si>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</si>
  <si>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</si>
  <si>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</si>
  <si>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</si>
  <si>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</si>
  <si>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</si>
  <si>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</si>
  <si>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</si>
  <si>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</si>
  <si>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</si>
  <si>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</si>
  <si>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</si>
  <si>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</si>
  <si>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</si>
  <si>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</si>
  <si>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</si>
  <si>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</si>
  <si>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</si>
  <si>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</si>
  <si>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</si>
  <si>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</si>
  <si>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</si>
  <si>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</si>
  <si>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</si>
  <si>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</si>
  <si>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</si>
  <si>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</si>
  <si>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</si>
  <si>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</si>
  <si>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</si>
  <si>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</si>
  <si>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</si>
  <si>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</si>
  <si>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</si>
  <si>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</si>
  <si>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</si>
  <si>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</si>
  <si>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</si>
  <si>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</si>
  <si>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</si>
  <si>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</si>
  <si>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</si>
  <si>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</si>
  <si>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</si>
  <si>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</si>
  <si>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</si>
  <si>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</si>
  <si>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</si>
  <si>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</si>
  <si>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</si>
  <si>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</si>
  <si>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</si>
  <si>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</si>
  <si>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</si>
  <si>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</si>
  <si>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</si>
  <si>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</si>
  <si>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</si>
  <si>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</si>
  <si>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</si>
  <si>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</si>
  <si>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</si>
  <si>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</si>
  <si>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</si>
  <si>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</si>
  <si>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</si>
  <si>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</si>
  <si>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</si>
  <si>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</si>
  <si>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</si>
  <si>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</si>
  <si>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</si>
  <si>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</si>
  <si>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</si>
  <si>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</si>
  <si>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</si>
  <si>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</si>
  <si>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</si>
  <si>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</si>
  <si>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</si>
  <si>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</si>
  <si>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</si>
  <si>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</si>
  <si>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</si>
  <si>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</si>
  <si>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</si>
  <si>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</si>
  <si>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</si>
  <si>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</si>
  <si>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</si>
  <si>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</si>
  <si>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</si>
  <si>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</si>
  <si>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</si>
  <si>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</si>
  <si>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</si>
  <si>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</si>
  <si>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</si>
  <si>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</si>
  <si>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</si>
  <si>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</si>
  <si>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</si>
  <si>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</si>
  <si>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</si>
  <si>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</si>
  <si>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</si>
  <si>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</si>
  <si>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</si>
  <si>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</si>
  <si>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</si>
  <si>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</si>
  <si>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</si>
  <si>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</si>
  <si>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</si>
  <si>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</si>
  <si>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</si>
  <si>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</si>
  <si>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</si>
  <si>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</si>
  <si>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</si>
  <si>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</si>
  <si>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</si>
  <si>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</si>
  <si>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</si>
  <si>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</si>
  <si>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</si>
  <si>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</si>
  <si>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</si>
  <si>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</si>
  <si>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</si>
  <si>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</si>
  <si>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</si>
  <si>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</si>
  <si>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</si>
  <si>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</si>
  <si>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</si>
  <si>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</si>
  <si>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</si>
  <si>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</si>
  <si>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</si>
  <si>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</si>
  <si>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</si>
  <si>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</si>
  <si>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</si>
  <si>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</si>
  <si>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</si>
  <si>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</si>
  <si>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</si>
  <si>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</si>
  <si>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</si>
  <si>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</si>
  <si>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</si>
  <si>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</si>
  <si>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</si>
  <si>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</si>
  <si>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</si>
  <si>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</si>
  <si>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</si>
  <si>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</si>
  <si>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</si>
  <si>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</si>
  <si>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</si>
  <si>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</si>
  <si>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</si>
  <si>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</si>
  <si>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</si>
  <si>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</si>
  <si>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</si>
  <si>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</si>
  <si>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</si>
  <si>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</si>
  <si>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</si>
  <si>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</si>
  <si>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</si>
  <si>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</si>
  <si>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</si>
  <si>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</si>
  <si>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</si>
  <si>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</si>
  <si>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</si>
  <si>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</si>
  <si>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</si>
  <si>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</si>
  <si>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</si>
  <si>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</si>
  <si>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</si>
  <si>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</si>
  <si>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</si>
  <si>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</si>
  <si>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</si>
  <si>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</si>
  <si>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</si>
  <si>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</si>
  <si>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</si>
  <si>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</si>
  <si>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</si>
  <si>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</si>
  <si>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</si>
  <si>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</si>
  <si>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</si>
  <si>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</si>
  <si>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</si>
  <si>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</si>
  <si>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</si>
  <si>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</si>
  <si>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</si>
  <si>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</si>
  <si>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</si>
  <si>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</si>
  <si>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</si>
  <si>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</si>
  <si>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</si>
  <si>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</si>
  <si>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</si>
  <si>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</si>
  <si>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</si>
  <si>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</si>
  <si>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</si>
  <si>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</si>
  <si>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</si>
  <si>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</si>
  <si>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</si>
  <si>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</si>
  <si>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</si>
  <si>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</si>
  <si>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</si>
  <si>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</si>
  <si>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</si>
  <si>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</si>
  <si>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</si>
  <si>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</si>
  <si>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</si>
  <si>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</si>
  <si>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</si>
  <si>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</si>
  <si>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</si>
  <si>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</si>
  <si>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</si>
  <si>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</si>
  <si>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</si>
  <si>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</si>
  <si>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</si>
  <si>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</si>
  <si>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</si>
  <si>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</si>
  <si>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</si>
  <si>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</si>
  <si>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</si>
  <si>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</si>
  <si>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</si>
  <si>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</si>
  <si>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</si>
  <si>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</si>
  <si>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</si>
  <si>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</si>
  <si>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</si>
  <si>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</si>
  <si>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</si>
  <si>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</si>
  <si>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</si>
  <si>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</si>
  <si>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</si>
  <si>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</si>
  <si>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</si>
  <si>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</si>
  <si>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</si>
  <si>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</si>
  <si>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</si>
  <si>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</si>
  <si>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</si>
  <si>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</si>
  <si>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</si>
  <si>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</si>
  <si>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</si>
  <si>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</si>
  <si>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</si>
  <si>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</si>
  <si>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</si>
  <si>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</si>
  <si>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</si>
  <si>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</si>
  <si>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</si>
  <si>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</si>
  <si>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</si>
  <si>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</si>
  <si>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</si>
  <si>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</si>
  <si>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</si>
  <si>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</si>
  <si>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</si>
  <si>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</si>
  <si>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</si>
  <si>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</si>
  <si>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</si>
  <si>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</si>
  <si>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</si>
  <si>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</si>
  <si>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</si>
  <si>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</si>
  <si>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</si>
  <si>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</si>
  <si>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</si>
  <si>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</si>
  <si>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</si>
  <si>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</si>
  <si>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</si>
  <si>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</si>
  <si>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</si>
  <si>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</si>
  <si>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</si>
  <si>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</si>
  <si>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</si>
  <si>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</si>
  <si>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</si>
  <si>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</si>
  <si>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</si>
  <si>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</si>
  <si>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</si>
  <si>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</si>
  <si>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</si>
  <si>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</si>
  <si>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</si>
  <si>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</si>
  <si>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</si>
  <si>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</si>
  <si>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</si>
  <si>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</si>
  <si>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</si>
  <si>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</si>
  <si>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</si>
  <si>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</si>
  <si>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</si>
  <si>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</si>
  <si>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</si>
  <si>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</si>
  <si>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</si>
  <si>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</si>
  <si>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</si>
  <si>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</si>
  <si>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</si>
  <si>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</si>
  <si>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</si>
  <si>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</si>
  <si>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</si>
  <si>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</si>
  <si>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</si>
  <si>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</si>
  <si>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</si>
  <si>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</si>
  <si>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</si>
  <si>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</si>
  <si>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</si>
  <si>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</si>
  <si>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</si>
  <si>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</si>
  <si>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</si>
  <si>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</si>
  <si>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</si>
  <si>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</si>
  <si>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</si>
  <si>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</si>
  <si>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</si>
  <si>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</si>
  <si>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</si>
  <si>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</si>
  <si>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</si>
  <si>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</si>
  <si>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</si>
  <si>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</si>
  <si>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</si>
  <si>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</si>
  <si>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</si>
  <si>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</si>
  <si>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</si>
  <si>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</si>
  <si>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</si>
  <si>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</si>
  <si>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</si>
  <si>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</si>
  <si>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</si>
  <si>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</si>
  <si>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</si>
  <si>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</si>
  <si>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</si>
  <si>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</si>
  <si>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</si>
  <si>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</si>
  <si>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</si>
  <si>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</si>
  <si>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</si>
  <si>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</si>
  <si>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</si>
  <si>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</si>
  <si>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</si>
  <si>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</si>
  <si>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</si>
  <si>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</si>
  <si>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</si>
  <si>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</si>
  <si>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</si>
  <si>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</si>
  <si>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</si>
  <si>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</si>
  <si>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</si>
  <si>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</si>
  <si>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</si>
  <si>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</si>
  <si>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</si>
  <si>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</si>
  <si>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</si>
  <si>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</si>
  <si>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</si>
  <si>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</si>
  <si>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</si>
  <si>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</si>
  <si>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</si>
  <si>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</si>
  <si>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</si>
  <si>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</si>
  <si>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</si>
  <si>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</si>
  <si>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</si>
  <si>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</si>
  <si>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</si>
  <si>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</si>
  <si>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</si>
  <si>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</si>
  <si>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</si>
  <si>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</si>
  <si>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</si>
  <si>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</si>
  <si>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</si>
  <si>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</si>
  <si>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</si>
  <si>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</si>
  <si>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</si>
  <si>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</si>
  <si>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</si>
  <si>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</si>
  <si>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</si>
  <si>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</si>
  <si>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</si>
  <si>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</si>
  <si>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</si>
  <si>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</si>
  <si>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</si>
  <si>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</si>
  <si>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</si>
  <si>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</si>
  <si>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</si>
  <si>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</si>
  <si>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</si>
  <si>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</si>
  <si>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</si>
  <si>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</si>
  <si>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</si>
  <si>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</si>
  <si>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</si>
  <si>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</si>
  <si>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</si>
  <si>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</si>
  <si>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</si>
  <si>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</si>
  <si>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</si>
  <si>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</si>
  <si>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</si>
  <si>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</si>
  <si>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</si>
  <si>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</si>
  <si>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</si>
  <si>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</si>
  <si>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</si>
  <si>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</si>
  <si>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</si>
  <si>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</si>
  <si>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</si>
  <si>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</si>
  <si>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</si>
  <si>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</si>
  <si>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</si>
  <si>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</si>
  <si>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</si>
  <si>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</si>
  <si>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</si>
  <si>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</si>
  <si>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</si>
  <si>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</si>
  <si>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</si>
  <si>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</si>
  <si>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</si>
  <si>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</si>
  <si>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</si>
  <si>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</si>
  <si>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</si>
  <si>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</si>
  <si>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</si>
  <si>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</si>
  <si>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</si>
  <si>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</si>
  <si>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</si>
  <si>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</si>
  <si>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</si>
  <si>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</si>
  <si>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</si>
  <si>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</si>
  <si>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</si>
  <si>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</si>
  <si>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</si>
  <si>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</si>
  <si>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</si>
  <si>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</si>
  <si>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</si>
  <si>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</si>
  <si>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</si>
  <si>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</si>
  <si>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</si>
  <si>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</si>
  <si>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</si>
  <si>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</si>
  <si>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</si>
  <si>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</si>
  <si>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</si>
  <si>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</si>
  <si>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</si>
  <si>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</si>
  <si>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</si>
  <si>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</si>
  <si>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</si>
  <si>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</si>
  <si>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</si>
  <si>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</si>
  <si>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</si>
  <si>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</si>
  <si>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</si>
  <si>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</si>
  <si>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</si>
  <si>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</si>
  <si>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</si>
  <si>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</si>
  <si>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</si>
  <si>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</si>
  <si>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</si>
  <si>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</si>
  <si>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</si>
  <si>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</si>
  <si>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</si>
  <si>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</si>
  <si>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</si>
  <si>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</si>
  <si>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</si>
  <si>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</si>
  <si>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</si>
  <si>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</si>
  <si>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</si>
  <si>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</si>
  <si>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</si>
  <si>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</si>
  <si>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</si>
  <si>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</si>
  <si>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</si>
  <si>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</si>
  <si>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</si>
  <si>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</si>
  <si>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</si>
  <si>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</si>
  <si>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</si>
  <si>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</si>
  <si>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</si>
  <si>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</si>
  <si>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</si>
  <si>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</si>
  <si>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</si>
  <si>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</si>
  <si>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</si>
  <si>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</si>
  <si>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</si>
  <si>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</si>
  <si>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</si>
  <si>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</si>
  <si>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</si>
  <si>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</si>
  <si>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</si>
  <si>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</si>
  <si>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</si>
  <si>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</si>
  <si>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</si>
  <si>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</si>
  <si>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</si>
  <si>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</si>
  <si>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</si>
  <si>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</si>
  <si>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</si>
  <si>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</si>
  <si>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</si>
  <si>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</si>
  <si>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</si>
  <si>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</si>
  <si>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</si>
  <si>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</si>
  <si>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</si>
  <si>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</si>
  <si>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</si>
  <si>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</si>
  <si>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</si>
  <si>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</si>
  <si>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</si>
  <si>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</si>
  <si>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</si>
  <si>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</si>
  <si>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</si>
  <si>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</si>
  <si>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</si>
  <si>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</si>
  <si>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</si>
  <si>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</si>
  <si>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</si>
  <si>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</si>
  <si>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</si>
  <si>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</si>
  <si>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</si>
  <si>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</si>
  <si>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</si>
  <si>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</si>
  <si>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</si>
  <si>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</si>
  <si>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</si>
  <si>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</si>
  <si>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</si>
  <si>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</si>
  <si>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</si>
  <si>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</si>
  <si>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</si>
  <si>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</si>
  <si>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</si>
  <si>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</si>
  <si>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</si>
  <si>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</si>
  <si>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</si>
  <si>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</si>
  <si>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</si>
  <si>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</si>
  <si>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</si>
  <si>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</si>
  <si>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</si>
  <si>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</si>
  <si>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</si>
  <si>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</si>
  <si>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</si>
  <si>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</si>
  <si>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</si>
  <si>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</si>
  <si>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</si>
  <si>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</si>
  <si>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</si>
  <si>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</si>
  <si>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</si>
  <si>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</si>
  <si>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</si>
  <si>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</si>
  <si>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</si>
  <si>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</si>
  <si>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</si>
  <si>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</si>
  <si>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</si>
  <si>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</si>
  <si>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</si>
  <si>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</si>
  <si>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</si>
  <si>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</si>
  <si>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</si>
  <si>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</si>
  <si>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</si>
  <si>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</si>
  <si>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</si>
  <si>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</si>
  <si>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</si>
  <si>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</si>
  <si>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</si>
  <si>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</si>
  <si>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</si>
  <si>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</si>
  <si>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</si>
  <si>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</si>
  <si>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</si>
  <si>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</si>
  <si>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</si>
  <si>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</si>
  <si>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</si>
  <si>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</si>
  <si>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</si>
  <si>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</si>
  <si>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</si>
  <si>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</si>
  <si>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</si>
  <si>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</si>
  <si>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</si>
  <si>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</si>
  <si>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</si>
  <si>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</si>
  <si>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</si>
  <si>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</si>
  <si>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</si>
  <si>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</si>
  <si>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</si>
  <si>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</si>
  <si>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</si>
  <si>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</si>
  <si>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</si>
  <si>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</si>
  <si>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</si>
  <si>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</si>
  <si>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</si>
  <si>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</si>
  <si>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</si>
  <si>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</si>
  <si>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</si>
  <si>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</si>
  <si>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</si>
  <si>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</si>
  <si>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</si>
  <si>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</si>
  <si>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</si>
  <si>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</si>
  <si>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</si>
  <si>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</si>
  <si>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</si>
  <si>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</si>
  <si>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</si>
  <si>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</si>
  <si>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</si>
  <si>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</si>
  <si>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</si>
  <si>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</si>
  <si>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</si>
  <si>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</si>
  <si>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</si>
  <si>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</si>
  <si>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</si>
  <si>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</si>
  <si>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</si>
  <si>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</si>
  <si>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</si>
  <si>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</si>
  <si>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</si>
  <si>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</si>
  <si>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</si>
  <si>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</si>
  <si>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</si>
  <si>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</si>
  <si>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</si>
  <si>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</si>
  <si>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</si>
  <si>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</si>
  <si>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</si>
  <si>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</si>
  <si>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</si>
  <si>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</si>
  <si>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</si>
  <si>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</si>
  <si>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</si>
  <si>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</si>
  <si>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</si>
  <si>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</si>
  <si>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</si>
  <si>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</si>
  <si>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</si>
  <si>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</si>
  <si>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</si>
  <si>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</si>
  <si>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</si>
  <si>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</si>
  <si>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</si>
  <si>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</si>
  <si>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</si>
  <si>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</si>
  <si>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</si>
  <si>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</si>
  <si>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</si>
  <si>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</si>
  <si>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</si>
  <si>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</si>
  <si>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</si>
  <si>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</si>
  <si>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</si>
  <si>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</si>
  <si>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</si>
  <si>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</si>
  <si>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</si>
  <si>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</si>
  <si>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</si>
  <si>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</si>
  <si>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</si>
  <si>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</si>
  <si>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</si>
  <si>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</si>
  <si>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</si>
  <si>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</si>
  <si>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</si>
  <si>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</si>
  <si>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</si>
  <si>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</si>
  <si>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</si>
  <si>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</si>
  <si>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</si>
  <si>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</si>
  <si>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</si>
  <si>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</si>
  <si>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</si>
  <si>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</si>
  <si>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</si>
  <si>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</si>
  <si>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</si>
  <si>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</si>
  <si>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</si>
  <si>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</si>
  <si>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</si>
  <si>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</si>
  <si>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</si>
  <si>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</si>
  <si>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</si>
  <si>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</si>
  <si>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</si>
  <si>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</si>
  <si>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</si>
  <si>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</si>
  <si>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</si>
  <si>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</si>
  <si>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</si>
  <si>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</si>
  <si>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</si>
  <si>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</si>
  <si>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</si>
  <si>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</si>
  <si>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</si>
  <si>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</si>
  <si>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</si>
  <si>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</si>
  <si>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</si>
  <si>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</si>
  <si>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</si>
  <si>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</si>
  <si>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</si>
  <si>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</si>
  <si>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</si>
  <si>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</si>
  <si>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</si>
  <si>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</si>
  <si>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</si>
  <si>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</si>
  <si>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</si>
  <si>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</si>
  <si>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</si>
  <si>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</si>
  <si>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</si>
  <si>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</si>
  <si>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</si>
  <si>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</si>
  <si>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</si>
  <si>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</si>
  <si>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</si>
  <si>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</si>
  <si>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</si>
  <si>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</si>
  <si>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</si>
  <si>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</si>
  <si>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</si>
  <si>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</si>
  <si>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</si>
  <si>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</si>
  <si>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</si>
  <si>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</si>
  <si>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</si>
  <si>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</si>
  <si>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</si>
  <si>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</si>
  <si>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</si>
  <si>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</si>
  <si>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</si>
  <si>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</si>
  <si>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</si>
  <si>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</si>
  <si>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</si>
  <si>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</si>
  <si>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</si>
  <si>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</si>
  <si>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</si>
  <si>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</si>
  <si>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</si>
  <si>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</si>
  <si>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</si>
  <si>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</si>
  <si>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</si>
  <si>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</si>
  <si>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</si>
  <si>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</si>
  <si>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</si>
  <si>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</si>
  <si>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</si>
  <si>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</si>
  <si>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</si>
  <si>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</si>
  <si>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</si>
  <si>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</si>
  <si>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</si>
  <si>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</si>
  <si>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</si>
  <si>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</si>
  <si>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</si>
  <si>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</si>
  <si>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</si>
  <si>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</si>
  <si>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</si>
  <si>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</si>
  <si>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</si>
  <si>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</si>
  <si>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</si>
  <si>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</si>
  <si>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</si>
  <si>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</si>
  <si>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</si>
  <si>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</si>
  <si>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</si>
  <si>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</si>
  <si>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</si>
  <si>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</si>
  <si>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</si>
  <si>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</si>
  <si>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</si>
  <si>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</si>
  <si>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</si>
  <si>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</si>
  <si>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</si>
  <si>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</si>
  <si>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</si>
  <si>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</si>
  <si>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</si>
  <si>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</si>
  <si>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</si>
  <si>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</si>
  <si>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</si>
  <si>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</si>
  <si>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</si>
  <si>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</si>
  <si>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</si>
  <si>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</si>
  <si>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</si>
  <si>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</si>
  <si>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</si>
  <si>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</si>
  <si>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</si>
  <si>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</si>
  <si>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</si>
  <si>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</si>
  <si>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</si>
  <si>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</si>
  <si>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</si>
  <si>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</si>
  <si>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</si>
  <si>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</si>
  <si>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</si>
  <si>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</si>
  <si>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</si>
  <si>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</si>
  <si>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</si>
  <si>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</si>
  <si>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</si>
  <si>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</si>
  <si>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</si>
  <si>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</si>
  <si>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</si>
  <si>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</si>
  <si>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</si>
  <si>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</si>
  <si>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</si>
  <si>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</si>
  <si>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</si>
  <si>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</si>
  <si>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</si>
  <si>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</si>
  <si>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</si>
  <si>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</si>
  <si>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</si>
  <si>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</si>
  <si>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</si>
  <si>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</si>
  <si>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</si>
  <si>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</si>
  <si>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</si>
  <si>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</si>
  <si>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</si>
  <si>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</si>
  <si>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</si>
  <si>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</si>
  <si>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</si>
  <si>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</si>
  <si>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</si>
  <si>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</si>
  <si>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</si>
  <si>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</si>
  <si>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</si>
  <si>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</si>
  <si>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</si>
  <si>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</si>
  <si>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</si>
  <si>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</si>
  <si>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</si>
  <si>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</si>
  <si>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</si>
  <si>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</si>
  <si>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</si>
  <si>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</si>
  <si>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</si>
  <si>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</si>
  <si>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</si>
  <si>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</si>
  <si>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</si>
  <si>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</si>
  <si>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</si>
  <si>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</si>
  <si>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</si>
  <si>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</si>
  <si>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</si>
  <si>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</si>
  <si>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</si>
  <si>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</si>
  <si>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</si>
  <si>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</si>
  <si>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</si>
  <si>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</si>
  <si>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</si>
  <si>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</si>
  <si>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</si>
  <si>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</si>
  <si>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</si>
  <si>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</si>
  <si>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</si>
  <si>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</si>
  <si>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</si>
  <si>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</si>
  <si>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</si>
  <si>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</si>
  <si>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</si>
  <si>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</si>
  <si>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</si>
  <si>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</si>
  <si>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</si>
  <si>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</si>
  <si>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</si>
  <si>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</si>
  <si>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</si>
  <si>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</si>
  <si>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</si>
  <si>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</si>
  <si>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</si>
  <si>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</si>
  <si>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</si>
  <si>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</si>
  <si>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</si>
  <si>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</si>
  <si>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</si>
  <si>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</si>
  <si>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</si>
  <si>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</si>
  <si>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</si>
  <si>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</si>
  <si>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</si>
  <si>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</si>
  <si>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</si>
  <si>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</si>
  <si>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</si>
  <si>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</si>
  <si>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</si>
  <si>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</si>
  <si>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</si>
  <si>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</si>
  <si>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</si>
  <si>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</si>
  <si>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</si>
  <si>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</si>
  <si>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</si>
  <si>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</si>
  <si>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</si>
  <si>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</si>
  <si>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</si>
  <si>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</si>
  <si>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</si>
  <si>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</si>
  <si>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</si>
  <si>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</si>
  <si>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</si>
  <si>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</si>
  <si>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</si>
  <si>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</si>
  <si>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</si>
  <si>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</si>
  <si>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</si>
  <si>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</si>
  <si>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</si>
  <si>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</si>
  <si>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</si>
  <si>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</si>
  <si>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</si>
  <si>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</si>
  <si>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</si>
  <si>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</si>
  <si>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</si>
  <si>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</si>
  <si>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</si>
  <si>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</si>
  <si>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</si>
  <si>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</si>
  <si>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</si>
  <si>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</si>
  <si>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</si>
  <si>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</si>
  <si>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</si>
  <si>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</si>
  <si>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</si>
  <si>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</si>
  <si>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</si>
  <si>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</si>
  <si>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</si>
  <si>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</si>
  <si>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</si>
  <si>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</si>
  <si>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</si>
  <si>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</si>
  <si>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</si>
  <si>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</si>
  <si>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</si>
  <si>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</si>
  <si>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</si>
  <si>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</si>
  <si>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</si>
  <si>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</si>
  <si>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</si>
  <si>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</si>
  <si>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</si>
  <si>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</si>
  <si>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</si>
  <si>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</si>
  <si>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</si>
  <si>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</si>
  <si>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</si>
  <si>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</si>
  <si>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</si>
  <si>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</si>
  <si>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</si>
  <si>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</si>
  <si>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</si>
  <si>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</si>
  <si>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</si>
  <si>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</si>
  <si>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</si>
  <si>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</si>
  <si>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</si>
  <si>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</si>
  <si>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</si>
  <si>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</si>
  <si>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</si>
  <si>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</si>
  <si>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</si>
  <si>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</si>
  <si>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</si>
  <si>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</si>
  <si>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</si>
  <si>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</si>
  <si>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</si>
  <si>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</si>
  <si>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</si>
  <si>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</si>
  <si>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</si>
  <si>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</si>
  <si>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</si>
  <si>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</si>
  <si>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</si>
  <si>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</si>
  <si>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</si>
  <si>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</si>
  <si>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</si>
  <si>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</si>
  <si>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</si>
  <si>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</si>
  <si>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</si>
  <si>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</si>
  <si>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</si>
  <si>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</si>
  <si>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</si>
  <si>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</si>
  <si>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</si>
  <si>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</si>
  <si>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</si>
  <si>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</si>
  <si>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</si>
  <si>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</si>
  <si>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</si>
  <si>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</si>
  <si>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</si>
  <si>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</si>
  <si>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</si>
  <si>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</si>
  <si>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</si>
  <si>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</si>
  <si>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</si>
  <si>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</si>
  <si>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</si>
  <si>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</si>
  <si>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</si>
  <si>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</si>
  <si>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</si>
  <si>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</si>
  <si>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</si>
  <si>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</si>
  <si>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</si>
  <si>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</si>
  <si>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</si>
  <si>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</si>
  <si>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</si>
  <si>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</si>
  <si>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</si>
  <si>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</si>
  <si>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</si>
  <si>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</si>
  <si>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</si>
  <si>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</si>
  <si>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</si>
  <si>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</si>
  <si>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</si>
  <si>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</si>
  <si>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</si>
  <si>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</si>
  <si>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</si>
  <si>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</si>
  <si>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</si>
  <si>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</si>
  <si>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</si>
  <si>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</si>
  <si>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</si>
  <si>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</si>
  <si>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</si>
  <si>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</si>
  <si>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</si>
  <si>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</si>
  <si>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</si>
  <si>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</si>
  <si>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</si>
  <si>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</si>
  <si>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</si>
  <si>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</si>
  <si>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</si>
  <si>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</si>
  <si>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</si>
  <si>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</si>
  <si>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</si>
  <si>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</si>
  <si>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</si>
  <si>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</si>
  <si>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</si>
  <si>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</si>
  <si>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</si>
  <si>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</si>
  <si>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</si>
  <si>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</si>
  <si>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</si>
  <si>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</si>
  <si>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</si>
  <si>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</si>
  <si>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</si>
  <si>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</si>
  <si>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</si>
  <si>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</si>
  <si>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</si>
  <si>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</si>
  <si>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</si>
  <si>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</si>
  <si>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</si>
  <si>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</si>
  <si>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</si>
  <si>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</si>
  <si>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</si>
  <si>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</si>
  <si>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</si>
  <si>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</si>
  <si>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</si>
  <si>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</si>
  <si>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</si>
  <si>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</si>
  <si>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</si>
  <si>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</si>
  <si>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</si>
  <si>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</si>
  <si>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</si>
  <si>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</si>
  <si>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</si>
  <si>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</si>
  <si>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</si>
  <si>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</si>
  <si>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</si>
  <si>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</si>
  <si>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</si>
  <si>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</si>
  <si>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</si>
  <si>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</si>
  <si>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</si>
  <si>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</si>
  <si>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</si>
  <si>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</si>
  <si>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</si>
  <si>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</si>
  <si>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</si>
  <si>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</si>
  <si>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</si>
  <si>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</si>
  <si>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</si>
  <si>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</si>
  <si>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</si>
  <si>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</si>
  <si>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</si>
  <si>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</si>
  <si>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</si>
  <si>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</si>
  <si>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</si>
  <si>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</si>
  <si>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</si>
  <si>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</si>
  <si>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</si>
  <si>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</si>
  <si>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</si>
  <si>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</si>
  <si>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</si>
  <si>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</si>
  <si>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</si>
  <si>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</si>
  <si>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</si>
  <si>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</si>
  <si>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</si>
  <si>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</si>
  <si>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</si>
  <si>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</si>
  <si>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</si>
  <si>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</si>
  <si>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</si>
  <si>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</si>
  <si>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</si>
  <si>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</si>
  <si>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</si>
  <si>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</si>
  <si>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</si>
  <si>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</si>
  <si>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</si>
  <si>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</si>
  <si>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</si>
  <si>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</si>
  <si>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</si>
  <si>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</si>
  <si>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</si>
  <si>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</si>
  <si>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</si>
  <si>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</si>
  <si>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</si>
  <si>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</si>
  <si>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</si>
  <si>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</si>
  <si>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</si>
  <si>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</si>
  <si>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</si>
  <si>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</si>
  <si>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</si>
  <si>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</si>
  <si>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</si>
  <si>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</si>
  <si>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</si>
  <si>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</si>
  <si>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</si>
  <si>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</si>
  <si>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</si>
  <si>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</si>
  <si>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</si>
  <si>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</si>
  <si>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</si>
  <si>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</si>
  <si>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</si>
  <si>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</si>
  <si>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</si>
  <si>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</si>
  <si>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</si>
  <si>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</si>
  <si>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</si>
  <si>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</si>
  <si>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</si>
  <si>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</si>
  <si>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</si>
  <si>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</si>
  <si>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</si>
  <si>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</si>
  <si>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</si>
  <si>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</si>
  <si>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</si>
  <si>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</si>
  <si>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</si>
  <si>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</si>
  <si>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</si>
  <si>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</si>
  <si>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</si>
  <si>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</si>
  <si>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</si>
  <si>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</si>
  <si>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</si>
  <si>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</si>
  <si>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</si>
  <si>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</si>
  <si>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</si>
  <si>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</si>
  <si>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</si>
  <si>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</si>
  <si>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</si>
  <si>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</si>
  <si>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</si>
  <si>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</si>
  <si>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</si>
  <si>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</si>
  <si>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</si>
  <si>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</si>
  <si>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</si>
  <si>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</si>
  <si>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</si>
  <si>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</si>
  <si>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</si>
  <si>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</si>
  <si>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</si>
  <si>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</si>
  <si>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</si>
  <si>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</si>
  <si>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</si>
  <si>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</si>
  <si>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</si>
  <si>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</si>
  <si>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</si>
  <si>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</si>
  <si>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</si>
  <si>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</si>
  <si>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</si>
  <si>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</si>
  <si>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</si>
  <si>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</si>
  <si>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</si>
  <si>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</si>
  <si>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</si>
  <si>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</si>
  <si>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</si>
  <si>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</si>
  <si>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</si>
  <si>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</si>
  <si>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</si>
  <si>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</si>
  <si>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</si>
  <si>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</si>
  <si>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</si>
  <si>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</si>
  <si>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</si>
  <si>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</si>
  <si>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</si>
  <si>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</si>
  <si>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</si>
  <si>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</si>
  <si>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</si>
  <si>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</si>
  <si>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</si>
  <si>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</si>
  <si>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</si>
  <si>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</si>
  <si>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</si>
  <si>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</si>
  <si>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</si>
  <si>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</si>
  <si>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</si>
  <si>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</si>
  <si>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</si>
  <si>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</si>
  <si>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</si>
  <si>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</si>
  <si>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</si>
  <si>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</si>
  <si>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</si>
  <si>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</si>
  <si>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</si>
  <si>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</si>
  <si>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</si>
  <si>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</si>
  <si>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</si>
  <si>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</si>
  <si>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</si>
  <si>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</si>
  <si>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</si>
  <si>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</si>
  <si>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</si>
  <si>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</si>
  <si>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</si>
  <si>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</si>
  <si>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</si>
  <si>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</si>
  <si>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</si>
  <si>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</si>
  <si>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</si>
  <si>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</si>
  <si>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</si>
  <si>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</si>
  <si>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</si>
  <si>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</si>
  <si>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</si>
  <si>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</si>
  <si>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</si>
  <si>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</si>
  <si>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</si>
  <si>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</si>
  <si>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</si>
  <si>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</si>
  <si>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</si>
  <si>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</si>
  <si>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</si>
  <si>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</si>
  <si>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</si>
  <si>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</si>
  <si>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</si>
  <si>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</si>
  <si>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</si>
  <si>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</si>
  <si>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</si>
  <si>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</si>
  <si>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</si>
  <si>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</si>
  <si>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</si>
  <si>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</si>
  <si>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</si>
  <si>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</si>
  <si>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</si>
  <si>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</si>
  <si>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</si>
  <si>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</si>
  <si>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</si>
  <si>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</si>
  <si>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</si>
  <si>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</si>
  <si>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</si>
  <si>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</si>
  <si>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</si>
  <si>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</si>
  <si>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</si>
  <si>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</si>
  <si>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</si>
  <si>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</si>
  <si>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</si>
  <si>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</si>
  <si>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</si>
  <si>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</si>
  <si>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</si>
  <si>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</si>
  <si>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</si>
  <si>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</si>
  <si>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</si>
  <si>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</si>
  <si>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</si>
  <si>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1"/>
  </si>
  <si>
    <t>JIS2</t>
    <phoneticPr fontId="11"/>
  </si>
  <si>
    <t>JIS3</t>
    <phoneticPr fontId="11"/>
  </si>
  <si>
    <t>JIS4</t>
    <phoneticPr fontId="11"/>
  </si>
  <si>
    <t>JIS5</t>
    <phoneticPr fontId="11"/>
  </si>
  <si>
    <t>JIS6</t>
    <phoneticPr fontId="11"/>
  </si>
  <si>
    <t>JIS7</t>
    <phoneticPr fontId="11"/>
  </si>
  <si>
    <t>JIS8</t>
    <phoneticPr fontId="11"/>
  </si>
  <si>
    <t>JIS9</t>
    <phoneticPr fontId="11"/>
  </si>
  <si>
    <t>JIS10</t>
    <phoneticPr fontId="11"/>
  </si>
  <si>
    <t>JIS11</t>
    <phoneticPr fontId="11"/>
  </si>
  <si>
    <t>JIS12</t>
    <phoneticPr fontId="11"/>
  </si>
  <si>
    <t>JIS13</t>
    <phoneticPr fontId="11"/>
  </si>
  <si>
    <t>JIS14</t>
    <phoneticPr fontId="11"/>
  </si>
  <si>
    <t>JIS15</t>
    <phoneticPr fontId="11"/>
  </si>
  <si>
    <t>JIS16</t>
    <phoneticPr fontId="11"/>
  </si>
  <si>
    <t>JIS17</t>
    <phoneticPr fontId="11"/>
  </si>
  <si>
    <t>JIS18</t>
    <phoneticPr fontId="11"/>
  </si>
  <si>
    <t>JIS19</t>
    <phoneticPr fontId="11"/>
  </si>
  <si>
    <t>JIS20</t>
    <phoneticPr fontId="11"/>
  </si>
  <si>
    <t>JIS21</t>
    <phoneticPr fontId="11"/>
  </si>
  <si>
    <t>JIS22</t>
    <phoneticPr fontId="11"/>
  </si>
  <si>
    <t>JIS23</t>
    <phoneticPr fontId="11"/>
  </si>
  <si>
    <t>JIS24</t>
    <phoneticPr fontId="11"/>
  </si>
  <si>
    <t>JIS25</t>
    <phoneticPr fontId="11"/>
  </si>
  <si>
    <t>JIS26</t>
    <phoneticPr fontId="11"/>
  </si>
  <si>
    <t>JIS27</t>
    <phoneticPr fontId="11"/>
  </si>
  <si>
    <t>JIS28</t>
    <phoneticPr fontId="11"/>
  </si>
  <si>
    <t>JIS29</t>
    <phoneticPr fontId="11"/>
  </si>
  <si>
    <t>JIS30</t>
    <phoneticPr fontId="11"/>
  </si>
  <si>
    <t>JIS31</t>
    <phoneticPr fontId="11"/>
  </si>
  <si>
    <t>JIS32</t>
    <phoneticPr fontId="11"/>
  </si>
  <si>
    <t>JIS33</t>
    <phoneticPr fontId="11"/>
  </si>
  <si>
    <t>JIS34</t>
    <phoneticPr fontId="11"/>
  </si>
  <si>
    <t>JIS35</t>
    <phoneticPr fontId="11"/>
  </si>
  <si>
    <t>JIS36</t>
    <phoneticPr fontId="11"/>
  </si>
  <si>
    <t>JIS37</t>
    <phoneticPr fontId="11"/>
  </si>
  <si>
    <t>JIS38</t>
    <phoneticPr fontId="11"/>
  </si>
  <si>
    <t>JIS39</t>
    <phoneticPr fontId="11"/>
  </si>
  <si>
    <t>JIS40</t>
    <phoneticPr fontId="11"/>
  </si>
  <si>
    <t>JIS41</t>
    <phoneticPr fontId="11"/>
  </si>
  <si>
    <t>JIS42</t>
    <phoneticPr fontId="11"/>
  </si>
  <si>
    <t>JIS43</t>
    <phoneticPr fontId="11"/>
  </si>
  <si>
    <t>JIS44</t>
    <phoneticPr fontId="11"/>
  </si>
  <si>
    <t>JIS45</t>
    <phoneticPr fontId="11"/>
  </si>
  <si>
    <t>JIS46</t>
    <phoneticPr fontId="11"/>
  </si>
  <si>
    <t>JIS47</t>
    <phoneticPr fontId="11"/>
  </si>
  <si>
    <t>市区町村マスタ</t>
    <rPh sb="0" eb="4">
      <t>シクチョウソン</t>
    </rPh>
    <phoneticPr fontId="11"/>
  </si>
  <si>
    <t>北海道</t>
    <phoneticPr fontId="11"/>
  </si>
  <si>
    <t>JIS0</t>
    <phoneticPr fontId="11"/>
  </si>
  <si>
    <t>JISCODE</t>
  </si>
  <si>
    <t>市区町村名コード化マスタ</t>
    <rPh sb="0" eb="5">
      <t>シクチョウソンメイ</t>
    </rPh>
    <rPh sb="8" eb="9">
      <t>カ</t>
    </rPh>
    <phoneticPr fontId="11"/>
  </si>
  <si>
    <t>【非表示】文字→コード変換用シート</t>
    <rPh sb="1" eb="4">
      <t>ヒヒョウジ</t>
    </rPh>
    <rPh sb="5" eb="7">
      <t>モジ</t>
    </rPh>
    <rPh sb="11" eb="13">
      <t>ヘンカン</t>
    </rPh>
    <rPh sb="13" eb="14">
      <t>ヨウ</t>
    </rPh>
    <phoneticPr fontId="11"/>
  </si>
  <si>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1"/>
  </si>
  <si>
    <t>個人法人マスタ</t>
    <rPh sb="0" eb="2">
      <t>コジン</t>
    </rPh>
    <rPh sb="2" eb="4">
      <t>ホウジン</t>
    </rPh>
    <phoneticPr fontId="11"/>
  </si>
  <si>
    <t>1</t>
  </si>
  <si>
    <t>1</t>
    <phoneticPr fontId="11"/>
  </si>
  <si>
    <t>2</t>
  </si>
  <si>
    <t>2</t>
    <phoneticPr fontId="11"/>
  </si>
  <si>
    <t>個人</t>
    <rPh sb="0" eb="2">
      <t>コジン</t>
    </rPh>
    <phoneticPr fontId="11"/>
  </si>
  <si>
    <t>法人</t>
    <rPh sb="0" eb="2">
      <t>ホウジン</t>
    </rPh>
    <phoneticPr fontId="11"/>
  </si>
  <si>
    <t>コード</t>
    <phoneticPr fontId="11"/>
  </si>
  <si>
    <t>個人法人</t>
    <rPh sb="0" eb="2">
      <t>コジン</t>
    </rPh>
    <rPh sb="2" eb="4">
      <t>ホウジン</t>
    </rPh>
    <phoneticPr fontId="11"/>
  </si>
  <si>
    <t>不動産業</t>
  </si>
  <si>
    <t>建設業</t>
  </si>
  <si>
    <t>製造業</t>
  </si>
  <si>
    <t>商業</t>
  </si>
  <si>
    <t>運輸業</t>
  </si>
  <si>
    <t>その他</t>
  </si>
  <si>
    <t>3</t>
  </si>
  <si>
    <t>4</t>
  </si>
  <si>
    <t>5</t>
  </si>
  <si>
    <t>6</t>
  </si>
  <si>
    <t>7</t>
  </si>
  <si>
    <t>業種マスタ</t>
    <rPh sb="0" eb="2">
      <t>ギョウシュ</t>
    </rPh>
    <phoneticPr fontId="11"/>
  </si>
  <si>
    <t>利用目的マスタ</t>
    <rPh sb="0" eb="4">
      <t>リヨウモクテキ</t>
    </rPh>
    <phoneticPr fontId="11"/>
  </si>
  <si>
    <t>利用目的マスタ</t>
    <rPh sb="0" eb="4">
      <t>リヨウモクテキ</t>
    </rPh>
    <phoneticPr fontId="11"/>
  </si>
  <si>
    <t>【非表示】利用目的参照用シート</t>
    <rPh sb="1" eb="4">
      <t>ヒヒョウジ</t>
    </rPh>
    <rPh sb="5" eb="9">
      <t>リヨウモクテキ</t>
    </rPh>
    <rPh sb="9" eb="11">
      <t>サンショウ</t>
    </rPh>
    <rPh sb="11" eb="12">
      <t>ヨウ</t>
    </rPh>
    <phoneticPr fontId="11"/>
  </si>
  <si>
    <t>011</t>
    <phoneticPr fontId="11"/>
  </si>
  <si>
    <t>012</t>
    <phoneticPr fontId="11"/>
  </si>
  <si>
    <t>013</t>
    <phoneticPr fontId="11"/>
  </si>
  <si>
    <t>021</t>
    <phoneticPr fontId="11"/>
  </si>
  <si>
    <t>022</t>
    <phoneticPr fontId="11"/>
  </si>
  <si>
    <t>023</t>
    <phoneticPr fontId="11"/>
  </si>
  <si>
    <t>030</t>
    <phoneticPr fontId="11"/>
  </si>
  <si>
    <t>040</t>
    <phoneticPr fontId="11"/>
  </si>
  <si>
    <t>レクリエーション施設</t>
    <phoneticPr fontId="11"/>
  </si>
  <si>
    <t>ゴルフ場</t>
    <phoneticPr fontId="11"/>
  </si>
  <si>
    <t>050</t>
    <phoneticPr fontId="11"/>
  </si>
  <si>
    <t>061</t>
    <phoneticPr fontId="11"/>
  </si>
  <si>
    <t>062</t>
    <phoneticPr fontId="11"/>
  </si>
  <si>
    <t>063</t>
    <phoneticPr fontId="11"/>
  </si>
  <si>
    <t>070</t>
    <phoneticPr fontId="11"/>
  </si>
  <si>
    <t>080</t>
    <phoneticPr fontId="11"/>
  </si>
  <si>
    <t>090</t>
    <phoneticPr fontId="11"/>
  </si>
  <si>
    <t>100</t>
    <phoneticPr fontId="11"/>
  </si>
  <si>
    <t>110</t>
    <phoneticPr fontId="11"/>
  </si>
  <si>
    <t>120</t>
    <phoneticPr fontId="11"/>
  </si>
  <si>
    <t>林業</t>
  </si>
  <si>
    <t>農業・畜産業・水産業</t>
    <phoneticPr fontId="11"/>
  </si>
  <si>
    <t>駐車場</t>
    <phoneticPr fontId="11"/>
  </si>
  <si>
    <t>病院等その他の利用目的</t>
    <phoneticPr fontId="11"/>
  </si>
  <si>
    <t>資産保有・転売等目的</t>
    <phoneticPr fontId="11"/>
  </si>
  <si>
    <t>その他</t>
    <phoneticPr fontId="11"/>
  </si>
  <si>
    <t>利用目的</t>
    <rPh sb="0" eb="4">
      <t>リヨウモクテキ</t>
    </rPh>
    <phoneticPr fontId="11"/>
  </si>
  <si>
    <t>大コード</t>
    <rPh sb="0" eb="1">
      <t>ダイ</t>
    </rPh>
    <phoneticPr fontId="11"/>
  </si>
  <si>
    <t>小コード</t>
    <rPh sb="0" eb="1">
      <t>ショウ</t>
    </rPh>
    <phoneticPr fontId="11"/>
  </si>
  <si>
    <t>011</t>
    <phoneticPr fontId="11"/>
  </si>
  <si>
    <t>012</t>
    <phoneticPr fontId="11"/>
  </si>
  <si>
    <t>01</t>
    <phoneticPr fontId="11"/>
  </si>
  <si>
    <t>02</t>
    <phoneticPr fontId="11"/>
  </si>
  <si>
    <t>利用目的</t>
    <rPh sb="0" eb="4">
      <t>リヨウモクテキ</t>
    </rPh>
    <phoneticPr fontId="11"/>
  </si>
  <si>
    <t>住宅「自用」</t>
    <rPh sb="3" eb="5">
      <t>ジヨウ</t>
    </rPh>
    <phoneticPr fontId="11"/>
  </si>
  <si>
    <t>住宅「賃貸」</t>
    <phoneticPr fontId="11"/>
  </si>
  <si>
    <t>住宅「販売」</t>
    <phoneticPr fontId="11"/>
  </si>
  <si>
    <t>戸建住宅「自用」</t>
    <phoneticPr fontId="11"/>
  </si>
  <si>
    <t>共同住宅「自用」</t>
    <phoneticPr fontId="11"/>
  </si>
  <si>
    <t>寄宿舎「自用」</t>
    <phoneticPr fontId="11"/>
  </si>
  <si>
    <t>分譲地「自用」</t>
    <phoneticPr fontId="11"/>
  </si>
  <si>
    <t>その他「自用」</t>
    <phoneticPr fontId="11"/>
  </si>
  <si>
    <t>戸建住宅「賃貸」</t>
    <phoneticPr fontId="11"/>
  </si>
  <si>
    <t>共同住宅「賃貸」</t>
    <phoneticPr fontId="11"/>
  </si>
  <si>
    <t>寄宿舎「賃貸」</t>
    <phoneticPr fontId="11"/>
  </si>
  <si>
    <t>分譲地「賃貸」</t>
    <phoneticPr fontId="11"/>
  </si>
  <si>
    <t>その他「賃貸」</t>
  </si>
  <si>
    <t>その他「賃貸」</t>
    <phoneticPr fontId="11"/>
  </si>
  <si>
    <t>戸建住宅「販売」</t>
    <phoneticPr fontId="11"/>
  </si>
  <si>
    <t>共同住宅「販売」</t>
    <phoneticPr fontId="11"/>
  </si>
  <si>
    <t>寄宿舎「販売」</t>
    <phoneticPr fontId="11"/>
  </si>
  <si>
    <t>分譲地「販売」</t>
    <phoneticPr fontId="11"/>
  </si>
  <si>
    <t>その他「販売」</t>
  </si>
  <si>
    <t>その他「販売」</t>
    <phoneticPr fontId="11"/>
  </si>
  <si>
    <t>商業施設「自用」</t>
    <rPh sb="0" eb="4">
      <t>ショウギョウシセツ</t>
    </rPh>
    <phoneticPr fontId="11"/>
  </si>
  <si>
    <t>商業施設「賃貸」</t>
    <rPh sb="0" eb="4">
      <t>ショウギョウシセツ</t>
    </rPh>
    <phoneticPr fontId="11"/>
  </si>
  <si>
    <t>商業施設「販売」</t>
    <rPh sb="0" eb="4">
      <t>ショウギョウシセツ</t>
    </rPh>
    <phoneticPr fontId="11"/>
  </si>
  <si>
    <t>事務所「自用」</t>
    <phoneticPr fontId="11"/>
  </si>
  <si>
    <t>物品販売店舗（大型）「自用」</t>
    <phoneticPr fontId="11"/>
  </si>
  <si>
    <t>物品販売店舗（中・小型）「自用」</t>
    <phoneticPr fontId="11"/>
  </si>
  <si>
    <t>飲食店「自用」</t>
    <phoneticPr fontId="11"/>
  </si>
  <si>
    <t>銀行「自用」</t>
    <phoneticPr fontId="11"/>
  </si>
  <si>
    <t>ホテル「自用」</t>
    <phoneticPr fontId="11"/>
  </si>
  <si>
    <t>流通施設（商業）「自用」</t>
    <phoneticPr fontId="11"/>
  </si>
  <si>
    <t>自動車整備工場「自用」</t>
    <phoneticPr fontId="11"/>
  </si>
  <si>
    <t>ガソリンスタンド「自用」</t>
    <phoneticPr fontId="11"/>
  </si>
  <si>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</si>
  <si>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</si>
  <si>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</si>
  <si>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</si>
  <si>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</si>
  <si>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</si>
  <si>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</si>
  <si>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</si>
  <si>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</si>
  <si>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</si>
  <si>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</si>
  <si>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</si>
  <si>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</si>
  <si>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</si>
  <si>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</si>
  <si>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</si>
  <si>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</si>
  <si>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</si>
  <si>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1"/>
  </si>
  <si>
    <t>021</t>
    <phoneticPr fontId="11"/>
  </si>
  <si>
    <t>022</t>
    <phoneticPr fontId="11"/>
  </si>
  <si>
    <t>023</t>
    <phoneticPr fontId="11"/>
  </si>
  <si>
    <t>生産施設</t>
    <phoneticPr fontId="11"/>
  </si>
  <si>
    <t>生産施設</t>
    <rPh sb="0" eb="2">
      <t>セイサン</t>
    </rPh>
    <rPh sb="2" eb="4">
      <t>シセツ</t>
    </rPh>
    <phoneticPr fontId="11"/>
  </si>
  <si>
    <t>工場</t>
    <phoneticPr fontId="11"/>
  </si>
  <si>
    <t>資材置場</t>
    <phoneticPr fontId="11"/>
  </si>
  <si>
    <t>倉庫</t>
    <phoneticPr fontId="11"/>
  </si>
  <si>
    <t>流通施設（生産）</t>
    <phoneticPr fontId="11"/>
  </si>
  <si>
    <t>共同選果場</t>
    <phoneticPr fontId="11"/>
  </si>
  <si>
    <t>交通ターミナル</t>
    <phoneticPr fontId="11"/>
  </si>
  <si>
    <t>電気・ガス等供給施設</t>
    <phoneticPr fontId="11"/>
  </si>
  <si>
    <t>電報・電話局</t>
    <phoneticPr fontId="11"/>
  </si>
  <si>
    <t>レクリエーション施設</t>
    <rPh sb="8" eb="10">
      <t>シセツ</t>
    </rPh>
    <phoneticPr fontId="11"/>
  </si>
  <si>
    <t>劇場</t>
    <phoneticPr fontId="11"/>
  </si>
  <si>
    <t>パチンコ店</t>
    <phoneticPr fontId="11"/>
  </si>
  <si>
    <t>スポーツ施設</t>
    <phoneticPr fontId="11"/>
  </si>
  <si>
    <t>スキー場</t>
    <phoneticPr fontId="11"/>
  </si>
  <si>
    <t>アミューズメント施設</t>
    <phoneticPr fontId="11"/>
  </si>
  <si>
    <t>クアハウス</t>
    <phoneticPr fontId="11"/>
  </si>
  <si>
    <t>キャンプ場</t>
    <phoneticPr fontId="11"/>
  </si>
  <si>
    <t>庭園</t>
    <phoneticPr fontId="11"/>
  </si>
  <si>
    <t>菜園</t>
    <phoneticPr fontId="11"/>
  </si>
  <si>
    <t>ゴルフ場</t>
    <rPh sb="3" eb="4">
      <t>ジョウ</t>
    </rPh>
    <phoneticPr fontId="11"/>
  </si>
  <si>
    <t>通常コース</t>
    <phoneticPr fontId="11"/>
  </si>
  <si>
    <t>ショートコース</t>
    <phoneticPr fontId="11"/>
  </si>
  <si>
    <t>別荘「自用」</t>
    <rPh sb="0" eb="2">
      <t>ベッソウ</t>
    </rPh>
    <phoneticPr fontId="11"/>
  </si>
  <si>
    <t>別荘「賃貸」</t>
    <phoneticPr fontId="11"/>
  </si>
  <si>
    <t>別荘「販売」</t>
    <phoneticPr fontId="11"/>
  </si>
  <si>
    <t>別荘「自用」</t>
    <rPh sb="0" eb="2">
      <t>ベッソウ</t>
    </rPh>
    <rPh sb="3" eb="5">
      <t>ジヨウ</t>
    </rPh>
    <phoneticPr fontId="11"/>
  </si>
  <si>
    <t>別荘「自用」</t>
    <phoneticPr fontId="11"/>
  </si>
  <si>
    <t>別荘「賃貸」</t>
    <rPh sb="0" eb="2">
      <t>ベッソウ</t>
    </rPh>
    <phoneticPr fontId="11"/>
  </si>
  <si>
    <t>別荘「販売」</t>
    <rPh sb="0" eb="2">
      <t>ベッソウ</t>
    </rPh>
    <phoneticPr fontId="11"/>
  </si>
  <si>
    <t>農業・畜産業・水産業</t>
    <rPh sb="0" eb="2">
      <t>ノウギョウ</t>
    </rPh>
    <rPh sb="3" eb="6">
      <t>チクサンギョウ</t>
    </rPh>
    <rPh sb="7" eb="10">
      <t>スイサンギョウ</t>
    </rPh>
    <phoneticPr fontId="11"/>
  </si>
  <si>
    <t>農業用温室</t>
    <phoneticPr fontId="11"/>
  </si>
  <si>
    <t>畜舎</t>
    <phoneticPr fontId="11"/>
  </si>
  <si>
    <t>養魚場</t>
    <phoneticPr fontId="11"/>
  </si>
  <si>
    <t>駐車場</t>
    <rPh sb="0" eb="3">
      <t>チュウシャジョウ</t>
    </rPh>
    <phoneticPr fontId="11"/>
  </si>
  <si>
    <t>立体駐車場（地下あり）</t>
    <phoneticPr fontId="11"/>
  </si>
  <si>
    <t>立体駐車場（地下なし）</t>
    <phoneticPr fontId="11"/>
  </si>
  <si>
    <t>平屋駐車場</t>
    <phoneticPr fontId="11"/>
  </si>
  <si>
    <t>地下駐車場</t>
    <phoneticPr fontId="11"/>
  </si>
  <si>
    <t>病院</t>
    <phoneticPr fontId="11"/>
  </si>
  <si>
    <t>砂利等採取</t>
    <phoneticPr fontId="11"/>
  </si>
  <si>
    <t>産業廃棄物処理場</t>
    <phoneticPr fontId="11"/>
  </si>
  <si>
    <t>一般廃棄物処理場</t>
    <phoneticPr fontId="11"/>
  </si>
  <si>
    <t>残土処理場</t>
    <phoneticPr fontId="11"/>
  </si>
  <si>
    <t>リサイクル施設</t>
    <phoneticPr fontId="11"/>
  </si>
  <si>
    <t>文化施設</t>
    <phoneticPr fontId="11"/>
  </si>
  <si>
    <t>研修施設</t>
    <phoneticPr fontId="11"/>
  </si>
  <si>
    <t>研究施設</t>
  </si>
  <si>
    <t>学校</t>
    <phoneticPr fontId="11"/>
  </si>
  <si>
    <t>福祉関連施設</t>
    <phoneticPr fontId="11"/>
  </si>
  <si>
    <t>宗教法人施設</t>
    <phoneticPr fontId="11"/>
  </si>
  <si>
    <t>集会所</t>
    <phoneticPr fontId="11"/>
  </si>
  <si>
    <t>墓園、墓地</t>
    <phoneticPr fontId="11"/>
  </si>
  <si>
    <t>高速道路（道路部分）</t>
    <phoneticPr fontId="11"/>
  </si>
  <si>
    <t>高速道路（SA･PA）</t>
  </si>
  <si>
    <t>資産保有・転売等目的</t>
    <rPh sb="0" eb="2">
      <t>シサン</t>
    </rPh>
    <rPh sb="2" eb="4">
      <t>ホユウ</t>
    </rPh>
    <rPh sb="5" eb="8">
      <t>テンバイナド</t>
    </rPh>
    <rPh sb="8" eb="10">
      <t>モクテキ</t>
    </rPh>
    <phoneticPr fontId="11"/>
  </si>
  <si>
    <t>資産保有</t>
    <phoneticPr fontId="11"/>
  </si>
  <si>
    <t>転売</t>
    <phoneticPr fontId="11"/>
  </si>
  <si>
    <t>その他</t>
    <rPh sb="2" eb="3">
      <t>ホカ</t>
    </rPh>
    <phoneticPr fontId="11"/>
  </si>
  <si>
    <t>担保目的</t>
    <phoneticPr fontId="11"/>
  </si>
  <si>
    <t>取下げ</t>
    <phoneticPr fontId="11"/>
  </si>
  <si>
    <t>林業</t>
    <rPh sb="0" eb="2">
      <t>リンギョウ</t>
    </rPh>
    <phoneticPr fontId="11"/>
  </si>
  <si>
    <t>病院等その他の利用目的</t>
    <rPh sb="0" eb="3">
      <t>ビョウインナド</t>
    </rPh>
    <rPh sb="5" eb="6">
      <t>タ</t>
    </rPh>
    <rPh sb="7" eb="9">
      <t>リヨウ</t>
    </rPh>
    <rPh sb="9" eb="11">
      <t>モクテキ</t>
    </rPh>
    <phoneticPr fontId="11"/>
  </si>
  <si>
    <t>030</t>
    <phoneticPr fontId="11"/>
  </si>
  <si>
    <t>040</t>
    <phoneticPr fontId="11"/>
  </si>
  <si>
    <t>050</t>
    <phoneticPr fontId="11"/>
  </si>
  <si>
    <t>061</t>
    <phoneticPr fontId="11"/>
  </si>
  <si>
    <t>062</t>
    <phoneticPr fontId="11"/>
  </si>
  <si>
    <t>063</t>
    <phoneticPr fontId="11"/>
  </si>
  <si>
    <t>070</t>
    <phoneticPr fontId="11"/>
  </si>
  <si>
    <t>080</t>
    <phoneticPr fontId="11"/>
  </si>
  <si>
    <t>090</t>
    <phoneticPr fontId="11"/>
  </si>
  <si>
    <t>100</t>
    <phoneticPr fontId="11"/>
  </si>
  <si>
    <t>110</t>
    <phoneticPr fontId="11"/>
  </si>
  <si>
    <t>120</t>
    <phoneticPr fontId="11"/>
  </si>
  <si>
    <t>権利の態様マスタ</t>
    <rPh sb="0" eb="2">
      <t>ケンリ</t>
    </rPh>
    <rPh sb="3" eb="5">
      <t>タイヨウ</t>
    </rPh>
    <phoneticPr fontId="11"/>
  </si>
  <si>
    <t>8</t>
  </si>
  <si>
    <t>9</t>
  </si>
  <si>
    <t>単・団の区分マスタ</t>
    <rPh sb="0" eb="1">
      <t>タン</t>
    </rPh>
    <rPh sb="2" eb="3">
      <t>ダン</t>
    </rPh>
    <rPh sb="4" eb="6">
      <t>クブン</t>
    </rPh>
    <phoneticPr fontId="11"/>
  </si>
  <si>
    <t>主たる地目マスタ</t>
    <rPh sb="0" eb="1">
      <t>シュ</t>
    </rPh>
    <rPh sb="3" eb="5">
      <t>チモク</t>
    </rPh>
    <phoneticPr fontId="11"/>
  </si>
  <si>
    <t>田</t>
    <phoneticPr fontId="11"/>
  </si>
  <si>
    <t>畑</t>
    <phoneticPr fontId="11"/>
  </si>
  <si>
    <t>宅地</t>
    <phoneticPr fontId="11"/>
  </si>
  <si>
    <t>雑種地</t>
    <phoneticPr fontId="11"/>
  </si>
  <si>
    <t>権利の態様</t>
    <rPh sb="0" eb="2">
      <t>ケンリ</t>
    </rPh>
    <rPh sb="3" eb="5">
      <t>タイヨウ</t>
    </rPh>
    <phoneticPr fontId="11"/>
  </si>
  <si>
    <t>単・団の区分</t>
    <rPh sb="0" eb="1">
      <t>タン</t>
    </rPh>
    <rPh sb="2" eb="3">
      <t>ダン</t>
    </rPh>
    <rPh sb="4" eb="6">
      <t>クブン</t>
    </rPh>
    <phoneticPr fontId="11"/>
  </si>
  <si>
    <t>主たる地目</t>
    <rPh sb="0" eb="1">
      <t>シュ</t>
    </rPh>
    <rPh sb="3" eb="5">
      <t>チモク</t>
    </rPh>
    <phoneticPr fontId="11"/>
  </si>
  <si>
    <t>単独の届出・一団の届出</t>
    <rPh sb="0" eb="2">
      <t>タンドク</t>
    </rPh>
    <rPh sb="3" eb="5">
      <t>トドケデ</t>
    </rPh>
    <rPh sb="6" eb="8">
      <t>イチダン</t>
    </rPh>
    <rPh sb="9" eb="11">
      <t>トドケデ</t>
    </rPh>
    <phoneticPr fontId="11"/>
  </si>
  <si>
    <t>単独の届出</t>
  </si>
  <si>
    <t>01</t>
  </si>
  <si>
    <t>02</t>
  </si>
  <si>
    <t>都道府県名コード化マスタ</t>
    <rPh sb="0" eb="4">
      <t>トドウフケン</t>
    </rPh>
    <rPh sb="4" eb="5">
      <t>メイ</t>
    </rPh>
    <rPh sb="8" eb="9">
      <t>カ</t>
    </rPh>
    <phoneticPr fontId="11"/>
  </si>
  <si>
    <t>①</t>
    <phoneticPr fontId="11"/>
  </si>
  <si>
    <t>②</t>
    <phoneticPr fontId="11"/>
  </si>
  <si>
    <t>③</t>
    <phoneticPr fontId="11"/>
  </si>
  <si>
    <t>④</t>
    <phoneticPr fontId="11"/>
  </si>
  <si>
    <t>⑤</t>
    <phoneticPr fontId="11"/>
  </si>
  <si>
    <t>不動産業</t>
    <rPh sb="0" eb="4">
      <t>フドウサンギョウ</t>
    </rPh>
    <phoneticPr fontId="11"/>
  </si>
  <si>
    <t>建設業</t>
    <rPh sb="0" eb="3">
      <t>ケンセツギョウ</t>
    </rPh>
    <phoneticPr fontId="11"/>
  </si>
  <si>
    <t>金融保険業</t>
    <rPh sb="0" eb="2">
      <t>キンユウ</t>
    </rPh>
    <rPh sb="2" eb="5">
      <t>ホケンギョウ</t>
    </rPh>
    <phoneticPr fontId="11"/>
  </si>
  <si>
    <t>製造業</t>
    <rPh sb="0" eb="3">
      <t>セイゾウギョウ</t>
    </rPh>
    <phoneticPr fontId="11"/>
  </si>
  <si>
    <t>商業</t>
    <rPh sb="0" eb="2">
      <t>ショウギョウ</t>
    </rPh>
    <phoneticPr fontId="11"/>
  </si>
  <si>
    <t>運輸業</t>
    <rPh sb="0" eb="3">
      <t>ウンユギョウ</t>
    </rPh>
    <phoneticPr fontId="11"/>
  </si>
  <si>
    <t>所有権</t>
    <rPh sb="0" eb="3">
      <t>ショユウケン</t>
    </rPh>
    <phoneticPr fontId="11"/>
  </si>
  <si>
    <t>記</t>
    <rPh sb="0" eb="1">
      <t>シル</t>
    </rPh>
    <phoneticPr fontId="11"/>
  </si>
  <si>
    <t>受理番号</t>
    <phoneticPr fontId="11"/>
  </si>
  <si>
    <t>所有権</t>
    <phoneticPr fontId="11"/>
  </si>
  <si>
    <t>地上権</t>
    <phoneticPr fontId="11"/>
  </si>
  <si>
    <t>賃借権</t>
    <phoneticPr fontId="11"/>
  </si>
  <si>
    <t>その他</t>
    <phoneticPr fontId="11"/>
  </si>
  <si>
    <t>権利の種類別</t>
    <rPh sb="5" eb="6">
      <t>ベツ</t>
    </rPh>
    <phoneticPr fontId="11"/>
  </si>
  <si>
    <t>移転設定別</t>
    <rPh sb="0" eb="2">
      <t>イテン</t>
    </rPh>
    <rPh sb="2" eb="4">
      <t>セッテイ</t>
    </rPh>
    <rPh sb="4" eb="5">
      <t>ベツ</t>
    </rPh>
    <phoneticPr fontId="11"/>
  </si>
  <si>
    <t>移転</t>
    <rPh sb="0" eb="2">
      <t>イテン</t>
    </rPh>
    <phoneticPr fontId="11"/>
  </si>
  <si>
    <t>設定</t>
    <rPh sb="0" eb="2">
      <t>セッテイ</t>
    </rPh>
    <phoneticPr fontId="11"/>
  </si>
  <si>
    <t>移転設定別マスタ</t>
    <phoneticPr fontId="11"/>
  </si>
  <si>
    <t>権利の種類別マスタ</t>
    <rPh sb="0" eb="2">
      <t>ケンリ</t>
    </rPh>
    <rPh sb="3" eb="5">
      <t>シュルイ</t>
    </rPh>
    <rPh sb="5" eb="6">
      <t>ベツ</t>
    </rPh>
    <phoneticPr fontId="11"/>
  </si>
  <si>
    <t>有無</t>
    <rPh sb="0" eb="2">
      <t>ウム</t>
    </rPh>
    <phoneticPr fontId="11"/>
  </si>
  <si>
    <t>対価の額（円）</t>
    <rPh sb="0" eb="2">
      <t>タイカ</t>
    </rPh>
    <rPh sb="3" eb="4">
      <t>ガク</t>
    </rPh>
    <rPh sb="5" eb="6">
      <t>エン</t>
    </rPh>
    <phoneticPr fontId="11"/>
  </si>
  <si>
    <t>金融保険業</t>
    <phoneticPr fontId="11"/>
  </si>
  <si>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</si>
  <si>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</si>
  <si>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</si>
  <si>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</si>
  <si>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</si>
  <si>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</si>
  <si>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</si>
  <si>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</si>
  <si>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</si>
  <si>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</si>
  <si>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</si>
  <si>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1"/>
  </si>
  <si>
    <t>MSTA2テーブル</t>
    <phoneticPr fontId="11"/>
  </si>
  <si>
    <t>１筆目</t>
    <rPh sb="1" eb="3">
      <t>フデメ</t>
    </rPh>
    <phoneticPr fontId="11"/>
  </si>
  <si>
    <t>２筆目</t>
    <rPh sb="1" eb="3">
      <t>フデメ</t>
    </rPh>
    <phoneticPr fontId="11"/>
  </si>
  <si>
    <t>３筆目</t>
    <rPh sb="1" eb="3">
      <t>フデメ</t>
    </rPh>
    <phoneticPr fontId="11"/>
  </si>
  <si>
    <t>その他「販売」</t>
    <phoneticPr fontId="11"/>
  </si>
  <si>
    <t>その他（生産）</t>
    <phoneticPr fontId="11"/>
  </si>
  <si>
    <t>その他（レク施設）</t>
    <rPh sb="6" eb="8">
      <t>シセツ</t>
    </rPh>
    <phoneticPr fontId="11"/>
  </si>
  <si>
    <t>その他（農業等）</t>
    <rPh sb="6" eb="7">
      <t>ナド</t>
    </rPh>
    <phoneticPr fontId="11"/>
  </si>
  <si>
    <t>その他（駐車場）</t>
    <phoneticPr fontId="11"/>
  </si>
  <si>
    <t>その他（病院等）</t>
    <phoneticPr fontId="11"/>
  </si>
  <si>
    <t>その他（資産・転売）</t>
    <rPh sb="4" eb="6">
      <t>シサン</t>
    </rPh>
    <rPh sb="7" eb="9">
      <t>テンバイ</t>
    </rPh>
    <phoneticPr fontId="11"/>
  </si>
  <si>
    <t>その他（その他）</t>
    <phoneticPr fontId="11"/>
  </si>
  <si>
    <t>権利の移転・設定</t>
    <rPh sb="3" eb="5">
      <t>イテン</t>
    </rPh>
    <rPh sb="6" eb="8">
      <t>セッテイ</t>
    </rPh>
    <phoneticPr fontId="11"/>
  </si>
  <si>
    <t>有</t>
    <rPh sb="0" eb="1">
      <t>ア</t>
    </rPh>
    <phoneticPr fontId="11"/>
  </si>
  <si>
    <t>㎡</t>
    <phoneticPr fontId="35"/>
  </si>
  <si>
    <t>前回の届出年月日</t>
    <rPh sb="0" eb="2">
      <t>ゼンカイ</t>
    </rPh>
    <rPh sb="3" eb="4">
      <t>トド</t>
    </rPh>
    <rPh sb="4" eb="5">
      <t>デ</t>
    </rPh>
    <rPh sb="5" eb="8">
      <t>ネンガッピ</t>
    </rPh>
    <phoneticPr fontId="35"/>
  </si>
  <si>
    <t>一団の土地（継続）</t>
    <rPh sb="0" eb="2">
      <t>イチダン</t>
    </rPh>
    <rPh sb="3" eb="5">
      <t>トチ</t>
    </rPh>
    <rPh sb="6" eb="8">
      <t>ケイゾク</t>
    </rPh>
    <phoneticPr fontId="11"/>
  </si>
  <si>
    <t>一団の土地（新規）</t>
    <rPh sb="0" eb="2">
      <t>イチダン</t>
    </rPh>
    <rPh sb="3" eb="5">
      <t>トチ</t>
    </rPh>
    <rPh sb="6" eb="8">
      <t>シンキ</t>
    </rPh>
    <phoneticPr fontId="11"/>
  </si>
  <si>
    <t>単独の届出</t>
    <rPh sb="0" eb="2">
      <t>タンドク</t>
    </rPh>
    <rPh sb="3" eb="5">
      <t>トドケデ</t>
    </rPh>
    <phoneticPr fontId="11"/>
  </si>
  <si>
    <t>単団の区分</t>
    <rPh sb="0" eb="1">
      <t>タン</t>
    </rPh>
    <rPh sb="1" eb="2">
      <t>ダン</t>
    </rPh>
    <rPh sb="3" eb="5">
      <t>クブン</t>
    </rPh>
    <phoneticPr fontId="11"/>
  </si>
  <si>
    <t>メールアドレス</t>
    <phoneticPr fontId="11"/>
  </si>
  <si>
    <t>業　　　種</t>
    <rPh sb="0" eb="1">
      <t>ゴウ</t>
    </rPh>
    <rPh sb="4" eb="5">
      <t>シュ</t>
    </rPh>
    <phoneticPr fontId="11"/>
  </si>
  <si>
    <t>（法人の場合の代表者名）</t>
    <rPh sb="1" eb="3">
      <t>ホウジン</t>
    </rPh>
    <rPh sb="4" eb="6">
      <t>バアイ</t>
    </rPh>
    <rPh sb="7" eb="10">
      <t>ダイヒョウシャ</t>
    </rPh>
    <rPh sb="10" eb="11">
      <t>メイ</t>
    </rPh>
    <phoneticPr fontId="35"/>
  </si>
  <si>
    <t>国籍等※２</t>
    <rPh sb="0" eb="2">
      <t>コクセキ</t>
    </rPh>
    <rPh sb="2" eb="3">
      <t>トウ</t>
    </rPh>
    <phoneticPr fontId="11"/>
  </si>
  <si>
    <t>）</t>
    <phoneticPr fontId="35"/>
  </si>
  <si>
    <t>（</t>
    <phoneticPr fontId="35"/>
  </si>
  <si>
    <t>の</t>
    <phoneticPr fontId="35"/>
  </si>
  <si>
    <t>その他</t>
    <rPh sb="2" eb="3">
      <t>タ</t>
    </rPh>
    <phoneticPr fontId="35"/>
  </si>
  <si>
    <t>賃借権</t>
    <rPh sb="0" eb="3">
      <t>チンシャクケン</t>
    </rPh>
    <phoneticPr fontId="35"/>
  </si>
  <si>
    <t>地上権</t>
    <rPh sb="0" eb="3">
      <t>チジョウケン</t>
    </rPh>
    <phoneticPr fontId="35"/>
  </si>
  <si>
    <t>所有権</t>
    <rPh sb="0" eb="3">
      <t>ショユウケン</t>
    </rPh>
    <phoneticPr fontId="35"/>
  </si>
  <si>
    <t>契約年月日</t>
    <rPh sb="0" eb="2">
      <t>ケイヤク</t>
    </rPh>
    <rPh sb="2" eb="5">
      <t>ネンガッピ</t>
    </rPh>
    <phoneticPr fontId="35"/>
  </si>
  <si>
    <t>届出年月日</t>
    <rPh sb="0" eb="1">
      <t>トド</t>
    </rPh>
    <rPh sb="1" eb="2">
      <t>デ</t>
    </rPh>
    <rPh sb="2" eb="5">
      <t>ネンガッピ</t>
    </rPh>
    <phoneticPr fontId="11"/>
  </si>
  <si>
    <t>届出年月日</t>
    <rPh sb="0" eb="2">
      <t>トドケデ</t>
    </rPh>
    <rPh sb="2" eb="5">
      <t>ネンガッピ</t>
    </rPh>
    <phoneticPr fontId="11"/>
  </si>
  <si>
    <t>CON</t>
    <phoneticPr fontId="11"/>
  </si>
  <si>
    <t>国名</t>
    <rPh sb="0" eb="2">
      <t>クニメイ</t>
    </rPh>
    <phoneticPr fontId="11"/>
  </si>
  <si>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</si>
  <si>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</si>
  <si>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</si>
  <si>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</si>
  <si>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</si>
  <si>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</si>
  <si>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</si>
  <si>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</si>
  <si>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</si>
  <si>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</si>
  <si>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</si>
  <si>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</si>
  <si>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</si>
  <si>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</si>
  <si>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</si>
  <si>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</si>
  <si>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</si>
  <si>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</si>
  <si>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</si>
  <si>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</si>
  <si>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</si>
  <si>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</si>
  <si>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</si>
  <si>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</si>
  <si>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</si>
  <si>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</si>
  <si>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</si>
  <si>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</si>
  <si>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</si>
  <si>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</si>
  <si>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</si>
  <si>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</si>
  <si>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</si>
  <si>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</si>
  <si>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</si>
  <si>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</si>
  <si>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</si>
  <si>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</si>
  <si>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</si>
  <si>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</si>
  <si>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</si>
  <si>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</si>
  <si>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</si>
  <si>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</si>
  <si>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</si>
  <si>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</si>
  <si>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</si>
  <si>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</si>
  <si>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</si>
  <si>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</si>
  <si>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</si>
  <si>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</si>
  <si>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</si>
  <si>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</si>
  <si>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</si>
  <si>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</si>
  <si>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</si>
  <si>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</si>
  <si>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</si>
  <si>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</si>
  <si>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</si>
  <si>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</si>
  <si>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</si>
  <si>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</si>
  <si>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</si>
  <si>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</si>
  <si>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</si>
  <si>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</si>
  <si>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</si>
  <si>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</si>
  <si>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</si>
  <si>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</si>
  <si>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</si>
  <si>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</si>
  <si>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</si>
  <si>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</si>
  <si>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</si>
  <si>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</si>
  <si>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</si>
  <si>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</si>
  <si>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</si>
  <si>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</si>
  <si>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</si>
  <si>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</si>
  <si>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</si>
  <si>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</si>
  <si>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</si>
  <si>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</si>
  <si>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</si>
  <si>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</si>
  <si>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</si>
  <si>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</si>
  <si>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</si>
  <si>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</si>
  <si>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</si>
  <si>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</si>
  <si>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</si>
  <si>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</si>
  <si>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</si>
  <si>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</si>
  <si>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</si>
  <si>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</si>
  <si>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</si>
  <si>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</si>
  <si>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</si>
  <si>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</si>
  <si>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</si>
  <si>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</si>
  <si>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</si>
  <si>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</si>
  <si>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</si>
  <si>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</si>
  <si>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</si>
  <si>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</si>
  <si>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</si>
  <si>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</si>
  <si>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</si>
  <si>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</si>
  <si>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</si>
  <si>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</si>
  <si>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</si>
  <si>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</si>
  <si>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</si>
  <si>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</si>
  <si>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</si>
  <si>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</si>
  <si>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</si>
  <si>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</si>
  <si>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</si>
  <si>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</si>
  <si>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</si>
  <si>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</si>
  <si>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</si>
  <si>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</si>
  <si>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</si>
  <si>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</si>
  <si>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</si>
  <si>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</si>
  <si>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</si>
  <si>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</si>
  <si>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</si>
  <si>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</si>
  <si>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</si>
  <si>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</si>
  <si>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</si>
  <si>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</si>
  <si>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</si>
  <si>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</si>
  <si>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</si>
  <si>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</si>
  <si>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</si>
  <si>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</si>
  <si>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</si>
  <si>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</si>
  <si>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</si>
  <si>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</si>
  <si>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</si>
  <si>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</si>
  <si>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</si>
  <si>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</si>
  <si>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</si>
  <si>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</si>
  <si>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</si>
  <si>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</si>
  <si>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</si>
  <si>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</si>
  <si>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</si>
  <si>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</si>
  <si>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</si>
  <si>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</si>
  <si>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</si>
  <si>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</si>
  <si>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</si>
  <si>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</si>
  <si>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</si>
  <si>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</si>
  <si>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</si>
  <si>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</si>
  <si>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</si>
  <si>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</si>
  <si>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</si>
  <si>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</si>
  <si>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</si>
  <si>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</si>
  <si>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</si>
  <si>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</si>
  <si>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</si>
  <si>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</si>
  <si>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</si>
  <si>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</si>
  <si>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</si>
  <si>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</si>
  <si>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</si>
  <si>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</si>
  <si>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</si>
  <si>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</si>
  <si>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</si>
  <si>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</si>
  <si>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</si>
  <si>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</si>
  <si>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</si>
  <si>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</si>
  <si>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</si>
  <si>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</si>
  <si>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</si>
  <si>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</si>
  <si>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</si>
  <si>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</si>
  <si>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</si>
  <si>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</si>
  <si>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</si>
  <si>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</si>
  <si>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</si>
  <si>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</si>
  <si>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</si>
  <si>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</si>
  <si>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</si>
  <si>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</si>
  <si>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</si>
  <si>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</si>
  <si>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</si>
  <si>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</si>
  <si>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</si>
  <si>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</si>
  <si>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</si>
  <si>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</si>
  <si>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</si>
  <si>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</si>
  <si>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</si>
  <si>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</si>
  <si>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</si>
  <si>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</si>
  <si>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</si>
  <si>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</si>
  <si>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</si>
  <si>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</si>
  <si>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</si>
  <si>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</si>
  <si>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</si>
  <si>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</si>
  <si>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</si>
  <si>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</si>
  <si>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</si>
  <si>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</si>
  <si>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</si>
  <si>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</si>
  <si>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</si>
  <si>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</si>
  <si>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</si>
  <si>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</si>
  <si>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</si>
  <si>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</si>
  <si>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</si>
  <si>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</si>
  <si>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</si>
  <si>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</si>
  <si>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</si>
  <si>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</si>
  <si>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</si>
  <si>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</si>
  <si>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</si>
  <si>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</si>
  <si>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</si>
  <si>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</si>
  <si>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</si>
  <si>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</si>
  <si>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</si>
  <si>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</si>
  <si>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</si>
  <si>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</si>
  <si>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</si>
  <si>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</si>
  <si>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</si>
  <si>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</si>
  <si>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</si>
  <si>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</si>
  <si>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</si>
  <si>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</si>
  <si>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</si>
  <si>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5"/>
  </si>
  <si>
    <t>区　　　分</t>
    <rPh sb="0" eb="1">
      <t>ク</t>
    </rPh>
    <rPh sb="4" eb="5">
      <t>ブン</t>
    </rPh>
    <phoneticPr fontId="35"/>
  </si>
  <si>
    <t>契約の種類</t>
    <rPh sb="0" eb="2">
      <t>ケイヤク</t>
    </rPh>
    <rPh sb="3" eb="5">
      <t>シュルイ</t>
    </rPh>
    <phoneticPr fontId="35"/>
  </si>
  <si>
    <t>所有権　</t>
    <rPh sb="0" eb="3">
      <t>ショユウケン</t>
    </rPh>
    <phoneticPr fontId="35"/>
  </si>
  <si>
    <t>信託受益権</t>
    <rPh sb="0" eb="2">
      <t>シンタク</t>
    </rPh>
    <rPh sb="2" eb="5">
      <t>ジュエキケン</t>
    </rPh>
    <phoneticPr fontId="35"/>
  </si>
  <si>
    <t>設定）</t>
    <rPh sb="0" eb="2">
      <t>セッテイ</t>
    </rPh>
    <phoneticPr fontId="35"/>
  </si>
  <si>
    <t>その他［</t>
    <rPh sb="2" eb="3">
      <t>タ</t>
    </rPh>
    <phoneticPr fontId="35"/>
  </si>
  <si>
    <t>］</t>
    <phoneticPr fontId="35"/>
  </si>
  <si>
    <t>届出人である権利取得者（譲受人）</t>
    <rPh sb="0" eb="2">
      <t>トドケデ</t>
    </rPh>
    <rPh sb="2" eb="3">
      <t>ニン</t>
    </rPh>
    <rPh sb="6" eb="8">
      <t>ケンリ</t>
    </rPh>
    <rPh sb="8" eb="11">
      <t>シュトクシャ</t>
    </rPh>
    <rPh sb="12" eb="13">
      <t>ユズ</t>
    </rPh>
    <rPh sb="13" eb="14">
      <t>ウ</t>
    </rPh>
    <rPh sb="14" eb="15">
      <t>ニン</t>
    </rPh>
    <phoneticPr fontId="11"/>
  </si>
  <si>
    <t>契約の相手方（譲渡人）</t>
    <rPh sb="0" eb="2">
      <t>ケイヤク</t>
    </rPh>
    <rPh sb="3" eb="6">
      <t>アイテガタ</t>
    </rPh>
    <rPh sb="7" eb="8">
      <t>ユズ</t>
    </rPh>
    <rPh sb="8" eb="9">
      <t>ワタ</t>
    </rPh>
    <rPh sb="9" eb="10">
      <t>ニン</t>
    </rPh>
    <phoneticPr fontId="11"/>
  </si>
  <si>
    <t>氏名（法人名）※1</t>
    <rPh sb="0" eb="1">
      <t>シ</t>
    </rPh>
    <rPh sb="1" eb="2">
      <t>ナ</t>
    </rPh>
    <rPh sb="3" eb="5">
      <t>ホウジン</t>
    </rPh>
    <rPh sb="5" eb="6">
      <t>メイ</t>
    </rPh>
    <phoneticPr fontId="11"/>
  </si>
  <si>
    <t>共有者</t>
    <phoneticPr fontId="35"/>
  </si>
  <si>
    <t>外</t>
    <rPh sb="0" eb="1">
      <t>ホカ</t>
    </rPh>
    <phoneticPr fontId="35"/>
  </si>
  <si>
    <t>名</t>
    <rPh sb="0" eb="1">
      <t>メイ</t>
    </rPh>
    <phoneticPr fontId="35"/>
  </si>
  <si>
    <t>共有者</t>
    <rPh sb="0" eb="3">
      <t>キョウユウシャ</t>
    </rPh>
    <phoneticPr fontId="35"/>
  </si>
  <si>
    <t>区　分</t>
    <rPh sb="0" eb="1">
      <t>ク</t>
    </rPh>
    <rPh sb="2" eb="3">
      <t>ブン</t>
    </rPh>
    <phoneticPr fontId="11"/>
  </si>
  <si>
    <t>電話番号</t>
    <rPh sb="0" eb="2">
      <t>デンワ</t>
    </rPh>
    <rPh sb="2" eb="4">
      <t>バンゴウ</t>
    </rPh>
    <phoneticPr fontId="35"/>
  </si>
  <si>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1"/>
  </si>
  <si>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1"/>
  </si>
  <si>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1"/>
  </si>
  <si>
    <r>
      <rPr>
        <sz val="14"/>
        <color theme="1"/>
        <rFont val="ＭＳ Ｐ明朝"/>
        <family val="1"/>
        <charset val="128"/>
      </rPr>
      <t>対価の額</t>
    </r>
    <r>
      <rPr>
        <sz val="12"/>
        <color theme="1"/>
        <rFont val="ＭＳ Ｐ明朝"/>
        <family val="1"/>
        <charset val="128"/>
      </rPr>
      <t xml:space="preserve">
（円）</t>
    </r>
    <phoneticPr fontId="11"/>
  </si>
  <si>
    <t>合計</t>
    <rPh sb="0" eb="2">
      <t>ゴウケイ</t>
    </rPh>
    <phoneticPr fontId="35"/>
  </si>
  <si>
    <t>筆</t>
    <rPh sb="0" eb="1">
      <t>フデ</t>
    </rPh>
    <phoneticPr fontId="35"/>
  </si>
  <si>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5"/>
  </si>
  <si>
    <t>合　計</t>
    <rPh sb="0" eb="1">
      <t>ゴウ</t>
    </rPh>
    <rPh sb="2" eb="3">
      <t>ケイ</t>
    </rPh>
    <phoneticPr fontId="11"/>
  </si>
  <si>
    <t>合　計</t>
    <rPh sb="0" eb="1">
      <t>ゴウ</t>
    </rPh>
    <rPh sb="2" eb="3">
      <t>ケイ</t>
    </rPh>
    <phoneticPr fontId="35"/>
  </si>
  <si>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1"/>
  </si>
  <si>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5"/>
  </si>
  <si>
    <t>　</t>
    <phoneticPr fontId="35"/>
  </si>
  <si>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5"/>
  </si>
  <si>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5"/>
  </si>
  <si>
    <t>市街化区域</t>
    <rPh sb="0" eb="3">
      <t>シガイカ</t>
    </rPh>
    <rPh sb="3" eb="5">
      <t>クイキ</t>
    </rPh>
    <phoneticPr fontId="35"/>
  </si>
  <si>
    <t>非線引きの都市計画区域</t>
    <phoneticPr fontId="35"/>
  </si>
  <si>
    <t>→</t>
    <phoneticPr fontId="35"/>
  </si>
  <si>
    <t>市街化調整区域</t>
    <rPh sb="0" eb="3">
      <t>シガイカ</t>
    </rPh>
    <rPh sb="3" eb="5">
      <t>チョウセイ</t>
    </rPh>
    <rPh sb="5" eb="7">
      <t>クイキ</t>
    </rPh>
    <phoneticPr fontId="35"/>
  </si>
  <si>
    <t>都市計画区域外</t>
    <rPh sb="0" eb="2">
      <t>トシ</t>
    </rPh>
    <rPh sb="2" eb="4">
      <t>ケイカク</t>
    </rPh>
    <rPh sb="4" eb="7">
      <t>クイキガイ</t>
    </rPh>
    <phoneticPr fontId="35"/>
  </si>
  <si>
    <t>現在の土地利用の状況</t>
    <rPh sb="0" eb="2">
      <t>ゲンザイ</t>
    </rPh>
    <rPh sb="3" eb="7">
      <t>トチリヨウ</t>
    </rPh>
    <rPh sb="8" eb="10">
      <t>ジョウキョウ</t>
    </rPh>
    <phoneticPr fontId="11"/>
  </si>
  <si>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5"/>
  </si>
  <si>
    <t>（備考）新たな土地利用に必要な個別法の手続状況等</t>
    <rPh sb="1" eb="3">
      <t>ビコウ</t>
    </rPh>
    <rPh sb="4" eb="5">
      <t>アラ</t>
    </rPh>
    <rPh sb="7" eb="11">
      <t>トチリヨウ</t>
    </rPh>
    <rPh sb="19" eb="21">
      <t>テツヅキ</t>
    </rPh>
    <rPh sb="23" eb="24">
      <t>トウ</t>
    </rPh>
    <phoneticPr fontId="35"/>
  </si>
  <si>
    <t>都市計画法</t>
    <rPh sb="0" eb="2">
      <t>トシ</t>
    </rPh>
    <rPh sb="2" eb="5">
      <t>ケイカクホウ</t>
    </rPh>
    <phoneticPr fontId="35"/>
  </si>
  <si>
    <t>農地法</t>
    <rPh sb="0" eb="3">
      <t>ノウチホウ</t>
    </rPh>
    <phoneticPr fontId="35"/>
  </si>
  <si>
    <t>森林法</t>
    <rPh sb="0" eb="3">
      <t>シンリンホウ</t>
    </rPh>
    <phoneticPr fontId="35"/>
  </si>
  <si>
    <t>（うち、今後追加で買い進める予定の面積）</t>
    <rPh sb="4" eb="6">
      <t>コンゴ</t>
    </rPh>
    <rPh sb="6" eb="8">
      <t>ツイカ</t>
    </rPh>
    <rPh sb="9" eb="10">
      <t>カ</t>
    </rPh>
    <rPh sb="11" eb="12">
      <t>スス</t>
    </rPh>
    <rPh sb="14" eb="16">
      <t>ヨテイ</t>
    </rPh>
    <rPh sb="17" eb="19">
      <t>メンセキ</t>
    </rPh>
    <phoneticPr fontId="35"/>
  </si>
  <si>
    <t>（手続状況等）</t>
    <rPh sb="1" eb="3">
      <t>テツヅキ</t>
    </rPh>
    <rPh sb="3" eb="5">
      <t>ジョウキョウ</t>
    </rPh>
    <rPh sb="5" eb="6">
      <t>トウ</t>
    </rPh>
    <phoneticPr fontId="35"/>
  </si>
  <si>
    <t>利用現況の変更</t>
    <rPh sb="0" eb="2">
      <t>リヨウ</t>
    </rPh>
    <rPh sb="2" eb="4">
      <t>ゲンキョウ</t>
    </rPh>
    <rPh sb="5" eb="7">
      <t>ヘンコウ</t>
    </rPh>
    <phoneticPr fontId="35"/>
  </si>
  <si>
    <t>有</t>
    <rPh sb="0" eb="1">
      <t>ア</t>
    </rPh>
    <phoneticPr fontId="35"/>
  </si>
  <si>
    <t>無</t>
    <rPh sb="0" eb="1">
      <t>ナ</t>
    </rPh>
    <phoneticPr fontId="35"/>
  </si>
  <si>
    <t>地方公共団体使用欄</t>
    <rPh sb="0" eb="2">
      <t>チホウ</t>
    </rPh>
    <rPh sb="2" eb="4">
      <t>コウキョウ</t>
    </rPh>
    <rPh sb="4" eb="6">
      <t>ダンタイ</t>
    </rPh>
    <rPh sb="6" eb="8">
      <t>シヨウ</t>
    </rPh>
    <rPh sb="8" eb="9">
      <t>ラン</t>
    </rPh>
    <phoneticPr fontId="35"/>
  </si>
  <si>
    <t>種類・概要・規模・使用年数等</t>
    <rPh sb="3" eb="5">
      <t>ガイヨウ</t>
    </rPh>
    <rPh sb="6" eb="8">
      <t>キボ</t>
    </rPh>
    <rPh sb="9" eb="11">
      <t>シヨウ</t>
    </rPh>
    <rPh sb="11" eb="13">
      <t>ネンスウ</t>
    </rPh>
    <rPh sb="13" eb="14">
      <t>トウ</t>
    </rPh>
    <phoneticPr fontId="11"/>
  </si>
  <si>
    <t>予定あり</t>
    <rPh sb="0" eb="2">
      <t>ヨテイ</t>
    </rPh>
    <phoneticPr fontId="35"/>
  </si>
  <si>
    <t>予定なし</t>
    <rPh sb="0" eb="2">
      <t>ヨテイ</t>
    </rPh>
    <phoneticPr fontId="35"/>
  </si>
  <si>
    <t>費用負担者</t>
    <rPh sb="0" eb="2">
      <t>ヒヨウ</t>
    </rPh>
    <rPh sb="2" eb="5">
      <t>フタンシャ</t>
    </rPh>
    <phoneticPr fontId="35"/>
  </si>
  <si>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1"/>
  </si>
  <si>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1"/>
  </si>
  <si>
    <t>円</t>
    <rPh sb="0" eb="1">
      <t>エン</t>
    </rPh>
    <phoneticPr fontId="35"/>
  </si>
  <si>
    <t>権利移転なし</t>
    <rPh sb="0" eb="2">
      <t>ケンリ</t>
    </rPh>
    <rPh sb="2" eb="4">
      <t>イテン</t>
    </rPh>
    <phoneticPr fontId="35"/>
  </si>
  <si>
    <t>5</t>
    <phoneticPr fontId="11"/>
  </si>
  <si>
    <t>信託受益権</t>
    <rPh sb="0" eb="5">
      <t>シンタクジュエキケン</t>
    </rPh>
    <phoneticPr fontId="11"/>
  </si>
  <si>
    <t>５.その他参考となるべき事項</t>
    <rPh sb="4" eb="5">
      <t>タ</t>
    </rPh>
    <rPh sb="5" eb="7">
      <t>サンコウ</t>
    </rPh>
    <rPh sb="12" eb="14">
      <t>ジコウ</t>
    </rPh>
    <phoneticPr fontId="35"/>
  </si>
  <si>
    <t>４.土地に存する工作物等に関する事項</t>
    <rPh sb="2" eb="4">
      <t>トチ</t>
    </rPh>
    <rPh sb="5" eb="6">
      <t>ソン</t>
    </rPh>
    <rPh sb="8" eb="11">
      <t>コウサクブツ</t>
    </rPh>
    <rPh sb="11" eb="12">
      <t>トウ</t>
    </rPh>
    <rPh sb="13" eb="14">
      <t>カン</t>
    </rPh>
    <rPh sb="16" eb="18">
      <t>ジコウ</t>
    </rPh>
    <phoneticPr fontId="11"/>
  </si>
  <si>
    <t>３.土地の利用目的等に関する事項</t>
    <rPh sb="2" eb="4">
      <t>トチ</t>
    </rPh>
    <rPh sb="5" eb="7">
      <t>リヨウ</t>
    </rPh>
    <rPh sb="7" eb="9">
      <t>モクテキ</t>
    </rPh>
    <rPh sb="9" eb="10">
      <t>トウ</t>
    </rPh>
    <rPh sb="11" eb="12">
      <t>カン</t>
    </rPh>
    <rPh sb="14" eb="16">
      <t>ジコウ</t>
    </rPh>
    <phoneticPr fontId="11"/>
  </si>
  <si>
    <t>２.土地に関する事項</t>
    <rPh sb="2" eb="4">
      <t>トチ</t>
    </rPh>
    <rPh sb="5" eb="6">
      <t>カン</t>
    </rPh>
    <rPh sb="8" eb="10">
      <t>ジコウ</t>
    </rPh>
    <phoneticPr fontId="11"/>
  </si>
  <si>
    <t>永住者又は
特別永住者</t>
    <rPh sb="0" eb="3">
      <t>エイジュウシャ</t>
    </rPh>
    <rPh sb="3" eb="4">
      <t>マタ</t>
    </rPh>
    <rPh sb="6" eb="8">
      <t>トクベツ</t>
    </rPh>
    <rPh sb="8" eb="11">
      <t>エイジュウシャ</t>
    </rPh>
    <phoneticPr fontId="35"/>
  </si>
  <si>
    <t>１.契約内容に関する事項</t>
    <rPh sb="2" eb="4">
      <t>ケイヤク</t>
    </rPh>
    <rPh sb="4" eb="6">
      <t>ナイヨウ</t>
    </rPh>
    <rPh sb="7" eb="8">
      <t>カン</t>
    </rPh>
    <rPh sb="10" eb="12">
      <t>ジコウ</t>
    </rPh>
    <phoneticPr fontId="11"/>
  </si>
  <si>
    <t>移転（</t>
    <rPh sb="0" eb="2">
      <t>イテン</t>
    </rPh>
    <phoneticPr fontId="35"/>
  </si>
  <si>
    <t>国籍等</t>
    <rPh sb="0" eb="2">
      <t>コクセキ</t>
    </rPh>
    <rPh sb="2" eb="3">
      <t>ナド</t>
    </rPh>
    <phoneticPr fontId="11"/>
  </si>
  <si>
    <t>永住者等</t>
    <rPh sb="0" eb="3">
      <t>エイジュウシャ</t>
    </rPh>
    <rPh sb="3" eb="4">
      <t>ナド</t>
    </rPh>
    <phoneticPr fontId="11"/>
  </si>
  <si>
    <t>永住者等マスタ</t>
    <rPh sb="0" eb="3">
      <t>エイジュウシャ</t>
    </rPh>
    <rPh sb="3" eb="4">
      <t>ナド</t>
    </rPh>
    <phoneticPr fontId="11"/>
  </si>
  <si>
    <t>該当</t>
    <rPh sb="0" eb="2">
      <t>ガイトウ</t>
    </rPh>
    <phoneticPr fontId="11"/>
  </si>
  <si>
    <t>該当せず</t>
    <rPh sb="0" eb="2">
      <t>ガイトウ</t>
    </rPh>
    <phoneticPr fontId="11"/>
  </si>
  <si>
    <t>電話番号</t>
    <phoneticPr fontId="11"/>
  </si>
  <si>
    <t>〒</t>
    <phoneticPr fontId="35"/>
  </si>
  <si>
    <t>契約面積（㎡）</t>
    <rPh sb="0" eb="2">
      <t>ケイヤク</t>
    </rPh>
    <rPh sb="2" eb="4">
      <t>メンセキ</t>
    </rPh>
    <phoneticPr fontId="11"/>
  </si>
  <si>
    <t>共有持分割合</t>
    <rPh sb="0" eb="2">
      <t>キョウユウ</t>
    </rPh>
    <rPh sb="2" eb="4">
      <t>モチブン</t>
    </rPh>
    <rPh sb="4" eb="6">
      <t>ワリアイ</t>
    </rPh>
    <phoneticPr fontId="11"/>
  </si>
  <si>
    <t>地代（年額・円）</t>
    <phoneticPr fontId="11"/>
  </si>
  <si>
    <t>２．土地に関する事項</t>
    <rPh sb="2" eb="4">
      <t>トチ</t>
    </rPh>
    <rPh sb="5" eb="6">
      <t>カン</t>
    </rPh>
    <rPh sb="8" eb="10">
      <t>ジコウ</t>
    </rPh>
    <phoneticPr fontId="11"/>
  </si>
  <si>
    <t>１．契約内容に関する事項</t>
    <rPh sb="2" eb="4">
      <t>ケイヤク</t>
    </rPh>
    <rPh sb="4" eb="6">
      <t>ナイヨウ</t>
    </rPh>
    <rPh sb="7" eb="8">
      <t>カン</t>
    </rPh>
    <rPh sb="10" eb="12">
      <t>ジコウ</t>
    </rPh>
    <phoneticPr fontId="11"/>
  </si>
  <si>
    <t>３．土地の利用目的等に関する事項</t>
    <rPh sb="2" eb="4">
      <t>トチ</t>
    </rPh>
    <rPh sb="5" eb="7">
      <t>リヨウ</t>
    </rPh>
    <rPh sb="7" eb="10">
      <t>モクテキナド</t>
    </rPh>
    <rPh sb="11" eb="12">
      <t>カン</t>
    </rPh>
    <rPh sb="14" eb="16">
      <t>ジコウ</t>
    </rPh>
    <phoneticPr fontId="11"/>
  </si>
  <si>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1"/>
  </si>
  <si>
    <t>都市計画区域マスタ</t>
    <rPh sb="0" eb="6">
      <t>トシケイカククイキ</t>
    </rPh>
    <phoneticPr fontId="11"/>
  </si>
  <si>
    <t>2</t>
    <phoneticPr fontId="11"/>
  </si>
  <si>
    <t>3</t>
    <phoneticPr fontId="11"/>
  </si>
  <si>
    <t>4</t>
    <phoneticPr fontId="11"/>
  </si>
  <si>
    <t>市街化区域</t>
    <rPh sb="0" eb="5">
      <t>シガイカクイキ</t>
    </rPh>
    <phoneticPr fontId="11"/>
  </si>
  <si>
    <t>市街化調整区域</t>
    <rPh sb="0" eb="3">
      <t>シガイカ</t>
    </rPh>
    <rPh sb="3" eb="7">
      <t>チョウセイクイキ</t>
    </rPh>
    <phoneticPr fontId="11"/>
  </si>
  <si>
    <t>非線引きの都市計画区域</t>
    <rPh sb="0" eb="3">
      <t>ヒセンビ</t>
    </rPh>
    <rPh sb="5" eb="9">
      <t>トシケイカク</t>
    </rPh>
    <rPh sb="9" eb="11">
      <t>クイキ</t>
    </rPh>
    <phoneticPr fontId="11"/>
  </si>
  <si>
    <t>都市計画区域</t>
    <phoneticPr fontId="11"/>
  </si>
  <si>
    <t>用途地域</t>
    <rPh sb="0" eb="2">
      <t>ヨウト</t>
    </rPh>
    <rPh sb="2" eb="4">
      <t>チイキ</t>
    </rPh>
    <phoneticPr fontId="35"/>
  </si>
  <si>
    <t>用途地域</t>
    <rPh sb="0" eb="4">
      <t>ヨウトチイキ</t>
    </rPh>
    <phoneticPr fontId="11"/>
  </si>
  <si>
    <t>用途地域マスタ</t>
    <phoneticPr fontId="11"/>
  </si>
  <si>
    <t>無指定</t>
    <phoneticPr fontId="11"/>
  </si>
  <si>
    <t>第１種低層住居専用地域</t>
    <phoneticPr fontId="11"/>
  </si>
  <si>
    <t>第２種低層住居専用地域</t>
    <phoneticPr fontId="11"/>
  </si>
  <si>
    <t>第１種中高層住居専用地域</t>
    <phoneticPr fontId="11"/>
  </si>
  <si>
    <t>第２種中高層住居専用地域</t>
    <phoneticPr fontId="11"/>
  </si>
  <si>
    <t>第１種住居地域</t>
    <phoneticPr fontId="11"/>
  </si>
  <si>
    <t>第２種住居地域</t>
    <phoneticPr fontId="11"/>
  </si>
  <si>
    <t>準住居地域</t>
    <phoneticPr fontId="11"/>
  </si>
  <si>
    <t>近隣商業地域</t>
    <phoneticPr fontId="11"/>
  </si>
  <si>
    <t>商業地域</t>
    <phoneticPr fontId="11"/>
  </si>
  <si>
    <t>準工業地域</t>
    <phoneticPr fontId="11"/>
  </si>
  <si>
    <t>工業地域</t>
    <phoneticPr fontId="11"/>
  </si>
  <si>
    <t>工業専用地域</t>
    <phoneticPr fontId="11"/>
  </si>
  <si>
    <t>田園住居地域</t>
    <phoneticPr fontId="11"/>
  </si>
  <si>
    <t>現在の土地利用の状況</t>
    <rPh sb="0" eb="2">
      <t>ゲンザイ</t>
    </rPh>
    <rPh sb="3" eb="5">
      <t>トチ</t>
    </rPh>
    <rPh sb="5" eb="7">
      <t>リヨウ</t>
    </rPh>
    <rPh sb="8" eb="10">
      <t>ジョウキョウ</t>
    </rPh>
    <phoneticPr fontId="11"/>
  </si>
  <si>
    <t>有無マスタ</t>
    <rPh sb="0" eb="2">
      <t>ウム</t>
    </rPh>
    <phoneticPr fontId="11"/>
  </si>
  <si>
    <t>利用現況の変更</t>
    <rPh sb="0" eb="2">
      <t>リヨウ</t>
    </rPh>
    <rPh sb="2" eb="4">
      <t>ゲンキョウ</t>
    </rPh>
    <rPh sb="5" eb="7">
      <t>ヘンコウ</t>
    </rPh>
    <phoneticPr fontId="11"/>
  </si>
  <si>
    <t>（うち、今後追加で買い進める予定の面積）</t>
    <rPh sb="4" eb="6">
      <t>コンゴ</t>
    </rPh>
    <rPh sb="6" eb="8">
      <t>ツイカ</t>
    </rPh>
    <rPh sb="9" eb="10">
      <t>カ</t>
    </rPh>
    <rPh sb="11" eb="12">
      <t>スス</t>
    </rPh>
    <rPh sb="14" eb="16">
      <t>ヨテイ</t>
    </rPh>
    <rPh sb="17" eb="19">
      <t>メンセキ</t>
    </rPh>
    <phoneticPr fontId="11"/>
  </si>
  <si>
    <t>都市計画法</t>
    <rPh sb="0" eb="2">
      <t>トシ</t>
    </rPh>
    <rPh sb="2" eb="5">
      <t>ケイカクホウ</t>
    </rPh>
    <phoneticPr fontId="11"/>
  </si>
  <si>
    <t>農地法</t>
    <rPh sb="0" eb="3">
      <t>ノウチホウ</t>
    </rPh>
    <phoneticPr fontId="11"/>
  </si>
  <si>
    <t>森林法</t>
    <rPh sb="0" eb="2">
      <t>シンリン</t>
    </rPh>
    <rPh sb="2" eb="3">
      <t>ホウ</t>
    </rPh>
    <phoneticPr fontId="11"/>
  </si>
  <si>
    <t>４．土地に存する工作物等に関する事項</t>
    <rPh sb="2" eb="4">
      <t>トチ</t>
    </rPh>
    <rPh sb="5" eb="6">
      <t>ソン</t>
    </rPh>
    <rPh sb="8" eb="12">
      <t>コウサクブツナド</t>
    </rPh>
    <rPh sb="13" eb="14">
      <t>カン</t>
    </rPh>
    <rPh sb="16" eb="18">
      <t>ジコウ</t>
    </rPh>
    <phoneticPr fontId="11"/>
  </si>
  <si>
    <t>工作物等の有無</t>
    <rPh sb="0" eb="4">
      <t>コウサクブツナド</t>
    </rPh>
    <rPh sb="5" eb="7">
      <t>ウム</t>
    </rPh>
    <phoneticPr fontId="11"/>
  </si>
  <si>
    <t>無</t>
  </si>
  <si>
    <t>信託受益権</t>
    <rPh sb="0" eb="2">
      <t>シンタク</t>
    </rPh>
    <rPh sb="2" eb="4">
      <t>ジュエキ</t>
    </rPh>
    <rPh sb="4" eb="5">
      <t>ケン</t>
    </rPh>
    <phoneticPr fontId="11"/>
  </si>
  <si>
    <t>５．その他参考となるべき事項</t>
    <phoneticPr fontId="11"/>
  </si>
  <si>
    <t>その他参考となるべき事項</t>
    <rPh sb="2" eb="3">
      <t>ホカ</t>
    </rPh>
    <rPh sb="3" eb="5">
      <t>サンコウ</t>
    </rPh>
    <rPh sb="10" eb="12">
      <t>ジコウ</t>
    </rPh>
    <phoneticPr fontId="11"/>
  </si>
  <si>
    <t>（届出書）地方公共団体使用欄</t>
    <rPh sb="1" eb="4">
      <t>トドケデショ</t>
    </rPh>
    <rPh sb="5" eb="7">
      <t>チホウ</t>
    </rPh>
    <rPh sb="7" eb="9">
      <t>コウキョウ</t>
    </rPh>
    <rPh sb="9" eb="11">
      <t>ダンタイ</t>
    </rPh>
    <rPh sb="11" eb="13">
      <t>シヨウ</t>
    </rPh>
    <rPh sb="13" eb="14">
      <t/>
    </rPh>
    <phoneticPr fontId="11"/>
  </si>
  <si>
    <t>メールアドレス（連絡用）</t>
    <rPh sb="8" eb="11">
      <t>レンラクヨウ</t>
    </rPh>
    <phoneticPr fontId="11"/>
  </si>
  <si>
    <t>インポート時に設定</t>
    <rPh sb="5" eb="6">
      <t>ジ</t>
    </rPh>
    <rPh sb="7" eb="9">
      <t>セッテイ</t>
    </rPh>
    <phoneticPr fontId="11"/>
  </si>
  <si>
    <t>M1213</t>
    <phoneticPr fontId="11"/>
  </si>
  <si>
    <t>国籍等コード</t>
    <rPh sb="0" eb="3">
      <t>コクセキナド</t>
    </rPh>
    <phoneticPr fontId="8"/>
  </si>
  <si>
    <t>M1214</t>
    <phoneticPr fontId="11"/>
  </si>
  <si>
    <t>その他国籍等</t>
    <rPh sb="2" eb="3">
      <t>タ</t>
    </rPh>
    <rPh sb="3" eb="6">
      <t>コクセキナド</t>
    </rPh>
    <phoneticPr fontId="8"/>
  </si>
  <si>
    <t>永住権等</t>
    <rPh sb="0" eb="3">
      <t>エイジュウケン</t>
    </rPh>
    <rPh sb="3" eb="4">
      <t>ナド</t>
    </rPh>
    <phoneticPr fontId="8"/>
  </si>
  <si>
    <t>M1215</t>
    <phoneticPr fontId="11"/>
  </si>
  <si>
    <t>国籍等マスタ</t>
    <rPh sb="0" eb="3">
      <t>コクセキナド</t>
    </rPh>
    <phoneticPr fontId="11"/>
  </si>
  <si>
    <t>５筆目</t>
    <rPh sb="1" eb="3">
      <t>フデメ</t>
    </rPh>
    <phoneticPr fontId="11"/>
  </si>
  <si>
    <t>４筆目</t>
    <rPh sb="1" eb="3">
      <t>フデメ</t>
    </rPh>
    <phoneticPr fontId="11"/>
  </si>
  <si>
    <t>所有権売買</t>
  </si>
  <si>
    <t>一団の場合、前回の届出日</t>
    <rPh sb="0" eb="2">
      <t>イチダン</t>
    </rPh>
    <rPh sb="3" eb="5">
      <t>バアイ</t>
    </rPh>
    <rPh sb="6" eb="8">
      <t>ゼンカイ</t>
    </rPh>
    <rPh sb="9" eb="12">
      <t>トドケデビ</t>
    </rPh>
    <phoneticPr fontId="11"/>
  </si>
  <si>
    <t xml:space="preserve"> (２)届出人である権利取得者（譲受人）</t>
    <phoneticPr fontId="11"/>
  </si>
  <si>
    <t xml:space="preserve"> (３)契約の相手方（譲渡人）</t>
    <rPh sb="4" eb="6">
      <t>ケイヤク</t>
    </rPh>
    <rPh sb="7" eb="10">
      <t>アイテガタ</t>
    </rPh>
    <rPh sb="11" eb="13">
      <t>ジョウト</t>
    </rPh>
    <rPh sb="13" eb="14">
      <t>ヒト</t>
    </rPh>
    <phoneticPr fontId="11"/>
  </si>
  <si>
    <t>⑥</t>
    <phoneticPr fontId="11"/>
  </si>
  <si>
    <t>⑦</t>
    <phoneticPr fontId="11"/>
  </si>
  <si>
    <t>⑧</t>
    <phoneticPr fontId="11"/>
  </si>
  <si>
    <t>⑨</t>
    <phoneticPr fontId="11"/>
  </si>
  <si>
    <t>⑩</t>
    <phoneticPr fontId="11"/>
  </si>
  <si>
    <t>⑪</t>
    <phoneticPr fontId="11"/>
  </si>
  <si>
    <t>⑫</t>
    <phoneticPr fontId="11"/>
  </si>
  <si>
    <t>⑬</t>
    <phoneticPr fontId="11"/>
  </si>
  <si>
    <t>⑭</t>
    <phoneticPr fontId="11"/>
  </si>
  <si>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1"/>
  </si>
  <si>
    <t xml:space="preserve"> (１)筆数の確認</t>
    <rPh sb="4" eb="5">
      <t>フデ</t>
    </rPh>
    <rPh sb="5" eb="6">
      <t>スウ</t>
    </rPh>
    <rPh sb="7" eb="9">
      <t>カクニン</t>
    </rPh>
    <phoneticPr fontId="11"/>
  </si>
  <si>
    <t>チェック用</t>
    <rPh sb="4" eb="5">
      <t>ヨウ</t>
    </rPh>
    <phoneticPr fontId="11"/>
  </si>
  <si>
    <t>大分類</t>
    <rPh sb="0" eb="3">
      <t>ダイブンルイ</t>
    </rPh>
    <phoneticPr fontId="11"/>
  </si>
  <si>
    <t>小分類</t>
    <rPh sb="0" eb="1">
      <t>ショウ</t>
    </rPh>
    <rPh sb="1" eb="3">
      <t>ブンルイ</t>
    </rPh>
    <phoneticPr fontId="11"/>
  </si>
  <si>
    <t>面積要件の確認</t>
    <rPh sb="0" eb="4">
      <t>メンセキヨウケン</t>
    </rPh>
    <rPh sb="5" eb="7">
      <t>カクニン</t>
    </rPh>
    <phoneticPr fontId="11"/>
  </si>
  <si>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1"/>
  </si>
  <si>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1"/>
  </si>
  <si>
    <t>初期設定</t>
    <rPh sb="0" eb="4">
      <t>ショキセッテイ</t>
    </rPh>
    <phoneticPr fontId="11"/>
  </si>
  <si>
    <t xml:space="preserve"> (１) 契約日、契約の種類等</t>
    <rPh sb="5" eb="8">
      <t>ケイヤクビ</t>
    </rPh>
    <rPh sb="9" eb="11">
      <t>ケイヤク</t>
    </rPh>
    <rPh sb="12" eb="14">
      <t>シュルイ</t>
    </rPh>
    <rPh sb="14" eb="15">
      <t>トウ</t>
    </rPh>
    <phoneticPr fontId="11"/>
  </si>
  <si>
    <t>必須</t>
    <rPh sb="0" eb="2">
      <t>ヒッス</t>
    </rPh>
    <phoneticPr fontId="47"/>
  </si>
  <si>
    <t>契約の種類</t>
    <rPh sb="0" eb="2">
      <t>ケイヤク</t>
    </rPh>
    <rPh sb="3" eb="5">
      <t>シュルイ</t>
    </rPh>
    <phoneticPr fontId="47"/>
  </si>
  <si>
    <t>「個人」又は「法人」の区分</t>
    <rPh sb="1" eb="3">
      <t>コジン</t>
    </rPh>
    <rPh sb="4" eb="5">
      <t>マタ</t>
    </rPh>
    <rPh sb="7" eb="9">
      <t>ホウジン</t>
    </rPh>
    <rPh sb="11" eb="13">
      <t>クブン</t>
    </rPh>
    <phoneticPr fontId="11"/>
  </si>
  <si>
    <t>担当部署、
担当者名等</t>
    <rPh sb="0" eb="2">
      <t>タントウ</t>
    </rPh>
    <rPh sb="2" eb="4">
      <t>ブショ</t>
    </rPh>
    <rPh sb="6" eb="9">
      <t>タントウシャ</t>
    </rPh>
    <rPh sb="9" eb="10">
      <t>メイ</t>
    </rPh>
    <rPh sb="10" eb="11">
      <t>トウ</t>
    </rPh>
    <phoneticPr fontId="47"/>
  </si>
  <si>
    <t>担当者、代理人等の電話番号</t>
    <rPh sb="0" eb="3">
      <t>タントウシャ</t>
    </rPh>
    <rPh sb="4" eb="7">
      <t>ダイリニン</t>
    </rPh>
    <rPh sb="7" eb="8">
      <t>トウ</t>
    </rPh>
    <phoneticPr fontId="11"/>
  </si>
  <si>
    <t>業種</t>
    <rPh sb="0" eb="2">
      <t>ギョウシュ</t>
    </rPh>
    <phoneticPr fontId="47"/>
  </si>
  <si>
    <t>権利取得者の共有者の有無</t>
    <rPh sb="0" eb="2">
      <t>ケンリ</t>
    </rPh>
    <rPh sb="2" eb="5">
      <t>シュトクシャ</t>
    </rPh>
    <rPh sb="6" eb="9">
      <t>キョウユウシャ</t>
    </rPh>
    <rPh sb="10" eb="12">
      <t>ウム</t>
    </rPh>
    <phoneticPr fontId="11"/>
  </si>
  <si>
    <t>契約の相手方の住所等</t>
    <rPh sb="0" eb="2">
      <t>ケイヤク</t>
    </rPh>
    <rPh sb="3" eb="6">
      <t>アイテガタ</t>
    </rPh>
    <rPh sb="7" eb="9">
      <t>ジュウショ</t>
    </rPh>
    <rPh sb="9" eb="10">
      <t>トウ</t>
    </rPh>
    <phoneticPr fontId="47"/>
  </si>
  <si>
    <t>契約の相手方の氏名等</t>
    <rPh sb="0" eb="2">
      <t>ケイヤク</t>
    </rPh>
    <rPh sb="3" eb="6">
      <t>アイテガタ</t>
    </rPh>
    <rPh sb="7" eb="9">
      <t>シメイ</t>
    </rPh>
    <rPh sb="9" eb="10">
      <t>トウ</t>
    </rPh>
    <phoneticPr fontId="47"/>
  </si>
  <si>
    <t>譲渡人の共有者の有無</t>
    <rPh sb="0" eb="3">
      <t>ジョウトニン</t>
    </rPh>
    <rPh sb="4" eb="7">
      <t>キョウユウシャ</t>
    </rPh>
    <rPh sb="8" eb="10">
      <t>ウム</t>
    </rPh>
    <phoneticPr fontId="11"/>
  </si>
  <si>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7"/>
  </si>
  <si>
    <t>注３）面積、対価の額等を一筆ごと等に記載できない場合は、届出に係るものの合計のみを記載</t>
    <phoneticPr fontId="47"/>
  </si>
  <si>
    <t>土地の所在</t>
    <rPh sb="0" eb="2">
      <t>トチ</t>
    </rPh>
    <rPh sb="3" eb="5">
      <t>ショザイ</t>
    </rPh>
    <phoneticPr fontId="47"/>
  </si>
  <si>
    <t>登記簿</t>
    <rPh sb="0" eb="3">
      <t>トウキボ</t>
    </rPh>
    <phoneticPr fontId="47"/>
  </si>
  <si>
    <t>町又は字</t>
    <rPh sb="0" eb="1">
      <t>マチ</t>
    </rPh>
    <rPh sb="1" eb="2">
      <t>ノボリマチ</t>
    </rPh>
    <phoneticPr fontId="11"/>
  </si>
  <si>
    <t>地番</t>
    <rPh sb="0" eb="2">
      <t>チバン</t>
    </rPh>
    <phoneticPr fontId="11"/>
  </si>
  <si>
    <t>住居表示</t>
    <rPh sb="0" eb="2">
      <t>ジュウキョ</t>
    </rPh>
    <rPh sb="2" eb="4">
      <t>ヒョウジ</t>
    </rPh>
    <phoneticPr fontId="47"/>
  </si>
  <si>
    <t>地目</t>
    <rPh sb="0" eb="2">
      <t>チモク</t>
    </rPh>
    <phoneticPr fontId="47"/>
  </si>
  <si>
    <t>登記簿　</t>
    <rPh sb="0" eb="3">
      <t>トウキボ</t>
    </rPh>
    <phoneticPr fontId="11"/>
  </si>
  <si>
    <t>現況</t>
    <rPh sb="0" eb="2">
      <t>ゲンキョウ</t>
    </rPh>
    <phoneticPr fontId="11"/>
  </si>
  <si>
    <t>届出に係る契約面積の合計（㎡）</t>
    <rPh sb="0" eb="2">
      <t>トドケデ</t>
    </rPh>
    <rPh sb="3" eb="4">
      <t>カカ</t>
    </rPh>
    <rPh sb="5" eb="7">
      <t>ケイヤク</t>
    </rPh>
    <rPh sb="7" eb="9">
      <t>メンセキ</t>
    </rPh>
    <rPh sb="10" eb="12">
      <t>ゴウケイ</t>
    </rPh>
    <phoneticPr fontId="11"/>
  </si>
  <si>
    <t>届出に係る対価の額の合計（円）</t>
    <rPh sb="0" eb="2">
      <t>トドケデ</t>
    </rPh>
    <rPh sb="3" eb="4">
      <t>カカ</t>
    </rPh>
    <rPh sb="5" eb="7">
      <t>タイカ</t>
    </rPh>
    <rPh sb="8" eb="9">
      <t>ガク</t>
    </rPh>
    <rPh sb="10" eb="12">
      <t>ゴウケイ</t>
    </rPh>
    <rPh sb="13" eb="14">
      <t>エン</t>
    </rPh>
    <phoneticPr fontId="11"/>
  </si>
  <si>
    <t>単価（円／㎡）※自動計算</t>
    <rPh sb="0" eb="2">
      <t>タンカ</t>
    </rPh>
    <rPh sb="3" eb="4">
      <t>エン</t>
    </rPh>
    <rPh sb="8" eb="12">
      <t>ジドウケイサン</t>
    </rPh>
    <phoneticPr fontId="11"/>
  </si>
  <si>
    <t>届出に係る地代（年額）の合計</t>
    <rPh sb="0" eb="2">
      <t>トドケデ</t>
    </rPh>
    <rPh sb="3" eb="4">
      <t>カカ</t>
    </rPh>
    <rPh sb="5" eb="7">
      <t>チダイ</t>
    </rPh>
    <rPh sb="8" eb="10">
      <t>ネンガク</t>
    </rPh>
    <rPh sb="12" eb="14">
      <t>ゴウケイ</t>
    </rPh>
    <phoneticPr fontId="11"/>
  </si>
  <si>
    <t>届出に係る土地の区域区分等</t>
    <rPh sb="0" eb="2">
      <t>トドケデ</t>
    </rPh>
    <rPh sb="3" eb="4">
      <t>カカ</t>
    </rPh>
    <rPh sb="5" eb="7">
      <t>トチ</t>
    </rPh>
    <rPh sb="8" eb="12">
      <t>クイキクブン</t>
    </rPh>
    <rPh sb="12" eb="13">
      <t>ナド</t>
    </rPh>
    <phoneticPr fontId="11"/>
  </si>
  <si>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1"/>
  </si>
  <si>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1"/>
  </si>
  <si>
    <t>工作物の解体予定等（①で「有」を選択した場合）</t>
    <rPh sb="0" eb="3">
      <t>コウサクブツ</t>
    </rPh>
    <rPh sb="4" eb="6">
      <t>カイタイ</t>
    </rPh>
    <rPh sb="6" eb="8">
      <t>ヨテイ</t>
    </rPh>
    <rPh sb="8" eb="9">
      <t>ナド</t>
    </rPh>
    <phoneticPr fontId="11"/>
  </si>
  <si>
    <t>費用負担者（③で「有」を選択した場合）</t>
    <rPh sb="0" eb="2">
      <t>ヒヨウ</t>
    </rPh>
    <rPh sb="2" eb="4">
      <t>フタン</t>
    </rPh>
    <rPh sb="4" eb="5">
      <t>シャ</t>
    </rPh>
    <rPh sb="9" eb="10">
      <t>ア</t>
    </rPh>
    <rPh sb="12" eb="14">
      <t>センタク</t>
    </rPh>
    <rPh sb="16" eb="18">
      <t>バアイ</t>
    </rPh>
    <phoneticPr fontId="11"/>
  </si>
  <si>
    <t>土地の権利と併せた工作物等の権利移転の有無</t>
    <phoneticPr fontId="47"/>
  </si>
  <si>
    <t>対価の額の合計（円）</t>
    <rPh sb="0" eb="2">
      <t>タイカ</t>
    </rPh>
    <rPh sb="3" eb="4">
      <t>ガク</t>
    </rPh>
    <rPh sb="5" eb="7">
      <t>ゴウケイ</t>
    </rPh>
    <rPh sb="8" eb="9">
      <t>エン</t>
    </rPh>
    <phoneticPr fontId="11"/>
  </si>
  <si>
    <t>町丁目</t>
    <rPh sb="0" eb="1">
      <t>チョウ</t>
    </rPh>
    <rPh sb="1" eb="2">
      <t>チョウ</t>
    </rPh>
    <rPh sb="2" eb="3">
      <t>モク</t>
    </rPh>
    <phoneticPr fontId="11"/>
  </si>
  <si>
    <t>住居番号</t>
    <rPh sb="0" eb="2">
      <t>ジュウキョ</t>
    </rPh>
    <rPh sb="2" eb="4">
      <t>バンゴウ</t>
    </rPh>
    <phoneticPr fontId="11"/>
  </si>
  <si>
    <t>契約において移転・設定する権利の種類</t>
    <rPh sb="0" eb="2">
      <t>ケイヤク</t>
    </rPh>
    <rPh sb="6" eb="8">
      <t>イテン</t>
    </rPh>
    <rPh sb="9" eb="11">
      <t>セッテイ</t>
    </rPh>
    <rPh sb="13" eb="15">
      <t>ケンリ</t>
    </rPh>
    <rPh sb="16" eb="18">
      <t>シュルイ</t>
    </rPh>
    <phoneticPr fontId="11"/>
  </si>
  <si>
    <t>届出人の住所等
（代表者）</t>
    <rPh sb="0" eb="3">
      <t>トドケデニン</t>
    </rPh>
    <rPh sb="4" eb="6">
      <t>ジュウショ</t>
    </rPh>
    <rPh sb="6" eb="7">
      <t>トウ</t>
    </rPh>
    <rPh sb="9" eb="12">
      <t>ダイヒョウシャ</t>
    </rPh>
    <phoneticPr fontId="47"/>
  </si>
  <si>
    <t>無</t>
    <rPh sb="0" eb="1">
      <t>ナ</t>
    </rPh>
    <phoneticPr fontId="11"/>
  </si>
  <si>
    <t>届出人の属性等
（代表者）</t>
    <rPh sb="0" eb="2">
      <t>トドケデ</t>
    </rPh>
    <rPh sb="2" eb="3">
      <t>ジン</t>
    </rPh>
    <rPh sb="4" eb="6">
      <t>ゾクセイ</t>
    </rPh>
    <rPh sb="6" eb="7">
      <t>トウ</t>
    </rPh>
    <rPh sb="9" eb="12">
      <t>ダイヒョウシャ</t>
    </rPh>
    <phoneticPr fontId="47"/>
  </si>
  <si>
    <t>利用目的細区分</t>
    <rPh sb="0" eb="4">
      <t>リヨウモクテキ</t>
    </rPh>
    <rPh sb="4" eb="5">
      <t>コマ</t>
    </rPh>
    <rPh sb="5" eb="7">
      <t>クブン</t>
    </rPh>
    <phoneticPr fontId="11"/>
  </si>
  <si>
    <t>利用目的細区分（その他）</t>
    <rPh sb="0" eb="4">
      <t>リヨウモクテキ</t>
    </rPh>
    <rPh sb="4" eb="5">
      <t>コマ</t>
    </rPh>
    <rPh sb="5" eb="7">
      <t>クブン</t>
    </rPh>
    <rPh sb="10" eb="11">
      <t>タ</t>
    </rPh>
    <phoneticPr fontId="11"/>
  </si>
  <si>
    <t>売買予約</t>
  </si>
  <si>
    <t>譲渡担保</t>
  </si>
  <si>
    <t>交換</t>
  </si>
  <si>
    <t>代物弁済</t>
  </si>
  <si>
    <t>地位譲渡</t>
  </si>
  <si>
    <t>第三者のためにする契約</t>
  </si>
  <si>
    <t>形成権の譲渡</t>
  </si>
  <si>
    <t>上記入力した筆を除く外筆数</t>
    <rPh sb="2" eb="4">
      <t>ニュウリョク</t>
    </rPh>
    <phoneticPr fontId="11"/>
  </si>
  <si>
    <t>権利の移転等の態様</t>
    <rPh sb="0" eb="2">
      <t>ケンリ</t>
    </rPh>
    <rPh sb="3" eb="6">
      <t>イテンナド</t>
    </rPh>
    <rPh sb="7" eb="9">
      <t>タイヨウ</t>
    </rPh>
    <phoneticPr fontId="11"/>
  </si>
  <si>
    <t>底地権売買</t>
  </si>
  <si>
    <t>定期借地権</t>
  </si>
  <si>
    <t>信託受益権</t>
  </si>
  <si>
    <t>共有持分一部移転</t>
  </si>
  <si>
    <t>市町村受付番号</t>
    <phoneticPr fontId="11"/>
  </si>
  <si>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</si>
  <si>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</si>
  <si>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1"/>
  </si>
  <si>
    <t>入力方法</t>
    <rPh sb="0" eb="2">
      <t>ニュウリョク</t>
    </rPh>
    <rPh sb="2" eb="4">
      <t>ホウホウ</t>
    </rPh>
    <phoneticPr fontId="11"/>
  </si>
  <si>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1"/>
  </si>
  <si>
    <t>リストから選択</t>
    <rPh sb="5" eb="7">
      <t>センタク</t>
    </rPh>
    <phoneticPr fontId="11"/>
  </si>
  <si>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1"/>
  </si>
  <si>
    <t>入力内容</t>
    <rPh sb="0" eb="2">
      <t>ニュウリョク</t>
    </rPh>
    <rPh sb="2" eb="4">
      <t>ナイヨウ</t>
    </rPh>
    <phoneticPr fontId="11"/>
  </si>
  <si>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1"/>
  </si>
  <si>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1"/>
  </si>
  <si>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1"/>
  </si>
  <si>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1"/>
  </si>
  <si>
    <t>リストから選択</t>
    <phoneticPr fontId="11"/>
  </si>
  <si>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11"/>
  </si>
  <si>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11"/>
  </si>
  <si>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11"/>
  </si>
  <si>
    <t>届出に係る土地が所在する都道府県名</t>
    <rPh sb="0" eb="2">
      <t>トドケデ</t>
    </rPh>
    <rPh sb="3" eb="4">
      <t>カカ</t>
    </rPh>
    <rPh sb="5" eb="7">
      <t>トチ</t>
    </rPh>
    <rPh sb="8" eb="10">
      <t>ショザイ</t>
    </rPh>
    <rPh sb="12" eb="16">
      <t>トドウフケン</t>
    </rPh>
    <rPh sb="16" eb="17">
      <t>メイ</t>
    </rPh>
    <phoneticPr fontId="11"/>
  </si>
  <si>
    <t>届出に係る土地が所在する市区町村名</t>
    <rPh sb="0" eb="2">
      <t>トドケデ</t>
    </rPh>
    <rPh sb="3" eb="4">
      <t>カカ</t>
    </rPh>
    <rPh sb="5" eb="7">
      <t>トチ</t>
    </rPh>
    <rPh sb="8" eb="10">
      <t>ショザイ</t>
    </rPh>
    <rPh sb="12" eb="16">
      <t>シクチョウソン</t>
    </rPh>
    <rPh sb="16" eb="17">
      <t>メイ</t>
    </rPh>
    <phoneticPr fontId="11"/>
  </si>
  <si>
    <t>入力不要</t>
    <rPh sb="0" eb="2">
      <t>ニュウリョク</t>
    </rPh>
    <rPh sb="2" eb="4">
      <t>フヨウ</t>
    </rPh>
    <phoneticPr fontId="11"/>
  </si>
  <si>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1"/>
  </si>
  <si>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11"/>
  </si>
  <si>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1"/>
  </si>
  <si>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7"/>
  </si>
  <si>
    <t>農地法の手続等が必要な場合は「有」</t>
    <rPh sb="0" eb="3">
      <t>ノウチホウ</t>
    </rPh>
    <rPh sb="4" eb="6">
      <t>テツヅキ</t>
    </rPh>
    <rPh sb="6" eb="7">
      <t>トウ</t>
    </rPh>
    <rPh sb="8" eb="10">
      <t>ヒツヨウ</t>
    </rPh>
    <rPh sb="11" eb="13">
      <t>バアイ</t>
    </rPh>
    <rPh sb="15" eb="16">
      <t>ア</t>
    </rPh>
    <phoneticPr fontId="47"/>
  </si>
  <si>
    <t>森林法の手続等が必要な場合は「有」</t>
    <rPh sb="0" eb="3">
      <t>シンリンホウ</t>
    </rPh>
    <rPh sb="4" eb="6">
      <t>テツヅキ</t>
    </rPh>
    <rPh sb="6" eb="7">
      <t>トウ</t>
    </rPh>
    <rPh sb="8" eb="10">
      <t>ヒツヨウ</t>
    </rPh>
    <rPh sb="11" eb="13">
      <t>バアイ</t>
    </rPh>
    <rPh sb="15" eb="16">
      <t>ア</t>
    </rPh>
    <phoneticPr fontId="47"/>
  </si>
  <si>
    <t>その他の法令の手続等が必要な場合は「有」</t>
    <rPh sb="2" eb="3">
      <t>タ</t>
    </rPh>
    <rPh sb="4" eb="6">
      <t>ホウレイ</t>
    </rPh>
    <rPh sb="7" eb="9">
      <t>テツヅキ</t>
    </rPh>
    <rPh sb="9" eb="10">
      <t>トウ</t>
    </rPh>
    <rPh sb="11" eb="13">
      <t>ヒツヨウ</t>
    </rPh>
    <rPh sb="14" eb="16">
      <t>バアイ</t>
    </rPh>
    <rPh sb="18" eb="19">
      <t>ア</t>
    </rPh>
    <phoneticPr fontId="47"/>
  </si>
  <si>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1"/>
  </si>
  <si>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7"/>
  </si>
  <si>
    <t>（備考）新たな土地利用に必要な個別法の手続状況等　（予定している土地利用において、個別法に基づく手続等が必要な場合）</t>
    <phoneticPr fontId="11"/>
  </si>
  <si>
    <t>添付書類一覧</t>
    <rPh sb="4" eb="6">
      <t>イチラン</t>
    </rPh>
    <phoneticPr fontId="11"/>
  </si>
  <si>
    <t>書類名</t>
    <rPh sb="0" eb="3">
      <t>ショルイメイ</t>
    </rPh>
    <phoneticPr fontId="11"/>
  </si>
  <si>
    <t>必須</t>
    <rPh sb="0" eb="2">
      <t>ヒッス</t>
    </rPh>
    <phoneticPr fontId="11"/>
  </si>
  <si>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</si>
  <si>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</si>
  <si>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</si>
  <si>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</si>
  <si>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</si>
  <si>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</si>
  <si>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</si>
  <si>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</si>
  <si>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11"/>
  </si>
  <si>
    <t>部数</t>
    <rPh sb="0" eb="2">
      <t>ブスウ</t>
    </rPh>
    <phoneticPr fontId="11"/>
  </si>
  <si>
    <t>委任状</t>
  </si>
  <si>
    <t>代理人が届出をする場合の委任状</t>
    <phoneticPr fontId="11"/>
  </si>
  <si>
    <t>要否</t>
    <rPh sb="0" eb="2">
      <t>ヨウヒ</t>
    </rPh>
    <phoneticPr fontId="11"/>
  </si>
  <si>
    <t>契約書の写し、又はこれに代わる書類</t>
    <phoneticPr fontId="11"/>
  </si>
  <si>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7"/>
  </si>
  <si>
    <t>入力項目</t>
    <rPh sb="0" eb="2">
      <t>ニュウリョク</t>
    </rPh>
    <rPh sb="2" eb="4">
      <t>コウモク</t>
    </rPh>
    <phoneticPr fontId="47"/>
  </si>
  <si>
    <t>行政側入力</t>
    <rPh sb="0" eb="2">
      <t>ギョウセイ</t>
    </rPh>
    <rPh sb="2" eb="3">
      <t>ガワ</t>
    </rPh>
    <phoneticPr fontId="47"/>
  </si>
  <si>
    <t>入力方法</t>
    <rPh sb="0" eb="2">
      <t>ニュウリョク</t>
    </rPh>
    <rPh sb="2" eb="4">
      <t>ホウホウ</t>
    </rPh>
    <phoneticPr fontId="47"/>
  </si>
  <si>
    <t>#</t>
    <phoneticPr fontId="47"/>
  </si>
  <si>
    <t>市区町村入力欄</t>
    <rPh sb="0" eb="2">
      <t>シク</t>
    </rPh>
    <rPh sb="2" eb="4">
      <t>チョウソン</t>
    </rPh>
    <rPh sb="4" eb="6">
      <t>ニュウリョク</t>
    </rPh>
    <rPh sb="6" eb="7">
      <t>ラン</t>
    </rPh>
    <phoneticPr fontId="11"/>
  </si>
  <si>
    <t>エラーチェック欄</t>
    <phoneticPr fontId="47"/>
  </si>
  <si>
    <t>都市計画区域と面積要件のチェック</t>
    <rPh sb="0" eb="2">
      <t>トシ</t>
    </rPh>
    <rPh sb="2" eb="4">
      <t>ケイカク</t>
    </rPh>
    <rPh sb="4" eb="6">
      <t>クイキ</t>
    </rPh>
    <rPh sb="7" eb="9">
      <t>メンセキ</t>
    </rPh>
    <rPh sb="9" eb="11">
      <t>ヨウケン</t>
    </rPh>
    <phoneticPr fontId="11"/>
  </si>
  <si>
    <t>契約の態様と価格のチェック</t>
    <rPh sb="0" eb="2">
      <t>ケイヤク</t>
    </rPh>
    <rPh sb="3" eb="5">
      <t>タイヨウ</t>
    </rPh>
    <rPh sb="6" eb="8">
      <t>カカク</t>
    </rPh>
    <phoneticPr fontId="11"/>
  </si>
  <si>
    <t>利用目的と細区分の組み合わせ</t>
    <rPh sb="0" eb="4">
      <t>リヨウモクテキ</t>
    </rPh>
    <rPh sb="5" eb="6">
      <t>コマ</t>
    </rPh>
    <rPh sb="6" eb="8">
      <t>クブン</t>
    </rPh>
    <rPh sb="9" eb="10">
      <t>ク</t>
    </rPh>
    <rPh sb="11" eb="12">
      <t>ア</t>
    </rPh>
    <phoneticPr fontId="11"/>
  </si>
  <si>
    <t>チェック項目</t>
    <rPh sb="4" eb="6">
      <t>コウモク</t>
    </rPh>
    <phoneticPr fontId="47"/>
  </si>
  <si>
    <t>備考</t>
    <rPh sb="0" eb="2">
      <t>ビコウ</t>
    </rPh>
    <phoneticPr fontId="47"/>
  </si>
  <si>
    <t>項目</t>
    <rPh sb="0" eb="2">
      <t>コウモク</t>
    </rPh>
    <phoneticPr fontId="47"/>
  </si>
  <si>
    <t>エラーチェック結果</t>
    <rPh sb="7" eb="9">
      <t>ケッカ</t>
    </rPh>
    <phoneticPr fontId="47"/>
  </si>
  <si>
    <t>都道府県政令指定都市
入力欄</t>
    <rPh sb="0" eb="4">
      <t>トドウフケン</t>
    </rPh>
    <rPh sb="4" eb="6">
      <t>セイレイ</t>
    </rPh>
    <rPh sb="6" eb="8">
      <t>シテイ</t>
    </rPh>
    <rPh sb="8" eb="10">
      <t>トシ</t>
    </rPh>
    <rPh sb="11" eb="14">
      <t>ニュウリョクラン</t>
    </rPh>
    <phoneticPr fontId="11"/>
  </si>
  <si>
    <t>別紙筆一覧</t>
    <rPh sb="0" eb="2">
      <t>ベッシ</t>
    </rPh>
    <rPh sb="3" eb="5">
      <t>イチラン</t>
    </rPh>
    <phoneticPr fontId="11"/>
  </si>
  <si>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1"/>
  </si>
  <si>
    <t>代理人の場合必須</t>
    <rPh sb="0" eb="3">
      <t>ダイリニン</t>
    </rPh>
    <rPh sb="4" eb="6">
      <t>バアイ</t>
    </rPh>
    <rPh sb="6" eb="8">
      <t>ヒッス</t>
    </rPh>
    <phoneticPr fontId="11"/>
  </si>
  <si>
    <t>予定している土地利用において、個別法に基づく手続等がある場合は「有」</t>
    <rPh sb="28" eb="30">
      <t>バアイ</t>
    </rPh>
    <rPh sb="32" eb="33">
      <t>ア</t>
    </rPh>
    <phoneticPr fontId="11"/>
  </si>
  <si>
    <t>個別法手続の有無</t>
    <rPh sb="0" eb="2">
      <t>コベツ</t>
    </rPh>
    <rPh sb="2" eb="3">
      <t>ホウ</t>
    </rPh>
    <rPh sb="3" eb="5">
      <t>テツヅキ</t>
    </rPh>
    <rPh sb="6" eb="8">
      <t>ウム</t>
    </rPh>
    <phoneticPr fontId="11"/>
  </si>
  <si>
    <t>工作物等の権利移転の有無</t>
    <rPh sb="0" eb="4">
      <t>コウサクブツナド</t>
    </rPh>
    <rPh sb="5" eb="7">
      <t>ケンリ</t>
    </rPh>
    <rPh sb="7" eb="9">
      <t>イテン</t>
    </rPh>
    <rPh sb="10" eb="12">
      <t>ウム</t>
    </rPh>
    <phoneticPr fontId="11"/>
  </si>
  <si>
    <t>別紙海外居住者</t>
    <rPh sb="0" eb="1">
      <t>ベツ</t>
    </rPh>
    <rPh sb="2" eb="4">
      <t>カイガイ</t>
    </rPh>
    <rPh sb="4" eb="7">
      <t>キョジュウシャ</t>
    </rPh>
    <phoneticPr fontId="11"/>
  </si>
  <si>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1"/>
  </si>
  <si>
    <t>工作物の所有権の移転がある場合は「有」を選択</t>
    <rPh sb="0" eb="3">
      <t>コウサクブツ</t>
    </rPh>
    <rPh sb="4" eb="7">
      <t>ショユウケン</t>
    </rPh>
    <rPh sb="8" eb="10">
      <t>イテン</t>
    </rPh>
    <rPh sb="13" eb="15">
      <t>バアイ</t>
    </rPh>
    <rPh sb="17" eb="18">
      <t>ア</t>
    </rPh>
    <rPh sb="20" eb="22">
      <t>センタク</t>
    </rPh>
    <phoneticPr fontId="47"/>
  </si>
  <si>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7"/>
  </si>
  <si>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7"/>
  </si>
  <si>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7"/>
  </si>
  <si>
    <t>代理人又は仲介の有無</t>
    <rPh sb="0" eb="3">
      <t>ダイリニン</t>
    </rPh>
    <rPh sb="3" eb="4">
      <t>マタ</t>
    </rPh>
    <rPh sb="5" eb="7">
      <t>チュウカイ</t>
    </rPh>
    <rPh sb="8" eb="10">
      <t>ウム</t>
    </rPh>
    <phoneticPr fontId="11"/>
  </si>
  <si>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</si>
  <si>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</si>
  <si>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</si>
  <si>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</si>
  <si>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</si>
  <si>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</si>
  <si>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</si>
  <si>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</si>
  <si>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</si>
  <si>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</si>
  <si>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</si>
  <si>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</si>
  <si>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</si>
  <si>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</si>
  <si>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</si>
  <si>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</si>
  <si>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</si>
  <si>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</si>
  <si>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</si>
  <si>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</si>
  <si>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</si>
  <si>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</si>
  <si>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</si>
  <si>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</si>
  <si>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</si>
  <si>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</si>
  <si>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</si>
  <si>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</si>
  <si>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</si>
  <si>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</si>
  <si>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</si>
  <si>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</si>
  <si>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</si>
  <si>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</si>
  <si>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</si>
  <si>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</si>
  <si>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</si>
  <si>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</si>
  <si>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</si>
  <si>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</si>
  <si>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</si>
  <si>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</si>
  <si>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</si>
  <si>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</si>
  <si>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</si>
  <si>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</si>
  <si>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</si>
  <si>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</si>
  <si>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1"/>
  </si>
  <si>
    <t>三筆目以降の入力の有無</t>
    <rPh sb="0" eb="1">
      <t>サン</t>
    </rPh>
    <rPh sb="1" eb="2">
      <t>フデ</t>
    </rPh>
    <rPh sb="2" eb="3">
      <t>メ</t>
    </rPh>
    <rPh sb="3" eb="5">
      <t>イコウ</t>
    </rPh>
    <rPh sb="6" eb="8">
      <t>ニュウリョク</t>
    </rPh>
    <rPh sb="9" eb="11">
      <t>ウム</t>
    </rPh>
    <phoneticPr fontId="11"/>
  </si>
  <si>
    <t>四筆目以降の入力の有無</t>
    <rPh sb="0" eb="1">
      <t>ヨン</t>
    </rPh>
    <rPh sb="1" eb="2">
      <t>フデ</t>
    </rPh>
    <rPh sb="2" eb="3">
      <t>メ</t>
    </rPh>
    <rPh sb="3" eb="5">
      <t>イコウ</t>
    </rPh>
    <rPh sb="6" eb="8">
      <t>ニュウリョク</t>
    </rPh>
    <rPh sb="9" eb="11">
      <t>ウム</t>
    </rPh>
    <phoneticPr fontId="11"/>
  </si>
  <si>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1"/>
  </si>
  <si>
    <t>五筆目以降の入力の有無</t>
    <rPh sb="0" eb="1">
      <t>ゴ</t>
    </rPh>
    <rPh sb="1" eb="2">
      <t>フデ</t>
    </rPh>
    <rPh sb="2" eb="3">
      <t>メ</t>
    </rPh>
    <rPh sb="3" eb="5">
      <t>イコウ</t>
    </rPh>
    <rPh sb="6" eb="8">
      <t>ニュウリョク</t>
    </rPh>
    <rPh sb="9" eb="11">
      <t>ウム</t>
    </rPh>
    <phoneticPr fontId="11"/>
  </si>
  <si>
    <t>⑨で「その他」を「有」とした場合、具体的な権利の名称</t>
    <rPh sb="5" eb="6">
      <t>タ</t>
    </rPh>
    <rPh sb="9" eb="10">
      <t>ア</t>
    </rPh>
    <rPh sb="21" eb="23">
      <t>ケンリ</t>
    </rPh>
    <phoneticPr fontId="11"/>
  </si>
  <si>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1"/>
  </si>
  <si>
    <t>移転・設定する具体的な権利の種類</t>
    <rPh sb="0" eb="2">
      <t>イテン</t>
    </rPh>
    <rPh sb="3" eb="5">
      <t>セッテイ</t>
    </rPh>
    <rPh sb="7" eb="10">
      <t>グタイテキ</t>
    </rPh>
    <rPh sb="11" eb="13">
      <t>ケンリ</t>
    </rPh>
    <rPh sb="14" eb="16">
      <t>シュルイ</t>
    </rPh>
    <phoneticPr fontId="11"/>
  </si>
  <si>
    <t>具体的な国籍等</t>
    <rPh sb="0" eb="3">
      <t>グタイテキ</t>
    </rPh>
    <rPh sb="4" eb="6">
      <t>コクセキ</t>
    </rPh>
    <rPh sb="6" eb="7">
      <t>トウ</t>
    </rPh>
    <phoneticPr fontId="11"/>
  </si>
  <si>
    <t>具体的な業種</t>
    <rPh sb="0" eb="3">
      <t>グタイテキ</t>
    </rPh>
    <rPh sb="4" eb="6">
      <t>ギョウシュ</t>
    </rPh>
    <phoneticPr fontId="11"/>
  </si>
  <si>
    <t>町丁目、地番等</t>
    <rPh sb="0" eb="1">
      <t>マチ</t>
    </rPh>
    <rPh sb="1" eb="3">
      <t>チョウメ</t>
    </rPh>
    <rPh sb="4" eb="6">
      <t>チバン</t>
    </rPh>
    <rPh sb="6" eb="7">
      <t>トウ</t>
    </rPh>
    <phoneticPr fontId="11"/>
  </si>
  <si>
    <t>ビル、マンション名、部屋番号等</t>
    <rPh sb="8" eb="9">
      <t>メイ</t>
    </rPh>
    <rPh sb="10" eb="12">
      <t>ヘヤ</t>
    </rPh>
    <rPh sb="12" eb="14">
      <t>バンゴウ</t>
    </rPh>
    <rPh sb="14" eb="15">
      <t>ナド</t>
    </rPh>
    <phoneticPr fontId="11"/>
  </si>
  <si>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1"/>
  </si>
  <si>
    <t>土地の情報の届出の方法</t>
    <rPh sb="0" eb="2">
      <t>トチ</t>
    </rPh>
    <rPh sb="3" eb="5">
      <t>ジョウホウ</t>
    </rPh>
    <rPh sb="6" eb="8">
      <t>トドケデ</t>
    </rPh>
    <rPh sb="9" eb="11">
      <t>ホウホウ</t>
    </rPh>
    <phoneticPr fontId="11"/>
  </si>
  <si>
    <t>①</t>
    <phoneticPr fontId="11"/>
  </si>
  <si>
    <t>上記の筆を除く外筆数（当該筆情報に係るもの）</t>
    <rPh sb="11" eb="13">
      <t>トウガイ</t>
    </rPh>
    <rPh sb="13" eb="14">
      <t>フデ</t>
    </rPh>
    <rPh sb="14" eb="16">
      <t>ジョウホウ</t>
    </rPh>
    <rPh sb="17" eb="18">
      <t>カカ</t>
    </rPh>
    <phoneticPr fontId="11"/>
  </si>
  <si>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1"/>
  </si>
  <si>
    <t>⑫で「有」を選択した場合、具体的な法令の名称</t>
    <rPh sb="3" eb="4">
      <t>ア</t>
    </rPh>
    <rPh sb="6" eb="8">
      <t>センタク</t>
    </rPh>
    <rPh sb="10" eb="12">
      <t>バアイ</t>
    </rPh>
    <rPh sb="13" eb="16">
      <t>グタイテキ</t>
    </rPh>
    <rPh sb="17" eb="19">
      <t>ホウレイ</t>
    </rPh>
    <rPh sb="20" eb="22">
      <t>メイショウ</t>
    </rPh>
    <phoneticPr fontId="11"/>
  </si>
  <si>
    <t>手続状況（⑨から⑫で「有」を選択した場合に入力）</t>
    <rPh sb="11" eb="12">
      <t>ア</t>
    </rPh>
    <rPh sb="14" eb="16">
      <t>センタク</t>
    </rPh>
    <rPh sb="18" eb="20">
      <t>バアイ</t>
    </rPh>
    <rPh sb="21" eb="23">
      <t>ニュウリョク</t>
    </rPh>
    <phoneticPr fontId="11"/>
  </si>
  <si>
    <t>有マスタ</t>
    <rPh sb="0" eb="1">
      <t>ア</t>
    </rPh>
    <phoneticPr fontId="11"/>
  </si>
  <si>
    <t>有</t>
    <rPh sb="0" eb="1">
      <t>アリ</t>
    </rPh>
    <phoneticPr fontId="11"/>
  </si>
  <si>
    <t>１．初期設定（担当：都道府県政令指定都市）</t>
    <rPh sb="2" eb="6">
      <t>ショキセッテイ</t>
    </rPh>
    <rPh sb="7" eb="9">
      <t>タントウ</t>
    </rPh>
    <rPh sb="10" eb="14">
      <t>トドウフケン</t>
    </rPh>
    <rPh sb="14" eb="20">
      <t>セイレイシテイトシ</t>
    </rPh>
    <phoneticPr fontId="11"/>
  </si>
  <si>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1"/>
  </si>
  <si>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1"/>
  </si>
  <si>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1"/>
  </si>
  <si>
    <t>半角英数字および記号入力
（最大40文字程度で入力）</t>
    <rPh sb="0" eb="2">
      <t>ハンカク</t>
    </rPh>
    <rPh sb="2" eb="5">
      <t>エイスウジ</t>
    </rPh>
    <rPh sb="8" eb="10">
      <t>キゴウ</t>
    </rPh>
    <rPh sb="10" eb="12">
      <t>ニュウリョク</t>
    </rPh>
    <phoneticPr fontId="11"/>
  </si>
  <si>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1"/>
  </si>
  <si>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1"/>
  </si>
  <si>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1"/>
  </si>
  <si>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1"/>
  </si>
  <si>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1"/>
  </si>
  <si>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11"/>
  </si>
  <si>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11"/>
  </si>
  <si>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1"/>
  </si>
  <si>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11"/>
  </si>
  <si>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11"/>
  </si>
  <si>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1"/>
  </si>
  <si>
    <t>具体的な法令の名称
（最大5文字程度で入力）</t>
    <rPh sb="0" eb="3">
      <t>グタイテキ</t>
    </rPh>
    <rPh sb="4" eb="6">
      <t>ホウレイ</t>
    </rPh>
    <rPh sb="7" eb="9">
      <t>メイショウ</t>
    </rPh>
    <phoneticPr fontId="11"/>
  </si>
  <si>
    <t>具体的な現在の手続状況
（最大25文字程度で入力）</t>
    <rPh sb="0" eb="3">
      <t>グタイテキ</t>
    </rPh>
    <rPh sb="4" eb="6">
      <t>ゲンザイ</t>
    </rPh>
    <rPh sb="7" eb="9">
      <t>テツヅキ</t>
    </rPh>
    <rPh sb="9" eb="11">
      <t>ジョウキョウ</t>
    </rPh>
    <phoneticPr fontId="47"/>
  </si>
  <si>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1"/>
  </si>
  <si>
    <t>移転される権利の名称
（最大10文字程度で入力）</t>
    <rPh sb="0" eb="2">
      <t>イテン</t>
    </rPh>
    <rPh sb="5" eb="7">
      <t>ケンリ</t>
    </rPh>
    <rPh sb="8" eb="10">
      <t>メイショウ</t>
    </rPh>
    <phoneticPr fontId="47"/>
  </si>
  <si>
    <t>直接入力
(半角のみ)</t>
    <rPh sb="0" eb="2">
      <t>チョクセツ</t>
    </rPh>
    <rPh sb="2" eb="4">
      <t>ニュウリョク</t>
    </rPh>
    <phoneticPr fontId="11"/>
  </si>
  <si>
    <t>直接入力
(半角・全角とも可)</t>
    <rPh sb="0" eb="2">
      <t>チョクセツ</t>
    </rPh>
    <rPh sb="2" eb="4">
      <t>ニュウリョク</t>
    </rPh>
    <rPh sb="6" eb="8">
      <t>ハンカク</t>
    </rPh>
    <rPh sb="9" eb="11">
      <t>ゼンカク</t>
    </rPh>
    <rPh sb="13" eb="14">
      <t>カ</t>
    </rPh>
    <phoneticPr fontId="11"/>
  </si>
  <si>
    <t>直接入力
(半角・全角とも可)</t>
    <rPh sb="0" eb="2">
      <t>チョクセツ</t>
    </rPh>
    <rPh sb="2" eb="4">
      <t>ニュウリョク</t>
    </rPh>
    <phoneticPr fontId="11"/>
  </si>
  <si>
    <t>48</t>
  </si>
  <si>
    <t>49</t>
  </si>
  <si>
    <t>50</t>
  </si>
  <si>
    <t>51</t>
  </si>
  <si>
    <t>52</t>
  </si>
  <si>
    <t>53</t>
  </si>
  <si>
    <t>54</t>
  </si>
  <si>
    <t>55</t>
  </si>
  <si>
    <t>56</t>
  </si>
  <si>
    <t>57</t>
  </si>
  <si>
    <t>58</t>
  </si>
  <si>
    <t>59</t>
  </si>
  <si>
    <t>60</t>
  </si>
  <si>
    <t>61</t>
  </si>
  <si>
    <t>62</t>
  </si>
  <si>
    <t>63</t>
  </si>
  <si>
    <t>64</t>
  </si>
  <si>
    <t>65</t>
  </si>
  <si>
    <t>66</t>
  </si>
  <si>
    <t>67</t>
  </si>
  <si>
    <t>JIS48</t>
    <phoneticPr fontId="11"/>
  </si>
  <si>
    <t>札幌市中央区</t>
    <phoneticPr fontId="11"/>
  </si>
  <si>
    <t>仙台市青葉区</t>
    <phoneticPr fontId="11"/>
  </si>
  <si>
    <t>さいたま市西区</t>
    <phoneticPr fontId="11"/>
  </si>
  <si>
    <t>千葉市中央区</t>
    <phoneticPr fontId="11"/>
  </si>
  <si>
    <t>横浜市鶴見区</t>
    <phoneticPr fontId="11"/>
  </si>
  <si>
    <t>川崎市川崎区</t>
    <phoneticPr fontId="11"/>
  </si>
  <si>
    <t>相模原市緑区</t>
    <phoneticPr fontId="11"/>
  </si>
  <si>
    <t>新潟市北区</t>
    <phoneticPr fontId="11"/>
  </si>
  <si>
    <t>静岡市葵区</t>
    <phoneticPr fontId="11"/>
  </si>
  <si>
    <t>浜松市中央区</t>
    <phoneticPr fontId="11"/>
  </si>
  <si>
    <t>名古屋市千種区</t>
    <phoneticPr fontId="11"/>
  </si>
  <si>
    <t>京都市北区</t>
    <phoneticPr fontId="11"/>
  </si>
  <si>
    <t>大阪市都島区</t>
    <phoneticPr fontId="11"/>
  </si>
  <si>
    <t>堺市堺区</t>
    <phoneticPr fontId="11"/>
  </si>
  <si>
    <t>神戸市東灘区</t>
    <phoneticPr fontId="11"/>
  </si>
  <si>
    <t>岡山市北区</t>
    <phoneticPr fontId="11"/>
  </si>
  <si>
    <t>広島市中区</t>
    <phoneticPr fontId="11"/>
  </si>
  <si>
    <t>北九州市門司区</t>
    <phoneticPr fontId="11"/>
  </si>
  <si>
    <t>熊本市中央区</t>
    <phoneticPr fontId="11"/>
  </si>
  <si>
    <t>JIS49</t>
    <phoneticPr fontId="11"/>
  </si>
  <si>
    <t>JIS50</t>
    <phoneticPr fontId="11"/>
  </si>
  <si>
    <t>JIS51</t>
    <phoneticPr fontId="11"/>
  </si>
  <si>
    <t>JIS52</t>
    <phoneticPr fontId="11"/>
  </si>
  <si>
    <t>JIS53</t>
    <phoneticPr fontId="11"/>
  </si>
  <si>
    <t>JIS54</t>
    <phoneticPr fontId="11"/>
  </si>
  <si>
    <t>JIS55</t>
    <phoneticPr fontId="11"/>
  </si>
  <si>
    <t>JIS56</t>
    <phoneticPr fontId="11"/>
  </si>
  <si>
    <t>JIS57</t>
    <phoneticPr fontId="11"/>
  </si>
  <si>
    <t>JIS58</t>
    <phoneticPr fontId="11"/>
  </si>
  <si>
    <t>JIS59</t>
    <phoneticPr fontId="11"/>
  </si>
  <si>
    <t>JIS60</t>
    <phoneticPr fontId="11"/>
  </si>
  <si>
    <t>JIS61</t>
    <phoneticPr fontId="11"/>
  </si>
  <si>
    <t>JIS62</t>
    <phoneticPr fontId="11"/>
  </si>
  <si>
    <t>JIS63</t>
    <phoneticPr fontId="11"/>
  </si>
  <si>
    <t>JIS64</t>
    <phoneticPr fontId="11"/>
  </si>
  <si>
    <t>JIS65</t>
    <phoneticPr fontId="11"/>
  </si>
  <si>
    <t>JIS66</t>
    <phoneticPr fontId="11"/>
  </si>
  <si>
    <t>JIS67</t>
    <phoneticPr fontId="11"/>
  </si>
  <si>
    <t>都道府県政令指定都市マスタ</t>
    <rPh sb="0" eb="4">
      <t>トドウフケン</t>
    </rPh>
    <rPh sb="4" eb="10">
      <t>セイレイシテイトシ</t>
    </rPh>
    <phoneticPr fontId="11"/>
  </si>
  <si>
    <t>土地の所在用</t>
    <rPh sb="0" eb="2">
      <t>トチ</t>
    </rPh>
    <rPh sb="3" eb="6">
      <t>ショザイヨウ</t>
    </rPh>
    <phoneticPr fontId="11"/>
  </si>
  <si>
    <t>都道府県・政令指定都市名</t>
    <rPh sb="0" eb="4">
      <t>トドウフケン</t>
    </rPh>
    <rPh sb="5" eb="11">
      <t>セイレイシテイトシ</t>
    </rPh>
    <rPh sb="11" eb="12">
      <t>メイ</t>
    </rPh>
    <phoneticPr fontId="11"/>
  </si>
  <si>
    <t>都道府県等</t>
    <rPh sb="0" eb="4">
      <t>トドウフケン</t>
    </rPh>
    <rPh sb="4" eb="5">
      <t>ナド</t>
    </rPh>
    <phoneticPr fontId="11"/>
  </si>
  <si>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</si>
  <si>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</si>
  <si>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</si>
  <si>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</si>
  <si>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</si>
  <si>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</si>
  <si>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</si>
  <si>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</si>
  <si>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</si>
  <si>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</si>
  <si>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</si>
  <si>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</si>
  <si>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</si>
  <si>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</si>
  <si>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</si>
  <si>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</si>
  <si>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</si>
  <si>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</si>
  <si>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</si>
  <si>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</si>
  <si>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</si>
  <si>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</si>
  <si>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</si>
  <si>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</si>
  <si>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</si>
  <si>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</si>
  <si>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</si>
  <si>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</si>
  <si>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</si>
  <si>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</si>
  <si>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</si>
  <si>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</si>
  <si>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</si>
  <si>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</si>
  <si>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</si>
  <si>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</si>
  <si>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</si>
  <si>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</si>
  <si>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</si>
  <si>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</si>
  <si>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</si>
  <si>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</si>
  <si>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</si>
  <si>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</si>
  <si>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</si>
  <si>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</si>
  <si>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</si>
  <si>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</si>
  <si>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</si>
  <si>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</si>
  <si>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</si>
  <si>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</si>
  <si>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</si>
  <si>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</si>
  <si>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</si>
  <si>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</si>
  <si>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</si>
  <si>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</si>
  <si>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</si>
  <si>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</si>
  <si>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</si>
  <si>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</si>
  <si>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</si>
  <si>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</si>
  <si>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</si>
  <si>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</si>
  <si>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</si>
  <si>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1"/>
  </si>
  <si>
    <t>　また、（外○筆）の内訳については、全ての筆を記載できない場合と同様に、地方公共団体の指示に従い別途提出すること。</t>
    <phoneticPr fontId="11"/>
  </si>
  <si>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1"/>
  </si>
  <si>
    <t>③</t>
    <phoneticPr fontId="47"/>
  </si>
  <si>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1"/>
  </si>
  <si>
    <t>保存するファイル名の例</t>
    <rPh sb="0" eb="2">
      <t>ホゾン</t>
    </rPh>
    <rPh sb="8" eb="9">
      <t>メイ</t>
    </rPh>
    <rPh sb="10" eb="11">
      <t>レイ</t>
    </rPh>
    <phoneticPr fontId="47"/>
  </si>
  <si>
    <t>４．ファイル保存（担当：市町村（特別区含む））</t>
    <rPh sb="6" eb="8">
      <t>ホゾン</t>
    </rPh>
    <phoneticPr fontId="11"/>
  </si>
  <si>
    <t>３．エラーチェック欄（担当：市町村（特別区含む））</t>
    <rPh sb="9" eb="10">
      <t>ラン</t>
    </rPh>
    <phoneticPr fontId="11"/>
  </si>
  <si>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1"/>
  </si>
  <si>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1"/>
  </si>
  <si>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7"/>
  </si>
  <si>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1"/>
  </si>
  <si>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1"/>
  </si>
  <si>
    <t>直接入力
（日付※）</t>
    <rPh sb="0" eb="2">
      <t>チョクセツ</t>
    </rPh>
    <rPh sb="2" eb="4">
      <t>ニュウリョク</t>
    </rPh>
    <rPh sb="6" eb="8">
      <t>ヒヅケ</t>
    </rPh>
    <phoneticPr fontId="11"/>
  </si>
  <si>
    <t>本届出書を受理した日付　※（西暦）yyyy/mm/ddで入力すると和暦に変換されます</t>
    <rPh sb="5" eb="7">
      <t>ジュリ</t>
    </rPh>
    <phoneticPr fontId="47"/>
  </si>
  <si>
    <t>市町村受付時の整理番号
（10文字以内）</t>
    <rPh sb="0" eb="3">
      <t>シチョウソン</t>
    </rPh>
    <rPh sb="3" eb="6">
      <t>ウケツケジ</t>
    </rPh>
    <rPh sb="7" eb="11">
      <t>セイリバンゴウ</t>
    </rPh>
    <rPh sb="15" eb="17">
      <t>モジ</t>
    </rPh>
    <rPh sb="17" eb="19">
      <t>イナイ</t>
    </rPh>
    <phoneticPr fontId="11"/>
  </si>
  <si>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1"/>
  </si>
  <si>
    <t>③で選択した利用目的の細区分を選択</t>
    <rPh sb="2" eb="4">
      <t>センタク</t>
    </rPh>
    <rPh sb="6" eb="10">
      <t>リヨウモクテキ</t>
    </rPh>
    <rPh sb="11" eb="12">
      <t>コマ</t>
    </rPh>
    <rPh sb="12" eb="14">
      <t>クブン</t>
    </rPh>
    <rPh sb="15" eb="17">
      <t>センタク</t>
    </rPh>
    <phoneticPr fontId="11"/>
  </si>
  <si>
    <t>本届出書を都道府県にて受け付けた日付　※（西暦）yyyy/mm/ddで入力すると和暦に変換されます</t>
    <rPh sb="5" eb="9">
      <t>トドウフケン</t>
    </rPh>
    <rPh sb="11" eb="12">
      <t>ウ</t>
    </rPh>
    <rPh sb="13" eb="14">
      <t>ツ</t>
    </rPh>
    <phoneticPr fontId="47"/>
  </si>
  <si>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1"/>
  </si>
  <si>
    <t>土地取引規制実態統計処理システムに登録する際の受理番号
（前ゼロを含む5桁の半角数字）</t>
    <rPh sb="23" eb="27">
      <t>ジュリバンゴウ</t>
    </rPh>
    <phoneticPr fontId="11"/>
  </si>
  <si>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1"/>
  </si>
  <si>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1"/>
  </si>
  <si>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7"/>
  </si>
  <si>
    <t>処理年月日</t>
    <rPh sb="0" eb="2">
      <t>ショリ</t>
    </rPh>
    <phoneticPr fontId="11"/>
  </si>
  <si>
    <t>本届出書の処理事務時に割り当てた処理番号
（前ゼロを含む5桁の半角数字）</t>
    <rPh sb="9" eb="10">
      <t>ジ</t>
    </rPh>
    <rPh sb="11" eb="12">
      <t>ワ</t>
    </rPh>
    <rPh sb="13" eb="14">
      <t>ア</t>
    </rPh>
    <rPh sb="16" eb="18">
      <t>ショリ</t>
    </rPh>
    <rPh sb="18" eb="20">
      <t>バンゴウ</t>
    </rPh>
    <phoneticPr fontId="11"/>
  </si>
  <si>
    <t>処理番号</t>
    <rPh sb="0" eb="2">
      <t>ショリ</t>
    </rPh>
    <phoneticPr fontId="11"/>
  </si>
  <si>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1"/>
  </si>
  <si>
    <t>１．Excelシート構成</t>
    <rPh sb="10" eb="12">
      <t>コウセイ</t>
    </rPh>
    <phoneticPr fontId="11"/>
  </si>
  <si>
    <t>シート名</t>
    <rPh sb="3" eb="4">
      <t>メイ</t>
    </rPh>
    <phoneticPr fontId="11"/>
  </si>
  <si>
    <t>土地売買等届出書</t>
    <rPh sb="0" eb="4">
      <t>トチバイバイ</t>
    </rPh>
    <rPh sb="4" eb="5">
      <t>ナド</t>
    </rPh>
    <rPh sb="5" eb="8">
      <t>トドケデショ</t>
    </rPh>
    <phoneticPr fontId="11"/>
  </si>
  <si>
    <t>入力フォーム</t>
    <rPh sb="0" eb="2">
      <t>ニュウリョク</t>
    </rPh>
    <phoneticPr fontId="11"/>
  </si>
  <si>
    <t>本ファイルのExcelシート構成は以下の通りです。</t>
    <rPh sb="0" eb="1">
      <t>ホン</t>
    </rPh>
    <rPh sb="14" eb="16">
      <t>コウセイ</t>
    </rPh>
    <rPh sb="17" eb="19">
      <t>イカ</t>
    </rPh>
    <rPh sb="20" eb="21">
      <t>トオ</t>
    </rPh>
    <phoneticPr fontId="11"/>
  </si>
  <si>
    <t>添付書類一覧</t>
    <phoneticPr fontId="11"/>
  </si>
  <si>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1"/>
  </si>
  <si>
    <t>マニュアル</t>
    <phoneticPr fontId="11"/>
  </si>
  <si>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1"/>
  </si>
  <si>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1"/>
  </si>
  <si>
    <t>契約内容に関する事項</t>
    <rPh sb="0" eb="2">
      <t>ケイヤク</t>
    </rPh>
    <rPh sb="2" eb="4">
      <t>ナイヨウ</t>
    </rPh>
    <rPh sb="5" eb="6">
      <t>カン</t>
    </rPh>
    <rPh sb="8" eb="10">
      <t>ジコウ</t>
    </rPh>
    <phoneticPr fontId="11"/>
  </si>
  <si>
    <t>カテゴリ名</t>
    <rPh sb="4" eb="5">
      <t>メイ</t>
    </rPh>
    <phoneticPr fontId="11"/>
  </si>
  <si>
    <t>内容</t>
    <rPh sb="0" eb="2">
      <t>ナイヨウ</t>
    </rPh>
    <phoneticPr fontId="11"/>
  </si>
  <si>
    <t>土地に関する事項</t>
    <rPh sb="0" eb="2">
      <t>トチ</t>
    </rPh>
    <rPh sb="3" eb="4">
      <t>カン</t>
    </rPh>
    <rPh sb="6" eb="8">
      <t>ジコウ</t>
    </rPh>
    <phoneticPr fontId="47"/>
  </si>
  <si>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1"/>
  </si>
  <si>
    <t>土地の利用目的等に関する事項</t>
    <rPh sb="0" eb="2">
      <t>トチ</t>
    </rPh>
    <rPh sb="3" eb="5">
      <t>リヨウ</t>
    </rPh>
    <rPh sb="5" eb="8">
      <t>モクテキナド</t>
    </rPh>
    <rPh sb="9" eb="10">
      <t>カン</t>
    </rPh>
    <rPh sb="12" eb="14">
      <t>ジコウ</t>
    </rPh>
    <phoneticPr fontId="11"/>
  </si>
  <si>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1"/>
  </si>
  <si>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1"/>
  </si>
  <si>
    <t>土地に存する工作物等に関する事項</t>
    <rPh sb="0" eb="2">
      <t>トチ</t>
    </rPh>
    <rPh sb="3" eb="4">
      <t>ソン</t>
    </rPh>
    <rPh sb="6" eb="10">
      <t>コウサクブツナド</t>
    </rPh>
    <rPh sb="11" eb="12">
      <t>カン</t>
    </rPh>
    <rPh sb="14" eb="16">
      <t>ジコウ</t>
    </rPh>
    <phoneticPr fontId="11"/>
  </si>
  <si>
    <t>①</t>
    <phoneticPr fontId="11"/>
  </si>
  <si>
    <t>②</t>
    <phoneticPr fontId="11"/>
  </si>
  <si>
    <t>③</t>
    <phoneticPr fontId="11"/>
  </si>
  <si>
    <t>④</t>
    <phoneticPr fontId="11"/>
  </si>
  <si>
    <t>⑤</t>
    <phoneticPr fontId="11"/>
  </si>
  <si>
    <t>列名</t>
    <rPh sb="0" eb="1">
      <t>レツ</t>
    </rPh>
    <rPh sb="1" eb="2">
      <t>メイ</t>
    </rPh>
    <phoneticPr fontId="11"/>
  </si>
  <si>
    <t>必須</t>
    <rPh sb="0" eb="2">
      <t>ヒッス</t>
    </rPh>
    <phoneticPr fontId="11"/>
  </si>
  <si>
    <t>該当の場合は必須</t>
    <phoneticPr fontId="11"/>
  </si>
  <si>
    <t>任意</t>
    <rPh sb="0" eb="2">
      <t>ニンイ</t>
    </rPh>
    <phoneticPr fontId="11"/>
  </si>
  <si>
    <t>入力済</t>
    <rPh sb="0" eb="3">
      <t>ニュウリョクズ</t>
    </rPh>
    <phoneticPr fontId="11"/>
  </si>
  <si>
    <t>可能な限り</t>
    <rPh sb="0" eb="2">
      <t>カノウ</t>
    </rPh>
    <rPh sb="3" eb="4">
      <t>カギ</t>
    </rPh>
    <phoneticPr fontId="11"/>
  </si>
  <si>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1"/>
  </si>
  <si>
    <t>直接入力
(半角のみ)</t>
    <phoneticPr fontId="11"/>
  </si>
  <si>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1"/>
  </si>
  <si>
    <t>直接入力
(半角・全角とも可)</t>
    <phoneticPr fontId="11"/>
  </si>
  <si>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1"/>
  </si>
  <si>
    <t>入力不要</t>
    <rPh sb="0" eb="4">
      <t>ニュウリョクフヨウ</t>
    </rPh>
    <phoneticPr fontId="11"/>
  </si>
  <si>
    <t>あらかじめ入力欄に値がセットされており、入力は不要です。</t>
    <rPh sb="5" eb="8">
      <t>ニュウリョクラン</t>
    </rPh>
    <rPh sb="9" eb="10">
      <t>アタイ</t>
    </rPh>
    <rPh sb="20" eb="22">
      <t>ニュウリョク</t>
    </rPh>
    <rPh sb="23" eb="25">
      <t>フヨウ</t>
    </rPh>
    <phoneticPr fontId="11"/>
  </si>
  <si>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1"/>
  </si>
  <si>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1"/>
  </si>
  <si>
    <t>必須入力の項目。</t>
    <rPh sb="0" eb="2">
      <t>ヒッス</t>
    </rPh>
    <rPh sb="5" eb="7">
      <t>コウモク</t>
    </rPh>
    <phoneticPr fontId="11"/>
  </si>
  <si>
    <t>該当する場合は必須入力の項目。</t>
    <phoneticPr fontId="11"/>
  </si>
  <si>
    <t>必須ではないが可能な限り入力する項目。</t>
    <rPh sb="0" eb="2">
      <t>ヒッス</t>
    </rPh>
    <rPh sb="7" eb="9">
      <t>カノウ</t>
    </rPh>
    <rPh sb="10" eb="11">
      <t>カギ</t>
    </rPh>
    <rPh sb="12" eb="14">
      <t>ニュウリョク</t>
    </rPh>
    <rPh sb="16" eb="18">
      <t>コウモク</t>
    </rPh>
    <phoneticPr fontId="11"/>
  </si>
  <si>
    <t>任意入力の項目。</t>
    <rPh sb="0" eb="2">
      <t>ニンイ</t>
    </rPh>
    <rPh sb="2" eb="4">
      <t>ニュウリョク</t>
    </rPh>
    <rPh sb="5" eb="7">
      <t>コウモク</t>
    </rPh>
    <phoneticPr fontId="11"/>
  </si>
  <si>
    <t>入力欄に値が入力済みであることを意味する。</t>
    <rPh sb="16" eb="18">
      <t>イミ</t>
    </rPh>
    <phoneticPr fontId="11"/>
  </si>
  <si>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1"/>
  </si>
  <si>
    <t>入力欄に対するセルの入力方法を表示する列です。</t>
    <rPh sb="15" eb="17">
      <t>ヒョウジ</t>
    </rPh>
    <rPh sb="19" eb="20">
      <t>レツ</t>
    </rPh>
    <phoneticPr fontId="11"/>
  </si>
  <si>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1"/>
  </si>
  <si>
    <t>（３）入力完了の確認</t>
    <rPh sb="5" eb="7">
      <t>カンリョウ</t>
    </rPh>
    <rPh sb="8" eb="10">
      <t>カクニン</t>
    </rPh>
    <phoneticPr fontId="11"/>
  </si>
  <si>
    <t>必須欄の種類</t>
    <rPh sb="0" eb="2">
      <t>ヒッス</t>
    </rPh>
    <rPh sb="2" eb="3">
      <t>ラン</t>
    </rPh>
    <rPh sb="4" eb="6">
      <t>シュルイ</t>
    </rPh>
    <phoneticPr fontId="11"/>
  </si>
  <si>
    <t>入力方法欄の種類</t>
    <rPh sb="0" eb="2">
      <t>ニュウリョク</t>
    </rPh>
    <rPh sb="2" eb="4">
      <t>ホウホウ</t>
    </rPh>
    <rPh sb="4" eb="5">
      <t>ラン</t>
    </rPh>
    <rPh sb="6" eb="8">
      <t>シュルイ</t>
    </rPh>
    <phoneticPr fontId="11"/>
  </si>
  <si>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1"/>
  </si>
  <si>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1"/>
  </si>
  <si>
    <t>（提出先）
知事名・市長名</t>
    <rPh sb="1" eb="4">
      <t>テイシュツサキ</t>
    </rPh>
    <rPh sb="6" eb="9">
      <t>チジメイ</t>
    </rPh>
    <rPh sb="10" eb="13">
      <t>シチョウメイ</t>
    </rPh>
    <phoneticPr fontId="11"/>
  </si>
  <si>
    <t>①Excel画面下部にある「行政用」シートタブを右クリックし、表示されるメニューから「非表示」をクリックします。</t>
    <rPh sb="14" eb="17">
      <t>ギョウセイヨウ</t>
    </rPh>
    <rPh sb="24" eb="25">
      <t>ミギ</t>
    </rPh>
    <phoneticPr fontId="47"/>
  </si>
  <si>
    <t>③Excel画面上部にあるメニューから「校閲」タブをクリックします。（「校閲」タブは、「ホーム」「挿入」「ページレイアウト」などが並んでいる部分にあります。）</t>
    <phoneticPr fontId="47"/>
  </si>
  <si>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7"/>
  </si>
  <si>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7"/>
  </si>
  <si>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7"/>
  </si>
  <si>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7"/>
  </si>
  <si>
    <t>②「マニュアル」シートタブを右クリックし、表示されるメニューから「再表示」をクリックすると、再表示の画面が表示されます。</t>
    <rPh sb="33" eb="34">
      <t>サイ</t>
    </rPh>
    <rPh sb="53" eb="55">
      <t>ヒョウジ</t>
    </rPh>
    <phoneticPr fontId="47"/>
  </si>
  <si>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7"/>
  </si>
  <si>
    <t>「行政用」シートの非表示、及びブックの保護手順</t>
    <rPh sb="1" eb="4">
      <t>ギョウセイヨウ</t>
    </rPh>
    <rPh sb="9" eb="12">
      <t>ヒヒョウジ</t>
    </rPh>
    <rPh sb="13" eb="14">
      <t>オヨ</t>
    </rPh>
    <rPh sb="19" eb="21">
      <t>ホゴ</t>
    </rPh>
    <rPh sb="21" eb="23">
      <t>テジュン</t>
    </rPh>
    <phoneticPr fontId="47"/>
  </si>
  <si>
    <t>ブック保護の解除、及び「行政用」シートの再表示手順</t>
    <rPh sb="3" eb="5">
      <t>ホゴ</t>
    </rPh>
    <rPh sb="6" eb="8">
      <t>カイジョ</t>
    </rPh>
    <rPh sb="9" eb="10">
      <t>オヨ</t>
    </rPh>
    <rPh sb="20" eb="21">
      <t>サイ</t>
    </rPh>
    <rPh sb="23" eb="25">
      <t>テジュン</t>
    </rPh>
    <phoneticPr fontId="47"/>
  </si>
  <si>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7"/>
  </si>
  <si>
    <t>提出前に以下の内容をご確認ください。</t>
    <rPh sb="0" eb="3">
      <t>テイシュツマエ</t>
    </rPh>
    <rPh sb="4" eb="6">
      <t>イカ</t>
    </rPh>
    <rPh sb="7" eb="9">
      <t>ナイヨウ</t>
    </rPh>
    <rPh sb="11" eb="13">
      <t>カクニン</t>
    </rPh>
    <phoneticPr fontId="11"/>
  </si>
  <si>
    <t>チェック内容</t>
    <rPh sb="4" eb="6">
      <t>ナイヨウ</t>
    </rPh>
    <phoneticPr fontId="11"/>
  </si>
  <si>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1"/>
  </si>
  <si>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1"/>
  </si>
  <si>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1"/>
  </si>
  <si>
    <t>入　力　終　了</t>
    <rPh sb="0" eb="1">
      <t>ニュウ</t>
    </rPh>
    <rPh sb="2" eb="3">
      <t>チカラ</t>
    </rPh>
    <rPh sb="4" eb="5">
      <t>シュウ</t>
    </rPh>
    <rPh sb="6" eb="7">
      <t>リョウ</t>
    </rPh>
    <phoneticPr fontId="11"/>
  </si>
  <si>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1"/>
  </si>
  <si>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11"/>
  </si>
  <si>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11"/>
  </si>
  <si>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1"/>
  </si>
  <si>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1"/>
  </si>
  <si>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1"/>
  </si>
  <si>
    <t xml:space="preserve"> (２)土地の情報</t>
    <rPh sb="4" eb="6">
      <t>トチ</t>
    </rPh>
    <rPh sb="7" eb="9">
      <t>ジョウホウ</t>
    </rPh>
    <phoneticPr fontId="47"/>
  </si>
  <si>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1"/>
  </si>
  <si>
    <t>土地売買等届出書に入力された利用目的を基に要約（実態統計システムの利用目的詳細欄に登録）
（20文字以内で入力）</t>
    <phoneticPr fontId="47"/>
  </si>
  <si>
    <t>利用目的の要約</t>
    <rPh sb="0" eb="2">
      <t>リヨウ</t>
    </rPh>
    <rPh sb="2" eb="4">
      <t>モクテキ</t>
    </rPh>
    <rPh sb="5" eb="7">
      <t>ヨウヤク</t>
    </rPh>
    <phoneticPr fontId="11"/>
  </si>
  <si>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1"/>
  </si>
  <si>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1"/>
  </si>
  <si>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1"/>
  </si>
  <si>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1"/>
  </si>
  <si>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1"/>
  </si>
  <si>
    <t>都市計画区域外</t>
    <rPh sb="0" eb="2">
      <t>トシ</t>
    </rPh>
    <rPh sb="2" eb="4">
      <t>ケイカク</t>
    </rPh>
    <rPh sb="4" eb="6">
      <t>クイキ</t>
    </rPh>
    <rPh sb="6" eb="7">
      <t>ガイ</t>
    </rPh>
    <phoneticPr fontId="11"/>
  </si>
  <si>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7"/>
  </si>
  <si>
    <t>合計（届出に係るすべての筆の情報）</t>
    <phoneticPr fontId="11"/>
  </si>
  <si>
    <t>都市計画区域外</t>
    <rPh sb="4" eb="7">
      <t>クイキガイ</t>
    </rPh>
    <phoneticPr fontId="11"/>
  </si>
  <si>
    <t>賃借権</t>
    <phoneticPr fontId="11"/>
  </si>
  <si>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1"/>
  </si>
  <si>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1"/>
  </si>
  <si>
    <t>直接入力
(半角のみ)</t>
    <rPh sb="0" eb="2">
      <t>チョクセツ</t>
    </rPh>
    <rPh sb="2" eb="4">
      <t>ニュウリョク</t>
    </rPh>
    <rPh sb="6" eb="8">
      <t>ハンカク</t>
    </rPh>
    <phoneticPr fontId="11"/>
  </si>
  <si>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11"/>
  </si>
  <si>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1"/>
  </si>
  <si>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7"/>
  </si>
  <si>
    <t xml:space="preserve">
土地売買等届出書に入力された内容のうち、実態統計システムの備考欄で補足すべき内容がある場合に入力
（50文字以内で入力）
</t>
    <phoneticPr fontId="47"/>
  </si>
  <si>
    <t>受理年月日</t>
    <phoneticPr fontId="47"/>
  </si>
  <si>
    <t>土地売買等届出書　マニュアル</t>
    <rPh sb="0" eb="2">
      <t>トチ</t>
    </rPh>
    <rPh sb="2" eb="5">
      <t>バイバイナド</t>
    </rPh>
    <rPh sb="5" eb="8">
      <t>トドケデショ</t>
    </rPh>
    <phoneticPr fontId="11"/>
  </si>
  <si>
    <t>土地売買等届出書　入力フォーム</t>
    <phoneticPr fontId="11"/>
  </si>
  <si>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1"/>
  </si>
  <si>
    <t xml:space="preserve">
土地売買等届出書の右下に表示する地方公共団体使用欄
</t>
    <rPh sb="11" eb="13">
      <t>ミギシタ</t>
    </rPh>
    <phoneticPr fontId="47"/>
  </si>
  <si>
    <t>●</t>
    <phoneticPr fontId="11"/>
  </si>
  <si>
    <t>受理内容
項目</t>
    <rPh sb="0" eb="2">
      <t>ジュリ</t>
    </rPh>
    <rPh sb="2" eb="4">
      <t>ナイヨウコウモク</t>
    </rPh>
    <phoneticPr fontId="11"/>
  </si>
  <si>
    <t>処理内容
項目</t>
    <rPh sb="0" eb="2">
      <t>ショリ</t>
    </rPh>
    <rPh sb="2" eb="4">
      <t>ナイヨウ</t>
    </rPh>
    <rPh sb="5" eb="7">
      <t>コウモク</t>
    </rPh>
    <phoneticPr fontId="11"/>
  </si>
  <si>
    <t>○：実態統計システム必須項目、●：実態統計システム任意項目</t>
    <rPh sb="2" eb="6">
      <t>ジッタイトウケイ</t>
    </rPh>
    <rPh sb="10" eb="12">
      <t>ヒッス</t>
    </rPh>
    <rPh sb="12" eb="14">
      <t>コウモク</t>
    </rPh>
    <rPh sb="25" eb="27">
      <t>ニンイ</t>
    </rPh>
    <rPh sb="27" eb="29">
      <t>コウモク</t>
    </rPh>
    <phoneticPr fontId="11"/>
  </si>
  <si>
    <t>✓</t>
    <phoneticPr fontId="11"/>
  </si>
  <si>
    <t>今回の届出の対象となる土地の筆数（合計）</t>
    <phoneticPr fontId="11"/>
  </si>
  <si>
    <t>受理でなく処理項目※例外登録</t>
    <rPh sb="0" eb="2">
      <t>ジュリ</t>
    </rPh>
    <rPh sb="5" eb="7">
      <t>ショリ</t>
    </rPh>
    <rPh sb="7" eb="9">
      <t>コウモク</t>
    </rPh>
    <rPh sb="10" eb="12">
      <t>レイガイ</t>
    </rPh>
    <rPh sb="12" eb="14">
      <t>トウロク</t>
    </rPh>
    <phoneticPr fontId="11"/>
  </si>
  <si>
    <t>受理でなく処理項目※例外登録</t>
    <rPh sb="0" eb="2">
      <t>ジュリ</t>
    </rPh>
    <rPh sb="5" eb="7">
      <t>ショリ</t>
    </rPh>
    <rPh sb="7" eb="9">
      <t>コウモク</t>
    </rPh>
    <phoneticPr fontId="11"/>
  </si>
  <si>
    <t>携帯番号は桁数不足のため「-」を削除</t>
    <rPh sb="0" eb="4">
      <t>ケイタイバンゴウ</t>
    </rPh>
    <rPh sb="5" eb="7">
      <t>ケタスウ</t>
    </rPh>
    <rPh sb="7" eb="9">
      <t>フソク</t>
    </rPh>
    <rPh sb="16" eb="18">
      <t>サクジョ</t>
    </rPh>
    <phoneticPr fontId="11"/>
  </si>
  <si>
    <t>エラー無く取込みの場合「1」セット</t>
    <rPh sb="3" eb="4">
      <t>ナ</t>
    </rPh>
    <rPh sb="5" eb="6">
      <t>ト</t>
    </rPh>
    <rPh sb="6" eb="7">
      <t>コ</t>
    </rPh>
    <rPh sb="9" eb="11">
      <t>バアイ</t>
    </rPh>
    <phoneticPr fontId="11"/>
  </si>
  <si>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1"/>
  </si>
  <si>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1"/>
  </si>
  <si>
    <t>②Excel画面下部にある「マニュアル」シートをクリックし、シートの一番左上にあるセルをクリックします。</t>
    <phoneticPr fontId="47"/>
  </si>
  <si>
    <t>朝鮮籍</t>
    <rPh sb="0" eb="3">
      <t>チョウセンセキ</t>
    </rPh>
    <phoneticPr fontId="21"/>
  </si>
  <si>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1"/>
  </si>
  <si>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1"/>
  </si>
  <si>
    <t>代表者の役職名・氏名(法人の場合のみ)</t>
    <phoneticPr fontId="11"/>
  </si>
  <si>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11"/>
  </si>
  <si>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7"/>
  </si>
  <si>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7"/>
  </si>
  <si>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1"/>
  </si>
  <si>
    <t>譲渡人の人数（共有者の数）</t>
    <rPh sb="0" eb="1">
      <t>ユズ</t>
    </rPh>
    <rPh sb="1" eb="2">
      <t>ワタ</t>
    </rPh>
    <rPh sb="2" eb="3">
      <t>ニン</t>
    </rPh>
    <rPh sb="4" eb="6">
      <t>ニンズウ</t>
    </rPh>
    <rPh sb="7" eb="10">
      <t>キョウユウシャ</t>
    </rPh>
    <rPh sb="11" eb="12">
      <t>カズ</t>
    </rPh>
    <phoneticPr fontId="11"/>
  </si>
  <si>
    <t>牧場</t>
    <rPh sb="0" eb="2">
      <t>ボクジョウ</t>
    </rPh>
    <phoneticPr fontId="35"/>
  </si>
  <si>
    <t>原野</t>
    <phoneticPr fontId="11"/>
  </si>
  <si>
    <t>山林</t>
    <phoneticPr fontId="11"/>
  </si>
  <si>
    <t>保安林</t>
    <phoneticPr fontId="35"/>
  </si>
  <si>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1"/>
  </si>
  <si>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1"/>
  </si>
  <si>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1"/>
  </si>
  <si>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1"/>
  </si>
  <si>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1"/>
  </si>
  <si>
    <t>必須項目が全て「入力済」になっているか、
チェックをお願いします</t>
    <rPh sb="0" eb="2">
      <t>ヒッス</t>
    </rPh>
    <rPh sb="2" eb="4">
      <t>コウモク</t>
    </rPh>
    <rPh sb="5" eb="6">
      <t>スベ</t>
    </rPh>
    <rPh sb="8" eb="10">
      <t>ニュウリョク</t>
    </rPh>
    <rPh sb="10" eb="11">
      <t>スミ</t>
    </rPh>
    <phoneticPr fontId="11"/>
  </si>
  <si>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11"/>
  </si>
  <si>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1"/>
  </si>
  <si>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1"/>
  </si>
  <si>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1"/>
  </si>
  <si>
    <t>地上権売買</t>
    <rPh sb="0" eb="3">
      <t>チジョウケン</t>
    </rPh>
    <rPh sb="3" eb="5">
      <t>バイバイ</t>
    </rPh>
    <phoneticPr fontId="5"/>
  </si>
  <si>
    <t>賃借権売買</t>
    <rPh sb="0" eb="3">
      <t>チンシャクケン</t>
    </rPh>
    <rPh sb="3" eb="5">
      <t>バイバイ</t>
    </rPh>
    <phoneticPr fontId="5"/>
  </si>
  <si>
    <t>2.「入力フォーム」シート入力にあたっての注意事項</t>
    <phoneticPr fontId="11"/>
  </si>
  <si>
    <t>（２）列の説明</t>
    <phoneticPr fontId="11"/>
  </si>
  <si>
    <t>（１）シートの構成</t>
    <phoneticPr fontId="11"/>
  </si>
  <si>
    <t>受付日・受理番号</t>
    <rPh sb="0" eb="2">
      <t>ウケツケ</t>
    </rPh>
    <rPh sb="2" eb="3">
      <t>ヒ</t>
    </rPh>
    <rPh sb="4" eb="6">
      <t>ジュリ</t>
    </rPh>
    <rPh sb="6" eb="8">
      <t>バンゴウ</t>
    </rPh>
    <phoneticPr fontId="35"/>
  </si>
  <si>
    <t>処理日・処理番号</t>
    <rPh sb="0" eb="2">
      <t>ショリ</t>
    </rPh>
    <rPh sb="2" eb="3">
      <t>ヒ</t>
    </rPh>
    <rPh sb="4" eb="6">
      <t>ショリ</t>
    </rPh>
    <rPh sb="6" eb="8">
      <t>バンゴウ</t>
    </rPh>
    <phoneticPr fontId="35"/>
  </si>
  <si>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</si>
  <si>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5"/>
  </si>
  <si>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1"/>
  </si>
  <si>
    <t>a</t>
    <phoneticPr fontId="11"/>
  </si>
  <si>
    <t>b</t>
    <phoneticPr fontId="11"/>
  </si>
  <si>
    <t>土地売買等届出書</t>
    <rPh sb="0" eb="2">
      <t>トチ</t>
    </rPh>
    <rPh sb="2" eb="5">
      <t>バイバイナド</t>
    </rPh>
    <rPh sb="5" eb="8">
      <t>トドケデショ</t>
    </rPh>
    <phoneticPr fontId="11"/>
  </si>
  <si>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</si>
  <si>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</si>
  <si>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</si>
  <si>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</si>
  <si>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</si>
  <si>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</si>
  <si>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</si>
  <si>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</si>
  <si>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</si>
  <si>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</si>
  <si>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</si>
  <si>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</si>
  <si>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</si>
  <si>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</si>
  <si>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</si>
  <si>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</si>
  <si>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</si>
  <si>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</si>
  <si>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</si>
  <si>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</si>
  <si>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</si>
  <si>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</si>
  <si>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</si>
  <si>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</si>
  <si>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</si>
  <si>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</si>
  <si>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</si>
  <si>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</si>
  <si>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</si>
  <si>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</si>
  <si>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</si>
  <si>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</si>
  <si>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</si>
  <si>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</si>
  <si>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</si>
  <si>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</si>
  <si>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</si>
  <si>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</si>
  <si>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</si>
  <si>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</si>
  <si>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</si>
  <si>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</si>
  <si>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</si>
  <si>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</si>
  <si>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</si>
  <si>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</si>
  <si>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</si>
  <si>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</si>
  <si>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</si>
  <si>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</si>
  <si>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</si>
  <si>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</si>
  <si>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</si>
  <si>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</si>
  <si>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</si>
  <si>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</si>
  <si>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</si>
  <si>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</si>
  <si>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</si>
  <si>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</si>
  <si>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</si>
  <si>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</si>
  <si>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</si>
  <si>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</si>
  <si>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</si>
  <si>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</si>
  <si>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</si>
  <si>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</si>
  <si>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</si>
  <si>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</si>
  <si>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</si>
  <si>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</si>
  <si>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</si>
  <si>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</si>
  <si>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</si>
  <si>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</si>
  <si>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</si>
  <si>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</si>
  <si>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</si>
  <si>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</si>
  <si>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</si>
  <si>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</si>
  <si>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</si>
  <si>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</si>
  <si>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</si>
  <si>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</si>
  <si>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</si>
  <si>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</si>
  <si>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</si>
  <si>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</si>
  <si>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</si>
  <si>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</si>
  <si>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</si>
  <si>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</si>
  <si>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</si>
  <si>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</si>
  <si>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</si>
  <si>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</si>
  <si>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</si>
  <si>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</si>
  <si>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</si>
  <si>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</si>
  <si>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</si>
  <si>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</si>
  <si>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</si>
  <si>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</si>
  <si>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</si>
  <si>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</si>
  <si>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</si>
  <si>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</si>
  <si>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</si>
  <si>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</si>
  <si>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</si>
  <si>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</si>
  <si>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</si>
  <si>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</si>
  <si>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</si>
  <si>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</si>
  <si>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</si>
  <si>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</si>
  <si>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</si>
  <si>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</si>
  <si>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</si>
  <si>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</si>
  <si>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</si>
  <si>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</si>
  <si>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</si>
  <si>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</si>
  <si>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</si>
  <si>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</si>
  <si>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</si>
  <si>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</si>
  <si>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</si>
  <si>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</si>
  <si>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</si>
  <si>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</si>
  <si>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</si>
  <si>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</si>
  <si>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</si>
  <si>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</si>
  <si>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</si>
  <si>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</si>
  <si>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</si>
  <si>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</si>
  <si>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</si>
  <si>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</si>
  <si>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</si>
  <si>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</si>
  <si>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</si>
  <si>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</si>
  <si>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</si>
  <si>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</si>
  <si>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</si>
  <si>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</si>
  <si>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</si>
  <si>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</si>
  <si>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</si>
  <si>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</si>
  <si>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</si>
  <si>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</si>
  <si>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</si>
  <si>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</si>
  <si>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</si>
  <si>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</si>
  <si>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</si>
  <si>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</si>
  <si>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</si>
  <si>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</si>
  <si>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</si>
  <si>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</si>
  <si>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</si>
  <si>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</si>
  <si>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</si>
  <si>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</si>
  <si>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</si>
  <si>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</si>
  <si>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</si>
  <si>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</si>
  <si>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</si>
  <si>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</si>
  <si>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</si>
  <si>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</si>
  <si>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</si>
  <si>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</si>
  <si>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</si>
  <si>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</si>
  <si>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</si>
  <si>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</si>
  <si>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</si>
  <si>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</si>
  <si>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</si>
  <si>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</si>
  <si>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</si>
  <si>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</si>
  <si>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</si>
  <si>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</si>
  <si>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</si>
  <si>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</si>
  <si>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</si>
  <si>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</si>
  <si>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</si>
  <si>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</si>
  <si>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</si>
  <si>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</si>
  <si>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</si>
  <si>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</si>
  <si>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</si>
  <si>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</si>
  <si>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</si>
  <si>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</si>
  <si>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</si>
  <si>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</si>
  <si>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</si>
  <si>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</si>
  <si>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</si>
  <si>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</si>
  <si>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</si>
  <si>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</si>
  <si>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</si>
  <si>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</si>
  <si>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</si>
  <si>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</si>
  <si>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</si>
  <si>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</si>
  <si>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</si>
  <si>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</si>
  <si>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</si>
  <si>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</si>
  <si>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</si>
  <si>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</si>
  <si>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</si>
  <si>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</si>
  <si>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</si>
  <si>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</si>
  <si>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</si>
  <si>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</si>
  <si>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</si>
  <si>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</si>
  <si>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</si>
  <si>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</si>
  <si>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</si>
  <si>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</si>
  <si>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</si>
  <si>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</si>
  <si>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</si>
  <si>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</si>
  <si>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</si>
  <si>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</si>
  <si>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</si>
  <si>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</si>
  <si>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</si>
  <si>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</si>
  <si>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</si>
  <si>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</si>
  <si>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</si>
  <si>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</si>
  <si>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</si>
  <si>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</si>
  <si>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</si>
  <si>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</si>
  <si>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</si>
  <si>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</si>
  <si>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</si>
  <si>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</si>
  <si>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</si>
  <si>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</si>
  <si>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</si>
  <si>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</si>
  <si>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</si>
  <si>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</si>
  <si>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</si>
  <si>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</si>
  <si>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</si>
  <si>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</si>
  <si>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</si>
  <si>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</si>
  <si>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</si>
  <si>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</si>
  <si>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</si>
  <si>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</si>
  <si>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</si>
  <si>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</si>
  <si>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</si>
  <si>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</si>
  <si>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</si>
  <si>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</si>
  <si>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</si>
  <si>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</si>
  <si>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</si>
  <si>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</si>
  <si>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</si>
  <si>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</si>
  <si>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</si>
  <si>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</si>
  <si>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</si>
  <si>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</si>
  <si>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</si>
  <si>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</si>
  <si>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</si>
  <si>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</si>
  <si>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</si>
  <si>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</si>
  <si>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</si>
  <si>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</si>
  <si>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</si>
  <si>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</si>
  <si>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</si>
  <si>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</si>
  <si>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</si>
  <si>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</si>
  <si>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</si>
  <si>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</si>
  <si>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</si>
  <si>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</si>
  <si>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</si>
  <si>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</si>
  <si>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</si>
  <si>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</si>
  <si>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</si>
  <si>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</si>
  <si>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</si>
  <si>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</si>
  <si>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</si>
  <si>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</si>
  <si>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</si>
  <si>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</si>
  <si>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</si>
  <si>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</si>
  <si>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</si>
  <si>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</si>
  <si>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</si>
  <si>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</si>
  <si>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</si>
  <si>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</si>
  <si>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</si>
  <si>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</si>
  <si>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</si>
  <si>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</si>
  <si>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</si>
  <si>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</si>
  <si>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</si>
  <si>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</si>
  <si>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</si>
  <si>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</si>
  <si>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</si>
  <si>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</si>
  <si>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</si>
  <si>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</si>
  <si>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</si>
  <si>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</si>
  <si>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</si>
  <si>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</si>
  <si>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</si>
  <si>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</si>
  <si>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</si>
  <si>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</si>
  <si>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</si>
  <si>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</si>
  <si>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</si>
  <si>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</si>
  <si>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</si>
  <si>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</si>
  <si>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</si>
  <si>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</si>
  <si>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</si>
  <si>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</si>
  <si>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</si>
  <si>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</si>
  <si>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</si>
  <si>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</si>
  <si>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</si>
  <si>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</si>
  <si>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</si>
  <si>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</si>
  <si>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</si>
  <si>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</si>
  <si>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</si>
  <si>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</si>
  <si>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</si>
  <si>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</si>
  <si>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</si>
  <si>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</si>
  <si>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</si>
  <si>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</si>
  <si>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</si>
  <si>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</si>
  <si>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</si>
  <si>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</si>
  <si>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</si>
  <si>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</si>
  <si>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</si>
  <si>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</si>
  <si>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</si>
  <si>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</si>
  <si>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</si>
  <si>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</si>
  <si>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</si>
  <si>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</si>
  <si>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</si>
  <si>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</si>
  <si>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</si>
  <si>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</si>
  <si>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</si>
  <si>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</si>
  <si>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</si>
  <si>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</si>
  <si>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</si>
  <si>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</si>
  <si>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</si>
  <si>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</si>
  <si>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</si>
  <si>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</si>
  <si>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</si>
  <si>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</si>
  <si>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</si>
  <si>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</si>
  <si>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</si>
  <si>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</si>
  <si>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</si>
  <si>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</si>
  <si>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</si>
  <si>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</si>
  <si>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</si>
  <si>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</si>
  <si>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</si>
  <si>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</si>
  <si>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</si>
  <si>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</si>
  <si>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</si>
  <si>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</si>
  <si>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</si>
  <si>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</si>
  <si>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</si>
  <si>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</si>
  <si>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</si>
  <si>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</si>
  <si>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</si>
  <si>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</si>
  <si>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</si>
  <si>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</si>
  <si>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</si>
  <si>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</si>
  <si>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</si>
  <si>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</si>
  <si>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</si>
  <si>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</si>
  <si>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</si>
  <si>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</si>
  <si>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</si>
  <si>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</si>
  <si>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</si>
  <si>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</si>
  <si>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</si>
  <si>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</si>
  <si>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</si>
  <si>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</si>
  <si>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</si>
  <si>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</si>
  <si>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</si>
  <si>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</si>
  <si>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</si>
  <si>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</si>
  <si>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</si>
  <si>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</si>
  <si>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</si>
  <si>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</si>
  <si>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</si>
  <si>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</si>
  <si>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</si>
  <si>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</si>
  <si>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</si>
  <si>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</si>
  <si>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</si>
  <si>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</si>
  <si>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</si>
  <si>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</si>
  <si>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</si>
  <si>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</si>
  <si>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</si>
  <si>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</si>
  <si>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</si>
  <si>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</si>
  <si>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</si>
  <si>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</si>
  <si>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</si>
  <si>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</si>
  <si>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</si>
  <si>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</si>
  <si>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</si>
  <si>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</si>
  <si>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</si>
  <si>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</si>
  <si>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</si>
  <si>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</si>
  <si>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</si>
  <si>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</si>
  <si>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</si>
  <si>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</si>
  <si>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</si>
  <si>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</si>
  <si>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</si>
  <si>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</si>
  <si>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</si>
  <si>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</si>
  <si>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</si>
  <si>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</si>
  <si>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</si>
  <si>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</si>
  <si>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</si>
  <si>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</si>
  <si>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</si>
  <si>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</si>
  <si>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</si>
  <si>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</si>
  <si>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</si>
  <si>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</si>
  <si>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</si>
  <si>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</si>
  <si>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</si>
  <si>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</si>
  <si>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</si>
  <si>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</si>
  <si>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</si>
  <si>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</si>
  <si>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</si>
  <si>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</si>
  <si>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</si>
  <si>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</si>
  <si>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</si>
  <si>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</si>
  <si>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</si>
  <si>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</si>
  <si>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</si>
  <si>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</si>
  <si>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</si>
  <si>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</si>
  <si>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</si>
  <si>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</si>
  <si>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</si>
  <si>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</si>
  <si>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</si>
  <si>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</si>
  <si>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</si>
  <si>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</si>
  <si>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</si>
  <si>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</si>
  <si>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</si>
  <si>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</si>
  <si>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</si>
  <si>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</si>
  <si>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</si>
  <si>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</si>
  <si>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</si>
  <si>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</si>
  <si>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</si>
  <si>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</si>
  <si>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</si>
  <si>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</si>
  <si>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</si>
  <si>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</si>
  <si>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</si>
  <si>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</si>
  <si>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</si>
  <si>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</si>
  <si>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</si>
  <si>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</si>
  <si>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</si>
  <si>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</si>
  <si>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</si>
  <si>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</si>
  <si>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</si>
  <si>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</si>
  <si>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</si>
  <si>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</si>
  <si>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</si>
  <si>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</si>
  <si>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</si>
  <si>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</si>
  <si>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</si>
  <si>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</si>
  <si>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</si>
  <si>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</si>
  <si>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</si>
  <si>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</si>
  <si>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</si>
  <si>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</si>
  <si>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</si>
  <si>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</si>
  <si>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</si>
  <si>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</si>
  <si>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</si>
  <si>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</si>
  <si>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</si>
  <si>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</si>
  <si>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</si>
  <si>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</si>
  <si>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</si>
  <si>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</si>
  <si>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</si>
  <si>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</si>
  <si>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</si>
  <si>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</si>
  <si>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</si>
  <si>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</si>
  <si>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</si>
  <si>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</si>
  <si>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</si>
  <si>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</si>
  <si>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</si>
  <si>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</si>
  <si>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</si>
  <si>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</si>
  <si>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</si>
  <si>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</si>
  <si>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</si>
  <si>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</si>
  <si>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</si>
  <si>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</si>
  <si>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</si>
  <si>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</si>
  <si>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</si>
  <si>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</si>
  <si>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</si>
  <si>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</si>
  <si>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</si>
  <si>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</si>
  <si>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</si>
  <si>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</si>
  <si>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</si>
  <si>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</si>
  <si>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</si>
  <si>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</si>
  <si>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</si>
  <si>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</si>
  <si>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</si>
  <si>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</si>
  <si>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</si>
  <si>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</si>
  <si>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</si>
  <si>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</si>
  <si>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</si>
  <si>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</si>
  <si>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</si>
  <si>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</si>
  <si>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</si>
  <si>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</si>
  <si>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</si>
  <si>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</si>
  <si>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</si>
  <si>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</si>
  <si>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</si>
  <si>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</si>
  <si>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</si>
  <si>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</si>
  <si>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</si>
  <si>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</si>
  <si>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</si>
  <si>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</si>
  <si>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</si>
  <si>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</si>
  <si>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</si>
  <si>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</si>
  <si>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</si>
  <si>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</si>
  <si>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</si>
  <si>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</si>
  <si>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</si>
  <si>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</si>
  <si>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</si>
  <si>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</si>
  <si>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</si>
  <si>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</si>
  <si>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</si>
  <si>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</si>
  <si>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</si>
  <si>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</si>
  <si>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</si>
  <si>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</si>
  <si>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</si>
  <si>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</si>
  <si>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</si>
  <si>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</si>
  <si>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</si>
  <si>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</si>
  <si>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</si>
  <si>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</si>
  <si>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</si>
  <si>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</si>
  <si>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</si>
  <si>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</si>
  <si>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</si>
  <si>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</si>
  <si>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</si>
  <si>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</si>
  <si>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</si>
  <si>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</si>
  <si>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</si>
  <si>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</si>
  <si>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</si>
  <si>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</si>
  <si>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</si>
  <si>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</si>
  <si>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</si>
  <si>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</si>
  <si>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</si>
  <si>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</si>
  <si>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</si>
  <si>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</si>
  <si>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</si>
  <si>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</si>
  <si>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</si>
  <si>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</si>
  <si>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</si>
  <si>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</si>
  <si>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</si>
  <si>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</si>
  <si>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</si>
  <si>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</si>
  <si>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</si>
  <si>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</si>
  <si>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</si>
  <si>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</si>
  <si>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</si>
  <si>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</si>
  <si>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</si>
  <si>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</si>
  <si>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</si>
  <si>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</si>
  <si>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</si>
  <si>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</si>
  <si>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</si>
  <si>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</si>
  <si>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</si>
  <si>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</si>
  <si>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</si>
  <si>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</si>
  <si>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</si>
  <si>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</si>
  <si>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</si>
  <si>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</si>
  <si>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</si>
  <si>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</si>
  <si>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</si>
  <si>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</si>
  <si>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</si>
  <si>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</si>
  <si>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</si>
  <si>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</si>
  <si>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</si>
  <si>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</si>
  <si>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</si>
  <si>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</si>
  <si>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</si>
  <si>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</si>
  <si>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</si>
  <si>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</si>
  <si>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</si>
  <si>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</si>
  <si>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</si>
  <si>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</si>
  <si>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</si>
  <si>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</si>
  <si>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</si>
  <si>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</si>
  <si>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</si>
  <si>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</si>
  <si>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</si>
  <si>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</si>
  <si>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</si>
  <si>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</si>
  <si>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</si>
  <si>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</si>
  <si>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</si>
  <si>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</si>
  <si>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</si>
  <si>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</si>
  <si>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</si>
  <si>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</si>
  <si>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</si>
  <si>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</si>
  <si>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</si>
  <si>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</si>
  <si>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</si>
  <si>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</si>
  <si>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</si>
  <si>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</si>
  <si>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</si>
  <si>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</si>
  <si>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</si>
  <si>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</si>
  <si>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</si>
  <si>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</si>
  <si>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</si>
  <si>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</si>
  <si>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</si>
  <si>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</si>
  <si>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</si>
  <si>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</si>
  <si>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</si>
  <si>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</si>
  <si>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</si>
  <si>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</si>
  <si>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</si>
  <si>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</si>
  <si>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</si>
  <si>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</si>
  <si>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</si>
  <si>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</si>
  <si>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</si>
  <si>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</si>
  <si>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</si>
  <si>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</si>
  <si>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</si>
  <si>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</si>
  <si>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</si>
  <si>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</si>
  <si>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</si>
  <si>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</si>
  <si>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</si>
  <si>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</si>
  <si>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</si>
  <si>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</si>
  <si>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</si>
  <si>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</si>
  <si>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</si>
  <si>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</si>
  <si>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</si>
  <si>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</si>
  <si>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</si>
  <si>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</si>
  <si>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</si>
  <si>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</si>
  <si>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</si>
  <si>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</si>
  <si>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</si>
  <si>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</si>
  <si>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</si>
  <si>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</si>
  <si>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</si>
  <si>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</si>
  <si>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</si>
  <si>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</si>
  <si>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</si>
  <si>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</si>
  <si>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</si>
  <si>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</si>
  <si>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</si>
  <si>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</si>
  <si>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</si>
  <si>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</si>
  <si>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</si>
  <si>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</si>
  <si>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</si>
  <si>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</si>
  <si>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</si>
  <si>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</si>
  <si>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</si>
  <si>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</si>
  <si>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</si>
  <si>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</si>
  <si>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</si>
  <si>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</si>
  <si>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</si>
  <si>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</si>
  <si>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</si>
  <si>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</si>
  <si>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</si>
  <si>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</si>
  <si>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</si>
  <si>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</si>
  <si>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</si>
  <si>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</si>
  <si>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</si>
  <si>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</si>
  <si>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</si>
  <si>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</si>
  <si>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</si>
  <si>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</si>
  <si>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</si>
  <si>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</si>
  <si>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</si>
  <si>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</si>
  <si>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</si>
  <si>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</si>
  <si>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</si>
  <si>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</si>
  <si>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</si>
  <si>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</si>
  <si>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</si>
  <si>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</si>
  <si>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</si>
  <si>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</si>
  <si>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</si>
  <si>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</si>
  <si>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</si>
  <si>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</si>
  <si>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</si>
  <si>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</si>
  <si>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</si>
  <si>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</si>
  <si>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</si>
  <si>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</si>
  <si>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</si>
  <si>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</si>
  <si>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</si>
  <si>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</si>
  <si>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</si>
  <si>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</si>
  <si>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</si>
  <si>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</si>
  <si>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</si>
  <si>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</si>
  <si>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</si>
  <si>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</si>
  <si>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</si>
  <si>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</si>
  <si>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</si>
  <si>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</si>
  <si>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</si>
  <si>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</si>
  <si>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</si>
  <si>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</si>
  <si>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</si>
  <si>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</si>
  <si>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</si>
  <si>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</si>
  <si>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</si>
  <si>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</si>
  <si>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</si>
  <si>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</si>
  <si>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</si>
  <si>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</si>
  <si>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</si>
  <si>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</si>
  <si>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</si>
  <si>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</si>
  <si>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</si>
  <si>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</si>
  <si>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</si>
  <si>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</si>
  <si>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</si>
  <si>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</si>
  <si>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</si>
  <si>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</si>
  <si>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</si>
  <si>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</si>
  <si>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</si>
  <si>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</si>
  <si>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</si>
  <si>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</si>
  <si>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</si>
  <si>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</si>
  <si>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</si>
  <si>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</si>
  <si>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</si>
  <si>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</si>
  <si>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</si>
  <si>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</si>
  <si>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</si>
  <si>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</si>
  <si>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</si>
  <si>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</si>
  <si>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</si>
  <si>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</si>
  <si>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</si>
  <si>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</si>
  <si>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</si>
  <si>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</si>
  <si>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</si>
  <si>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</si>
  <si>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</si>
  <si>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</si>
  <si>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</si>
  <si>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</si>
  <si>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</si>
  <si>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</si>
  <si>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</si>
  <si>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</si>
  <si>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</si>
  <si>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</si>
  <si>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</si>
  <si>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</si>
  <si>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</si>
  <si>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</si>
  <si>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</si>
  <si>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</si>
  <si>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</si>
  <si>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</si>
  <si>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</si>
  <si>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</si>
  <si>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</si>
  <si>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</si>
  <si>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</si>
  <si>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</si>
  <si>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</si>
  <si>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</si>
  <si>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</si>
  <si>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</si>
  <si>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</si>
  <si>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</si>
  <si>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</si>
  <si>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</si>
  <si>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</si>
  <si>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</si>
  <si>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</si>
  <si>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</si>
  <si>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</si>
  <si>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</si>
  <si>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</si>
  <si>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</si>
  <si>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</si>
  <si>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</si>
  <si>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</si>
  <si>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</si>
  <si>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</si>
  <si>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</si>
  <si>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</si>
  <si>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</si>
  <si>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</si>
  <si>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</si>
  <si>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</si>
  <si>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</si>
  <si>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</si>
  <si>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</si>
  <si>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</si>
  <si>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</si>
  <si>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</si>
  <si>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</si>
  <si>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</si>
  <si>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</si>
  <si>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</si>
  <si>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</si>
  <si>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</si>
  <si>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</si>
  <si>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</si>
  <si>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</si>
  <si>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</si>
  <si>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</si>
  <si>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</si>
  <si>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</si>
  <si>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</si>
  <si>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</si>
  <si>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</si>
  <si>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</si>
  <si>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</si>
  <si>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</si>
  <si>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</si>
  <si>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</si>
  <si>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</si>
  <si>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</si>
  <si>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</si>
  <si>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</si>
  <si>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</si>
  <si>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</si>
  <si>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</si>
  <si>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</si>
  <si>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</si>
  <si>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</si>
  <si>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</si>
  <si>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</si>
  <si>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</si>
  <si>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</si>
  <si>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</si>
  <si>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</si>
  <si>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</si>
  <si>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</si>
  <si>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</si>
  <si>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</si>
  <si>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</si>
  <si>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</si>
  <si>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</si>
  <si>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</si>
  <si>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</si>
  <si>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</si>
  <si>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</si>
  <si>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</si>
  <si>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</si>
  <si>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</si>
  <si>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</si>
  <si>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</si>
  <si>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</si>
  <si>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</si>
  <si>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</si>
  <si>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</si>
  <si>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</si>
  <si>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</si>
  <si>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</si>
  <si>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</si>
  <si>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</si>
  <si>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</si>
  <si>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</si>
  <si>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</si>
  <si>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</si>
  <si>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</si>
  <si>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</si>
  <si>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</si>
  <si>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</si>
  <si>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</si>
  <si>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</si>
  <si>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</si>
  <si>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</si>
  <si>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</si>
  <si>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</si>
  <si>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</si>
  <si>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</si>
  <si>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</si>
  <si>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</si>
  <si>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</si>
  <si>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</si>
  <si>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</si>
  <si>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</si>
  <si>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</si>
  <si>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</si>
  <si>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</si>
  <si>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</si>
  <si>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</si>
  <si>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</si>
  <si>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</si>
  <si>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</si>
  <si>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</si>
  <si>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</si>
  <si>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</si>
  <si>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</si>
  <si>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</si>
  <si>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</si>
  <si>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</si>
  <si>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</si>
  <si>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</si>
  <si>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</si>
  <si>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</si>
  <si>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</si>
  <si>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</si>
  <si>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</si>
  <si>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</si>
  <si>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</si>
  <si>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</si>
  <si>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</si>
  <si>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</si>
  <si>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</si>
  <si>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</si>
  <si>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</si>
  <si>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</si>
  <si>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</si>
  <si>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</si>
  <si>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</si>
  <si>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</si>
  <si>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</si>
  <si>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</si>
  <si>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</si>
  <si>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</si>
  <si>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</si>
  <si>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</si>
  <si>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</si>
  <si>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</si>
  <si>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</si>
  <si>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</si>
  <si>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</si>
  <si>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</si>
  <si>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</si>
  <si>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</si>
  <si>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</si>
  <si>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</si>
  <si>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</si>
  <si>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</si>
  <si>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</si>
  <si>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</si>
  <si>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</si>
  <si>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</si>
  <si>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</si>
  <si>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</si>
  <si>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</si>
  <si>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</si>
  <si>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</si>
  <si>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</si>
  <si>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</si>
  <si>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</si>
  <si>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</si>
  <si>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</si>
  <si>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</si>
  <si>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</si>
  <si>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</si>
  <si>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</si>
  <si>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</si>
  <si>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</si>
  <si>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</si>
  <si>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</si>
  <si>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</si>
  <si>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</si>
  <si>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</si>
  <si>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</si>
  <si>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</si>
  <si>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</si>
  <si>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</si>
  <si>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</si>
  <si>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</si>
  <si>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</si>
  <si>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</si>
  <si>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</si>
  <si>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</si>
  <si>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</si>
  <si>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</si>
  <si>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</si>
  <si>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</si>
  <si>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</si>
  <si>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</si>
  <si>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</si>
  <si>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</si>
  <si>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</si>
  <si>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</si>
  <si>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</si>
  <si>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</si>
  <si>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</si>
  <si>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</si>
  <si>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</si>
  <si>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</si>
  <si>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</si>
  <si>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</si>
  <si>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</si>
  <si>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</si>
  <si>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</si>
  <si>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</si>
  <si>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</si>
  <si>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</si>
  <si>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</si>
  <si>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</si>
  <si>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</si>
  <si>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</si>
  <si>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</si>
  <si>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</si>
  <si>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</si>
  <si>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</si>
  <si>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</si>
  <si>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</si>
  <si>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</si>
  <si>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</si>
  <si>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</si>
  <si>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</si>
  <si>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</si>
  <si>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</si>
  <si>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</si>
  <si>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</si>
  <si>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</si>
  <si>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</si>
  <si>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</si>
  <si>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</si>
  <si>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</si>
  <si>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</si>
  <si>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</si>
  <si>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</si>
  <si>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</si>
  <si>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</si>
  <si>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</si>
  <si>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</si>
  <si>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</si>
  <si>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</si>
  <si>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</si>
  <si>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</si>
  <si>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</si>
  <si>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</si>
  <si>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</si>
  <si>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</si>
  <si>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</si>
  <si>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</si>
  <si>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</si>
  <si>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</si>
  <si>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</si>
  <si>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</si>
  <si>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</si>
  <si>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</si>
  <si>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</si>
  <si>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</si>
  <si>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</si>
  <si>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</si>
  <si>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</si>
  <si>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</si>
  <si>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</si>
  <si>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</si>
  <si>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</si>
  <si>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</si>
  <si>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</si>
  <si>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</si>
  <si>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</si>
  <si>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</si>
  <si>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</si>
  <si>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</si>
  <si>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</si>
  <si>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</si>
  <si>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</si>
  <si>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</si>
  <si>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</si>
  <si>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</si>
  <si>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</si>
  <si>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</si>
  <si>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</si>
  <si>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</si>
  <si>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</si>
  <si>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</si>
  <si>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</si>
  <si>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</si>
  <si>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</si>
  <si>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</si>
  <si>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</si>
  <si>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</si>
  <si>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</si>
  <si>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</si>
  <si>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</si>
  <si>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</si>
  <si>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</si>
  <si>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</si>
  <si>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</si>
  <si>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</si>
  <si>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</si>
  <si>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</si>
  <si>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</si>
  <si>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</si>
  <si>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</si>
  <si>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</si>
  <si>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</si>
  <si>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</si>
  <si>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</si>
  <si>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</si>
  <si>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</si>
  <si>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</si>
  <si>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</si>
  <si>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</si>
  <si>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</si>
  <si>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</si>
  <si>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</si>
  <si>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</si>
  <si>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</si>
  <si>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</si>
  <si>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</si>
  <si>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</si>
  <si>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</si>
  <si>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</si>
  <si>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</si>
  <si>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</si>
  <si>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</si>
  <si>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</si>
  <si>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</si>
  <si>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</si>
  <si>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</si>
  <si>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</si>
  <si>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</si>
  <si>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</si>
  <si>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</si>
  <si>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</si>
  <si>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</si>
  <si>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</si>
  <si>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</si>
  <si>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</si>
  <si>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</si>
  <si>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</si>
  <si>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</si>
  <si>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</si>
  <si>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</si>
  <si>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</si>
  <si>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</si>
  <si>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</si>
  <si>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</si>
  <si>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</si>
  <si>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</si>
  <si>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</si>
  <si>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</si>
  <si>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</si>
  <si>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</si>
  <si>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</si>
  <si>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</si>
  <si>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</si>
  <si>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</si>
  <si>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</si>
  <si>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</si>
  <si>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</si>
  <si>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</si>
  <si>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</si>
  <si>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</si>
  <si>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</si>
  <si>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</si>
  <si>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</si>
  <si>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</si>
  <si>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</si>
  <si>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</si>
  <si>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</si>
  <si>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</si>
  <si>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</si>
  <si>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</si>
  <si>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</si>
  <si>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</si>
  <si>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</si>
  <si>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</si>
  <si>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</si>
  <si>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</si>
  <si>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</si>
  <si>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</si>
  <si>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</si>
  <si>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</si>
  <si>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</si>
  <si>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</si>
  <si>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</si>
  <si>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</si>
  <si>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</si>
  <si>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</si>
  <si>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</si>
  <si>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</si>
  <si>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</si>
  <si>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</si>
  <si>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</si>
  <si>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</si>
  <si>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</si>
  <si>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</si>
  <si>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</si>
  <si>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</si>
  <si>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</si>
  <si>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</si>
  <si>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</si>
  <si>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</si>
  <si>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</si>
  <si>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</si>
  <si>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</si>
  <si>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</si>
  <si>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</si>
  <si>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</si>
  <si>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</si>
  <si>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</si>
  <si>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</si>
  <si>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</si>
  <si>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</si>
  <si>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</si>
  <si>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</si>
  <si>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</si>
  <si>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</si>
  <si>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</si>
  <si>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</si>
  <si>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</si>
  <si>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</si>
  <si>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</si>
  <si>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</si>
  <si>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</si>
  <si>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</si>
  <si>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</si>
  <si>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</si>
  <si>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</si>
  <si>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</si>
  <si>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</si>
  <si>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</si>
  <si>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</si>
  <si>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</si>
  <si>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</si>
  <si>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</si>
  <si>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</si>
  <si>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</si>
  <si>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</si>
  <si>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</si>
  <si>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</si>
  <si>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</si>
  <si>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</si>
  <si>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</si>
  <si>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</si>
  <si>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</si>
  <si>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</si>
  <si>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</si>
  <si>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</si>
  <si>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</si>
  <si>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</si>
  <si>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</si>
  <si>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</si>
  <si>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</si>
  <si>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</si>
  <si>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</si>
  <si>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</si>
  <si>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</si>
  <si>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</si>
  <si>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</si>
  <si>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</si>
  <si>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</si>
  <si>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</si>
  <si>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</si>
  <si>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</si>
  <si>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</si>
  <si>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</si>
  <si>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</si>
  <si>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</si>
  <si>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</si>
  <si>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</si>
  <si>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</si>
  <si>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</si>
  <si>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</si>
  <si>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</si>
  <si>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</si>
  <si>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</si>
  <si>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</si>
  <si>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</si>
  <si>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</si>
  <si>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</si>
  <si>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</si>
  <si>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</si>
  <si>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</si>
  <si>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</si>
  <si>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</si>
  <si>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</si>
  <si>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</si>
  <si>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</si>
  <si>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</si>
  <si>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</si>
  <si>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</si>
  <si>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</si>
  <si>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</si>
  <si>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</si>
  <si>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</si>
  <si>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</si>
  <si>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</si>
  <si>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</si>
  <si>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</si>
  <si>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</si>
  <si>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</si>
  <si>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</si>
  <si>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</si>
  <si>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</si>
  <si>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</si>
  <si>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</si>
  <si>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</si>
  <si>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</si>
  <si>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</si>
  <si>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</si>
  <si>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</si>
  <si>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</si>
  <si>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</si>
  <si>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</si>
  <si>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</si>
  <si>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</si>
  <si>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</si>
  <si>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</si>
  <si>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</si>
  <si>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</si>
  <si>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</si>
  <si>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</si>
  <si>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</si>
  <si>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</si>
  <si>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</si>
  <si>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</si>
  <si>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</si>
  <si>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</si>
  <si>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</si>
  <si>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</si>
  <si>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</si>
  <si>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</si>
  <si>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</si>
  <si>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</si>
  <si>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</si>
  <si>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</si>
  <si>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</si>
  <si>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</si>
  <si>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</si>
  <si>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</si>
  <si>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</si>
  <si>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</si>
  <si>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</si>
  <si>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</si>
  <si>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</si>
  <si>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</si>
  <si>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</si>
  <si>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</si>
  <si>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</si>
  <si>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</si>
  <si>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</si>
  <si>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</si>
  <si>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</si>
  <si>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</si>
  <si>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</si>
  <si>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</si>
  <si>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</si>
  <si>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</si>
  <si>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</si>
  <si>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</si>
  <si>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</si>
  <si>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</si>
  <si>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</si>
  <si>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</si>
  <si>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</si>
  <si>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</si>
  <si>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</si>
  <si>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</si>
  <si>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</si>
  <si>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</si>
  <si>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</si>
  <si>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</si>
  <si>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</si>
  <si>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</si>
  <si>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</si>
  <si>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</si>
  <si>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</si>
  <si>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</si>
  <si>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</si>
  <si>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</si>
  <si>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</si>
  <si>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</si>
  <si>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</si>
  <si>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</si>
  <si>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</si>
  <si>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</si>
  <si>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</si>
  <si>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</si>
  <si>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</si>
  <si>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</si>
  <si>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</si>
  <si>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</si>
  <si>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</si>
  <si>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</si>
  <si>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</si>
  <si>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</si>
  <si>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</si>
  <si>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</si>
  <si>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</si>
  <si>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</si>
  <si>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</si>
  <si>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</si>
  <si>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</si>
  <si>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</si>
  <si>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</si>
  <si>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</si>
  <si>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</si>
  <si>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</si>
  <si>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</si>
  <si>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</si>
  <si>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</si>
  <si>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</si>
  <si>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</si>
  <si>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</si>
  <si>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</si>
  <si>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</si>
  <si>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</si>
  <si>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</si>
  <si>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</si>
  <si>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</si>
  <si>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</si>
  <si>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</si>
  <si>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</si>
  <si>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</si>
  <si>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</si>
  <si>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</si>
  <si>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</si>
  <si>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</si>
  <si>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</si>
  <si>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</si>
  <si>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</si>
  <si>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</si>
  <si>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</si>
  <si>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</si>
  <si>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</si>
  <si>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</si>
  <si>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</si>
  <si>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</si>
  <si>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</si>
  <si>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</si>
  <si>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</si>
  <si>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</si>
  <si>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</si>
  <si>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</si>
  <si>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</si>
  <si>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</si>
  <si>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</si>
  <si>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</si>
  <si>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</si>
  <si>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</si>
  <si>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</si>
  <si>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</si>
  <si>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</si>
  <si>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</si>
  <si>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</si>
  <si>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</si>
  <si>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</si>
  <si>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</si>
  <si>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</si>
  <si>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</si>
  <si>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</si>
  <si>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</si>
  <si>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</si>
  <si>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</si>
  <si>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</si>
  <si>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</si>
  <si>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</si>
  <si>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</si>
  <si>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</si>
  <si>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</si>
  <si>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</si>
  <si>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</si>
  <si>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</si>
  <si>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</si>
  <si>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</si>
  <si>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</si>
  <si>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</si>
  <si>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</si>
  <si>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</si>
  <si>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</si>
  <si>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</si>
  <si>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</si>
  <si>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</si>
  <si>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</si>
  <si>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</si>
  <si>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</si>
  <si>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</si>
  <si>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</si>
  <si>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</si>
  <si>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</si>
  <si>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</si>
  <si>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</si>
  <si>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</si>
  <si>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</si>
  <si>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</si>
  <si>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</si>
  <si>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</si>
  <si>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</si>
  <si>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</si>
  <si>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</si>
  <si>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</si>
  <si>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</si>
  <si>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</si>
  <si>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</si>
  <si>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</si>
  <si>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</si>
  <si>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</si>
  <si>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</si>
  <si>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</si>
  <si>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</si>
  <si>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</si>
  <si>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</si>
  <si>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</si>
  <si>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</si>
  <si>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</si>
  <si>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</si>
  <si>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</si>
  <si>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</si>
  <si>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</si>
  <si>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</si>
  <si>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</si>
  <si>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</si>
  <si>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</si>
  <si>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</si>
  <si>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</si>
  <si>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</si>
  <si>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</si>
  <si>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</si>
  <si>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</si>
  <si>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</si>
  <si>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</si>
  <si>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</si>
  <si>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</si>
  <si>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</si>
  <si>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</si>
  <si>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</si>
  <si>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</si>
  <si>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</si>
  <si>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</si>
  <si>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</si>
  <si>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</si>
  <si>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</si>
  <si>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</si>
  <si>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</si>
  <si>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</si>
  <si>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</si>
  <si>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</si>
  <si>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</si>
  <si>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</si>
  <si>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</si>
  <si>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</si>
  <si>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</si>
  <si>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</si>
  <si>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</si>
  <si>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</si>
  <si>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</si>
  <si>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</si>
  <si>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</si>
  <si>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</si>
  <si>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</si>
  <si>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</si>
  <si>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</si>
  <si>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</si>
  <si>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</si>
  <si>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</si>
  <si>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</si>
  <si>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</si>
  <si>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</si>
  <si>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</si>
  <si>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</si>
  <si>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</si>
  <si>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</si>
  <si>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</si>
  <si>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</si>
  <si>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</si>
  <si>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</si>
  <si>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</si>
  <si>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</si>
  <si>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</si>
  <si>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</si>
  <si>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</si>
  <si>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</si>
  <si>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</si>
  <si>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</si>
  <si>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</si>
  <si>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</si>
  <si>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</si>
  <si>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</si>
  <si>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</si>
  <si>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</si>
  <si>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</si>
  <si>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</si>
  <si>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</si>
  <si>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</si>
  <si>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</si>
  <si>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</si>
  <si>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</si>
  <si>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</si>
  <si>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</si>
  <si>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</si>
  <si>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</si>
  <si>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</si>
  <si>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</si>
  <si>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</si>
  <si>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</si>
  <si>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</si>
  <si>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</si>
  <si>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</si>
  <si>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</si>
  <si>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</si>
  <si>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</si>
  <si>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</si>
  <si>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</si>
  <si>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</si>
  <si>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</si>
  <si>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</si>
  <si>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</si>
  <si>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</si>
  <si>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</si>
  <si>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</si>
  <si>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</si>
  <si>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</si>
  <si>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</si>
  <si>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</si>
  <si>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</si>
  <si>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</si>
  <si>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</si>
  <si>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</si>
  <si>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</si>
  <si>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</si>
  <si>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</si>
  <si>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</si>
  <si>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</si>
  <si>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</si>
  <si>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</si>
  <si>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</si>
  <si>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</si>
  <si>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</si>
  <si>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</si>
  <si>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</si>
  <si>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</si>
  <si>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</si>
  <si>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</si>
  <si>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</si>
  <si>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</si>
  <si>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</si>
  <si>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</si>
  <si>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</si>
  <si>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</si>
  <si>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</si>
  <si>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</si>
  <si>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</si>
  <si>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</si>
  <si>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</si>
  <si>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</si>
  <si>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</si>
  <si>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</si>
  <si>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</si>
  <si>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</si>
  <si>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</si>
  <si>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</si>
  <si>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</si>
  <si>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</si>
  <si>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</si>
  <si>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</si>
  <si>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</si>
  <si>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</si>
  <si>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</si>
  <si>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</si>
  <si>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</si>
  <si>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</si>
  <si>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</si>
  <si>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</si>
  <si>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</si>
  <si>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</si>
  <si>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</si>
  <si>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</si>
  <si>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</si>
  <si>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</si>
  <si>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</si>
  <si>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</si>
  <si>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</si>
  <si>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</si>
  <si>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</si>
  <si>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1"/>
  </si>
  <si>
    <t>都道府県市区町村名コード化マスタ</t>
    <rPh sb="4" eb="9">
      <t>シクチョウソンメイ</t>
    </rPh>
    <rPh sb="12" eb="13">
      <t>カ</t>
    </rPh>
    <phoneticPr fontId="11"/>
  </si>
  <si>
    <t>大区分名称付利用目的マスタ</t>
    <rPh sb="0" eb="3">
      <t>ダイクブン</t>
    </rPh>
    <rPh sb="3" eb="5">
      <t>メイショウ</t>
    </rPh>
    <rPh sb="5" eb="6">
      <t>ツキ</t>
    </rPh>
    <rPh sb="6" eb="10">
      <t>リヨウモクテキ</t>
    </rPh>
    <phoneticPr fontId="11"/>
  </si>
  <si>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</si>
  <si>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</si>
  <si>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</si>
  <si>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</si>
  <si>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</si>
  <si>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</si>
  <si>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</si>
  <si>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</si>
  <si>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</si>
  <si>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</si>
  <si>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</si>
  <si>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</si>
  <si>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</si>
  <si>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</si>
  <si>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</si>
  <si>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</si>
  <si>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</si>
  <si>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</si>
  <si>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</si>
  <si>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</si>
  <si>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</si>
  <si>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</si>
  <si>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</si>
  <si>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</si>
  <si>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</si>
  <si>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</si>
  <si>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</si>
  <si>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</si>
  <si>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</si>
  <si>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</si>
  <si>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</si>
  <si>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</si>
  <si>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</si>
  <si>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</si>
  <si>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</si>
  <si>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</si>
  <si>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</si>
  <si>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</si>
  <si>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</si>
  <si>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</si>
  <si>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</si>
  <si>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</si>
  <si>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</si>
  <si>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</si>
  <si>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</si>
  <si>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</si>
  <si>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</si>
  <si>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</si>
  <si>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</si>
  <si>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</si>
  <si>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</si>
  <si>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</si>
  <si>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</si>
  <si>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</si>
  <si>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</si>
  <si>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</si>
  <si>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</si>
  <si>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</si>
  <si>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</si>
  <si>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</si>
  <si>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</si>
  <si>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</si>
  <si>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</si>
  <si>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</si>
  <si>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</si>
  <si>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</si>
  <si>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</si>
  <si>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</si>
  <si>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</si>
  <si>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</si>
  <si>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</si>
  <si>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</si>
  <si>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</si>
  <si>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</si>
  <si>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</si>
  <si>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</si>
  <si>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</si>
  <si>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</si>
  <si>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</si>
  <si>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</si>
  <si>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</si>
  <si>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</si>
  <si>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</si>
  <si>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</si>
  <si>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</si>
  <si>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</si>
  <si>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</si>
  <si>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</si>
  <si>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</si>
  <si>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</si>
  <si>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</si>
  <si>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</si>
  <si>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</si>
  <si>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</si>
  <si>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</si>
  <si>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</si>
  <si>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</si>
  <si>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</si>
  <si>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</si>
  <si>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</si>
  <si>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</si>
  <si>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</si>
  <si>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1"/>
  </si>
  <si>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1"/>
  </si>
  <si>
    <t>利用目的（用途、工作物の規模等、当該土地の利用計画を可能な限り詳細に記載）</t>
    <rPh sb="0" eb="2">
      <t>リヨウ</t>
    </rPh>
    <rPh sb="2" eb="4">
      <t>モクテキ</t>
    </rPh>
    <rPh sb="8" eb="11">
      <t>コウサクブツ</t>
    </rPh>
    <rPh sb="14" eb="15">
      <t>ナド</t>
    </rPh>
    <phoneticPr fontId="11"/>
  </si>
  <si>
    <t>工作物等の解体予定</t>
    <rPh sb="0" eb="3">
      <t>コウサクブツ</t>
    </rPh>
    <rPh sb="3" eb="4">
      <t>ナド</t>
    </rPh>
    <rPh sb="5" eb="7">
      <t>カイタイ</t>
    </rPh>
    <rPh sb="7" eb="9">
      <t>ヨテイ</t>
    </rPh>
    <phoneticPr fontId="35"/>
  </si>
  <si>
    <t>停止（解除）条件付契約</t>
    <rPh sb="3" eb="5">
      <t>カイジョ</t>
    </rPh>
    <phoneticPr fontId="5"/>
  </si>
  <si>
    <t>自動設定</t>
  </si>
  <si>
    <t>代表者の国籍等</t>
    <rPh sb="0" eb="3">
      <t>ダイヒョウシャ</t>
    </rPh>
    <rPh sb="4" eb="6">
      <t>コクセキ</t>
    </rPh>
    <rPh sb="6" eb="7">
      <t>トウ</t>
    </rPh>
    <phoneticPr fontId="11"/>
  </si>
  <si>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1"/>
  </si>
  <si>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5"/>
  </si>
  <si>
    <t xml:space="preserve">       （該当しない場合は非該当をチェック）</t>
    <rPh sb="8" eb="10">
      <t>ガイトウ</t>
    </rPh>
    <rPh sb="13" eb="15">
      <t>バアイ</t>
    </rPh>
    <rPh sb="16" eb="19">
      <t>ヒガイトウ</t>
    </rPh>
    <phoneticPr fontId="35"/>
  </si>
  <si>
    <t>代表者の国籍等</t>
    <rPh sb="0" eb="3">
      <t>ダイヒョウシャ</t>
    </rPh>
    <rPh sb="4" eb="6">
      <t>コクセキ</t>
    </rPh>
    <rPh sb="6" eb="7">
      <t>ナド</t>
    </rPh>
    <phoneticPr fontId="11"/>
  </si>
  <si>
    <t>代表者の具体的な国籍等</t>
    <rPh sb="4" eb="7">
      <t>グタイテキ</t>
    </rPh>
    <rPh sb="8" eb="10">
      <t>コクセキ</t>
    </rPh>
    <rPh sb="10" eb="11">
      <t>トウ</t>
    </rPh>
    <phoneticPr fontId="11"/>
  </si>
  <si>
    <t>役員の国籍等</t>
    <rPh sb="0" eb="2">
      <t>ヤクイン</t>
    </rPh>
    <rPh sb="3" eb="5">
      <t>コクセキ</t>
    </rPh>
    <rPh sb="5" eb="6">
      <t>ナド</t>
    </rPh>
    <phoneticPr fontId="11"/>
  </si>
  <si>
    <t>役員の具体的な国籍等</t>
    <rPh sb="0" eb="2">
      <t>ヤクイン</t>
    </rPh>
    <rPh sb="3" eb="6">
      <t>グタイテキ</t>
    </rPh>
    <rPh sb="7" eb="9">
      <t>コクセキ</t>
    </rPh>
    <rPh sb="9" eb="10">
      <t>トウ</t>
    </rPh>
    <phoneticPr fontId="11"/>
  </si>
  <si>
    <t>000</t>
    <phoneticPr fontId="11"/>
  </si>
  <si>
    <t>非該当</t>
    <rPh sb="0" eb="3">
      <t>ヒガイトウ</t>
    </rPh>
    <phoneticPr fontId="11"/>
  </si>
  <si>
    <t>議決権保有者の国籍等</t>
    <rPh sb="0" eb="6">
      <t>ギケツケンホユウシャ</t>
    </rPh>
    <rPh sb="7" eb="9">
      <t>コクセキ</t>
    </rPh>
    <rPh sb="9" eb="10">
      <t>ナド</t>
    </rPh>
    <phoneticPr fontId="11"/>
  </si>
  <si>
    <t>議決権保有者の具体的な国籍等</t>
    <rPh sb="0" eb="3">
      <t>ギケツケン</t>
    </rPh>
    <rPh sb="3" eb="6">
      <t>ホユウシャ</t>
    </rPh>
    <rPh sb="7" eb="10">
      <t>グタイテキ</t>
    </rPh>
    <rPh sb="11" eb="13">
      <t>コクセキ</t>
    </rPh>
    <rPh sb="13" eb="14">
      <t>トウ</t>
    </rPh>
    <phoneticPr fontId="11"/>
  </si>
  <si>
    <t>国名等</t>
    <rPh sb="0" eb="2">
      <t>クニメイ</t>
    </rPh>
    <rPh sb="2" eb="3">
      <t>ナド</t>
    </rPh>
    <phoneticPr fontId="11"/>
  </si>
  <si>
    <t>具体的な国名等</t>
    <rPh sb="0" eb="3">
      <t>グタイテキ</t>
    </rPh>
    <rPh sb="4" eb="6">
      <t>クニメイ</t>
    </rPh>
    <rPh sb="6" eb="7">
      <t>ナド</t>
    </rPh>
    <phoneticPr fontId="11"/>
  </si>
  <si>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1"/>
  </si>
  <si>
    <t>「永住者」又は「特別永住者」</t>
    <phoneticPr fontId="11"/>
  </si>
  <si>
    <t>届出人が法人の場合の国籍等</t>
    <rPh sb="0" eb="3">
      <t>トドケデニン</t>
    </rPh>
    <rPh sb="4" eb="6">
      <t>ホウジン</t>
    </rPh>
    <rPh sb="7" eb="9">
      <t>バアイ</t>
    </rPh>
    <rPh sb="10" eb="13">
      <t>コクセキナド</t>
    </rPh>
    <phoneticPr fontId="11"/>
  </si>
  <si>
    <t>Ver:19.00</t>
    <phoneticPr fontId="11"/>
  </si>
  <si>
    <t>M1216</t>
    <phoneticPr fontId="11"/>
  </si>
  <si>
    <t>譲受共有者</t>
    <phoneticPr fontId="11"/>
  </si>
  <si>
    <t>M1217</t>
    <phoneticPr fontId="11"/>
  </si>
  <si>
    <t>M1218</t>
    <phoneticPr fontId="11"/>
  </si>
  <si>
    <t>M1219</t>
    <phoneticPr fontId="11"/>
  </si>
  <si>
    <t>国籍等マスタ（非該当付）</t>
    <rPh sb="0" eb="3">
      <t>コクセキナド</t>
    </rPh>
    <rPh sb="7" eb="10">
      <t>ヒガイトウ</t>
    </rPh>
    <rPh sb="10" eb="11">
      <t>ツ</t>
    </rPh>
    <phoneticPr fontId="11"/>
  </si>
  <si>
    <t>M1220</t>
    <phoneticPr fontId="11"/>
  </si>
  <si>
    <t>M1221</t>
    <phoneticPr fontId="11"/>
  </si>
  <si>
    <t>M1222</t>
    <phoneticPr fontId="11"/>
  </si>
  <si>
    <t>M1223</t>
    <phoneticPr fontId="11"/>
  </si>
  <si>
    <t>譲受代表者国籍等コード</t>
    <rPh sb="2" eb="5">
      <t>ダイヒョウシャ</t>
    </rPh>
    <rPh sb="5" eb="7">
      <t>コクセキ</t>
    </rPh>
    <rPh sb="7" eb="8">
      <t>ナド</t>
    </rPh>
    <phoneticPr fontId="8"/>
  </si>
  <si>
    <t>譲受代表者その他国籍等</t>
    <rPh sb="2" eb="5">
      <t>ダイヒョウシャ</t>
    </rPh>
    <rPh sb="7" eb="8">
      <t>タ</t>
    </rPh>
    <rPh sb="10" eb="11">
      <t>ナド</t>
    </rPh>
    <phoneticPr fontId="8"/>
  </si>
  <si>
    <t>譲受役員国籍等コード</t>
    <rPh sb="2" eb="4">
      <t>ヤクイン</t>
    </rPh>
    <rPh sb="6" eb="7">
      <t>ナド</t>
    </rPh>
    <phoneticPr fontId="8"/>
  </si>
  <si>
    <t>譲受役員その他国籍等</t>
    <rPh sb="2" eb="4">
      <t>ヤクイン</t>
    </rPh>
    <rPh sb="6" eb="7">
      <t>タ</t>
    </rPh>
    <rPh sb="9" eb="10">
      <t>ナド</t>
    </rPh>
    <phoneticPr fontId="8"/>
  </si>
  <si>
    <t>譲受議決権保有者国籍等コード</t>
    <rPh sb="2" eb="5">
      <t>ギケツケン</t>
    </rPh>
    <rPh sb="5" eb="8">
      <t>ホユウシャ</t>
    </rPh>
    <rPh sb="10" eb="11">
      <t>ナド</t>
    </rPh>
    <phoneticPr fontId="8"/>
  </si>
  <si>
    <t>譲受議決権保有者その他国籍等</t>
    <rPh sb="2" eb="5">
      <t>ギケツケン</t>
    </rPh>
    <rPh sb="5" eb="8">
      <t>ホユウシャ</t>
    </rPh>
    <rPh sb="10" eb="11">
      <t>タ</t>
    </rPh>
    <rPh sb="13" eb="14">
      <t>ナド</t>
    </rPh>
    <phoneticPr fontId="8"/>
  </si>
  <si>
    <t>譲受在住国名等コード</t>
    <rPh sb="2" eb="4">
      <t>ザイジュウ</t>
    </rPh>
    <rPh sb="4" eb="6">
      <t>コクメイ</t>
    </rPh>
    <rPh sb="6" eb="7">
      <t>ナド</t>
    </rPh>
    <phoneticPr fontId="8"/>
  </si>
  <si>
    <t>譲受在住その他国名等</t>
    <rPh sb="2" eb="4">
      <t>ザイジュウ</t>
    </rPh>
    <rPh sb="6" eb="7">
      <t>タ</t>
    </rPh>
    <rPh sb="7" eb="9">
      <t>コクメイ</t>
    </rPh>
    <rPh sb="9" eb="10">
      <t>ナド</t>
    </rPh>
    <phoneticPr fontId="8"/>
  </si>
  <si>
    <t>準拠法令を制定した具体的な国名等</t>
    <rPh sb="5" eb="7">
      <t>セイテイ</t>
    </rPh>
    <rPh sb="9" eb="12">
      <t>グタイテキ</t>
    </rPh>
    <rPh sb="13" eb="15">
      <t>コクメイ</t>
    </rPh>
    <rPh sb="15" eb="16">
      <t>ナド</t>
    </rPh>
    <phoneticPr fontId="11"/>
  </si>
  <si>
    <t>準拠法令を制定した国名等</t>
    <rPh sb="0" eb="2">
      <t>ジュンキョ</t>
    </rPh>
    <rPh sb="2" eb="4">
      <t>ホウレイ</t>
    </rPh>
    <rPh sb="5" eb="7">
      <t>セイテイ</t>
    </rPh>
    <phoneticPr fontId="11"/>
  </si>
  <si>
    <t>会社法人等番号</t>
    <rPh sb="0" eb="7">
      <t>カイシャホウジンナドバンゴウ</t>
    </rPh>
    <phoneticPr fontId="11"/>
  </si>
  <si>
    <t>⑨</t>
  </si>
  <si>
    <t>⑩</t>
  </si>
  <si>
    <t>⑪</t>
  </si>
  <si>
    <t>⑫</t>
  </si>
  <si>
    <t>⑬</t>
  </si>
  <si>
    <t>⑭</t>
  </si>
  <si>
    <t>⑮</t>
  </si>
  <si>
    <t>⑯</t>
  </si>
  <si>
    <t>⑰</t>
  </si>
  <si>
    <t>㉑</t>
  </si>
  <si>
    <t>㉒</t>
  </si>
  <si>
    <t>㉓</t>
  </si>
  <si>
    <t>㉔</t>
  </si>
  <si>
    <t>㉕</t>
  </si>
  <si>
    <t>㉖</t>
  </si>
  <si>
    <t>㉗</t>
  </si>
  <si>
    <t>㉘</t>
  </si>
  <si>
    <t>㉙</t>
  </si>
  <si>
    <t>㉚</t>
  </si>
  <si>
    <t>㉛</t>
  </si>
  <si>
    <t>㉜</t>
    <phoneticPr fontId="11"/>
  </si>
  <si>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11"/>
  </si>
  <si>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1"/>
  </si>
  <si>
    <t>共有者の人数（㉛で「有」を選択した場合）</t>
    <rPh sb="0" eb="3">
      <t>キョウユウシャ</t>
    </rPh>
    <rPh sb="4" eb="6">
      <t>ニンズウ</t>
    </rPh>
    <rPh sb="10" eb="11">
      <t>ア</t>
    </rPh>
    <rPh sb="13" eb="15">
      <t>センタク</t>
    </rPh>
    <rPh sb="17" eb="19">
      <t>バアイ</t>
    </rPh>
    <phoneticPr fontId="11"/>
  </si>
  <si>
    <t>M1224</t>
    <phoneticPr fontId="11"/>
  </si>
  <si>
    <t>会社法人等番号</t>
    <phoneticPr fontId="11"/>
  </si>
  <si>
    <t>○</t>
  </si>
  <si>
    <t>代表者の「永住者」又は「特別永住者」</t>
    <phoneticPr fontId="11"/>
  </si>
  <si>
    <t>⑱</t>
    <phoneticPr fontId="11"/>
  </si>
  <si>
    <t>⑲</t>
    <phoneticPr fontId="11"/>
  </si>
  <si>
    <t>⑳</t>
    <phoneticPr fontId="11"/>
  </si>
  <si>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5"/>
  </si>
  <si>
    <t>※５　住所が海外の場合は国内の連絡先を別紙で提出</t>
    <rPh sb="19" eb="21">
      <t>ベッシ</t>
    </rPh>
    <rPh sb="22" eb="24">
      <t>テイシュツ</t>
    </rPh>
    <phoneticPr fontId="35"/>
  </si>
  <si>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5"/>
  </si>
  <si>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5"/>
  </si>
  <si>
    <t>※４</t>
    <phoneticPr fontId="35"/>
  </si>
  <si>
    <t>譲受人住所※５</t>
    <rPh sb="0" eb="1">
      <t>ユズ</t>
    </rPh>
    <rPh sb="1" eb="2">
      <t>ウ</t>
    </rPh>
    <rPh sb="2" eb="3">
      <t>ニン</t>
    </rPh>
    <rPh sb="3" eb="4">
      <t>ジュウ</t>
    </rPh>
    <rPh sb="4" eb="5">
      <t>ショ</t>
    </rPh>
    <phoneticPr fontId="11"/>
  </si>
  <si>
    <t>譲渡人住所※５　</t>
    <rPh sb="0" eb="1">
      <t>ユズ</t>
    </rPh>
    <rPh sb="1" eb="2">
      <t>ワタ</t>
    </rPh>
    <rPh sb="2" eb="3">
      <t>ニン</t>
    </rPh>
    <rPh sb="3" eb="4">
      <t>ジュウ</t>
    </rPh>
    <rPh sb="4" eb="5">
      <t>ショ</t>
    </rPh>
    <phoneticPr fontId="11"/>
  </si>
  <si>
    <t>役員の国籍等
※６</t>
    <rPh sb="0" eb="2">
      <t>ヤクイン</t>
    </rPh>
    <rPh sb="3" eb="6">
      <t>コクセキナド</t>
    </rPh>
    <phoneticPr fontId="11"/>
  </si>
  <si>
    <t>議決権保有者
の国籍等※７</t>
    <rPh sb="0" eb="3">
      <t>ギケツケン</t>
    </rPh>
    <rPh sb="3" eb="6">
      <t>ホユウシャ</t>
    </rPh>
    <rPh sb="8" eb="10">
      <t>コクセキ</t>
    </rPh>
    <rPh sb="10" eb="11">
      <t>ナド</t>
    </rPh>
    <phoneticPr fontId="11"/>
  </si>
  <si>
    <t>※３　会社法人等番号を有する法人の場合は、会社・法人の登記簿に記録される12桁</t>
    <phoneticPr fontId="11"/>
  </si>
  <si>
    <t>　　　 の数字を記載</t>
    <phoneticPr fontId="11"/>
  </si>
  <si>
    <t>権利の移転等
の態様
※８</t>
    <rPh sb="0" eb="2">
      <t>ケンリ</t>
    </rPh>
    <rPh sb="3" eb="5">
      <t>イテン</t>
    </rPh>
    <rPh sb="5" eb="6">
      <t>トウ</t>
    </rPh>
    <rPh sb="8" eb="10">
      <t>タイヨウ</t>
    </rPh>
    <phoneticPr fontId="11"/>
  </si>
  <si>
    <r>
      <t xml:space="preserve">共有持分
割合
</t>
    </r>
    <r>
      <rPr>
        <sz val="12"/>
        <color theme="1"/>
        <rFont val="ＭＳ Ｐ明朝"/>
        <family val="1"/>
        <charset val="128"/>
      </rPr>
      <t>※９</t>
    </r>
    <rPh sb="0" eb="2">
      <t>キョウユウ</t>
    </rPh>
    <rPh sb="2" eb="3">
      <t>モ</t>
    </rPh>
    <rPh sb="3" eb="4">
      <t>ブン</t>
    </rPh>
    <rPh sb="5" eb="7">
      <t>ワリアイ</t>
    </rPh>
    <phoneticPr fontId="35"/>
  </si>
  <si>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11"/>
  </si>
  <si>
    <t>※１０ 地上権又は賃借権の場合のみ記載</t>
    <phoneticPr fontId="35"/>
  </si>
  <si>
    <t>※９　 共有の場合のみ、届出に係るものを記載</t>
    <rPh sb="12" eb="14">
      <t>トドケデ</t>
    </rPh>
    <rPh sb="15" eb="16">
      <t>カカ</t>
    </rPh>
    <phoneticPr fontId="35"/>
  </si>
  <si>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5"/>
  </si>
  <si>
    <t>区域区分等※１１</t>
    <rPh sb="0" eb="2">
      <t>クイキ</t>
    </rPh>
    <rPh sb="2" eb="4">
      <t>クブン</t>
    </rPh>
    <rPh sb="4" eb="5">
      <t>トウ</t>
    </rPh>
    <phoneticPr fontId="11"/>
  </si>
  <si>
    <t>※２　法人の場合は、その設立に当たって準拠した法令を制定した国や地域を記載</t>
  </si>
  <si>
    <t>別紙共有者一覧</t>
    <rPh sb="0" eb="2">
      <t>ベッシ</t>
    </rPh>
    <rPh sb="2" eb="5">
      <t>キョウユウシャ</t>
    </rPh>
    <rPh sb="5" eb="7">
      <t>イチラン</t>
    </rPh>
    <phoneticPr fontId="11"/>
  </si>
  <si>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11"/>
  </si>
  <si>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</si>
  <si>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11"/>
  </si>
  <si>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11"/>
  </si>
  <si>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</si>
  <si>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11"/>
  </si>
  <si>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</si>
  <si>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1"/>
  </si>
  <si>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11"/>
  </si>
  <si>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11"/>
  </si>
  <si>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11"/>
  </si>
  <si>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11"/>
  </si>
  <si>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11"/>
  </si>
  <si>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7"/>
  </si>
  <si>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5"/>
  </si>
  <si>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11"/>
  </si>
  <si>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11"/>
  </si>
  <si>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11"/>
  </si>
  <si>
    <t>新潟県知事</t>
    <rPh sb="3" eb="5">
      <t>チジ</t>
    </rPh>
    <phoneticPr fontId="47"/>
  </si>
  <si>
    <t>様</t>
    <rPh sb="0" eb="1">
      <t>サマ</t>
    </rPh>
    <phoneticPr fontId="35"/>
  </si>
  <si>
    <t>別紙　筆一覧</t>
    <rPh sb="0" eb="2">
      <t>ベッシ</t>
    </rPh>
    <rPh sb="3" eb="4">
      <t>フデ</t>
    </rPh>
    <rPh sb="4" eb="6">
      <t>イチラン</t>
    </rPh>
    <phoneticPr fontId="11"/>
  </si>
  <si>
    <t>権利の移転等
の態様
※５</t>
    <rPh sb="0" eb="2">
      <t>ケンリ</t>
    </rPh>
    <rPh sb="3" eb="5">
      <t>イテン</t>
    </rPh>
    <rPh sb="5" eb="6">
      <t>トウ</t>
    </rPh>
    <rPh sb="8" eb="10">
      <t>タイヨウ</t>
    </rPh>
    <phoneticPr fontId="11"/>
  </si>
  <si>
    <r>
      <t xml:space="preserve">共有持分
割合
</t>
    </r>
    <r>
      <rPr>
        <sz val="12"/>
        <color theme="1"/>
        <rFont val="ＭＳ Ｐ明朝"/>
        <family val="1"/>
        <charset val="128"/>
      </rPr>
      <t>※６</t>
    </r>
    <rPh sb="0" eb="2">
      <t>キョウユウ</t>
    </rPh>
    <rPh sb="2" eb="3">
      <t>モ</t>
    </rPh>
    <rPh sb="3" eb="4">
      <t>ブン</t>
    </rPh>
    <rPh sb="5" eb="7">
      <t>ワリアイ</t>
    </rPh>
    <phoneticPr fontId="35"/>
  </si>
  <si>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11"/>
  </si>
  <si>
    <t>※　筆数が多く、書ききれない場合は適宜行を追加してください。</t>
    <rPh sb="2" eb="4">
      <t>フデスウ</t>
    </rPh>
    <rPh sb="5" eb="6">
      <t>オオ</t>
    </rPh>
    <rPh sb="17" eb="19">
      <t>テキギ</t>
    </rPh>
    <rPh sb="19" eb="20">
      <t>ギョウ</t>
    </rPh>
    <rPh sb="21" eb="23">
      <t>ツイカ</t>
    </rPh>
    <phoneticPr fontId="11"/>
  </si>
  <si>
    <t>※１　法人の場合は、法人名を記載</t>
    <phoneticPr fontId="11"/>
  </si>
  <si>
    <t>届出人である権利取得者（譲受人）</t>
    <rPh sb="0" eb="3">
      <t>トドケデニン</t>
    </rPh>
    <rPh sb="6" eb="11">
      <t>ケンリシュトクシャ</t>
    </rPh>
    <rPh sb="12" eb="15">
      <t>ユズリウケニン</t>
    </rPh>
    <phoneticPr fontId="35"/>
  </si>
  <si>
    <t>氏名（法人名）</t>
    <rPh sb="0" eb="2">
      <t>シメイ</t>
    </rPh>
    <rPh sb="3" eb="6">
      <t>ホウジンメイ</t>
    </rPh>
    <phoneticPr fontId="35"/>
  </si>
  <si>
    <t>法人・個人</t>
    <rPh sb="0" eb="2">
      <t>ホウジン</t>
    </rPh>
    <rPh sb="3" eb="5">
      <t>コジン</t>
    </rPh>
    <phoneticPr fontId="35"/>
  </si>
  <si>
    <t>会社法人等番号</t>
    <rPh sb="0" eb="2">
      <t>カイシャ</t>
    </rPh>
    <rPh sb="2" eb="5">
      <t>ホウジントウ</t>
    </rPh>
    <rPh sb="5" eb="7">
      <t>バンゴウ</t>
    </rPh>
    <phoneticPr fontId="35"/>
  </si>
  <si>
    <t>（法人の場合は代表者）</t>
    <rPh sb="1" eb="3">
      <t>ホウジン</t>
    </rPh>
    <rPh sb="4" eb="6">
      <t>バアイ</t>
    </rPh>
    <rPh sb="7" eb="10">
      <t>ダイヒョウシャ</t>
    </rPh>
    <phoneticPr fontId="35"/>
  </si>
  <si>
    <t>郵便番号</t>
    <rPh sb="0" eb="4">
      <t>ユウビンバンゴウ</t>
    </rPh>
    <phoneticPr fontId="35"/>
  </si>
  <si>
    <t>住所</t>
    <rPh sb="0" eb="2">
      <t>ジュウショ</t>
    </rPh>
    <phoneticPr fontId="35"/>
  </si>
  <si>
    <t>電話番号</t>
    <rPh sb="0" eb="4">
      <t>デンワバンゴウ</t>
    </rPh>
    <phoneticPr fontId="35"/>
  </si>
  <si>
    <t>国籍</t>
    <rPh sb="0" eb="2">
      <t>コクセキ</t>
    </rPh>
    <phoneticPr fontId="35"/>
  </si>
  <si>
    <t>代表者の国籍（法人の場合）</t>
    <rPh sb="0" eb="3">
      <t>ダイヒョウシャ</t>
    </rPh>
    <rPh sb="4" eb="6">
      <t>コクセキ</t>
    </rPh>
    <rPh sb="7" eb="9">
      <t>ホウジン</t>
    </rPh>
    <rPh sb="10" eb="12">
      <t>バアイ</t>
    </rPh>
    <phoneticPr fontId="35"/>
  </si>
  <si>
    <t>業種（法人の場合）</t>
    <rPh sb="0" eb="2">
      <t>ギョウシュ</t>
    </rPh>
    <rPh sb="3" eb="5">
      <t>ホウジン</t>
    </rPh>
    <rPh sb="6" eb="8">
      <t>バアイ</t>
    </rPh>
    <phoneticPr fontId="35"/>
  </si>
  <si>
    <t>永住者又は特別永住者</t>
    <rPh sb="0" eb="3">
      <t>エイジュウシャ</t>
    </rPh>
    <rPh sb="3" eb="4">
      <t>マタ</t>
    </rPh>
    <rPh sb="5" eb="10">
      <t>トクベツエイジュウシャ</t>
    </rPh>
    <phoneticPr fontId="35"/>
  </si>
  <si>
    <t>役員の国籍</t>
    <phoneticPr fontId="35"/>
  </si>
  <si>
    <t>議決権保有者
の国籍</t>
    <phoneticPr fontId="35"/>
  </si>
  <si>
    <t>非該当</t>
    <rPh sb="0" eb="3">
      <t>ヒガイトウ</t>
    </rPh>
    <phoneticPr fontId="35"/>
  </si>
  <si>
    <t>該当</t>
    <rPh sb="0" eb="2">
      <t>ガイトウ</t>
    </rPh>
    <phoneticPr fontId="35"/>
  </si>
  <si>
    <t>該当せず</t>
    <rPh sb="0" eb="2">
      <t>ガイトウ</t>
    </rPh>
    <phoneticPr fontId="35"/>
  </si>
  <si>
    <t>※　不足する場合は適宜行を追加してください。</t>
    <phoneticPr fontId="11"/>
  </si>
  <si>
    <t>別紙　共有者一覧</t>
    <phoneticPr fontId="11"/>
  </si>
  <si>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45" eb="147">
      <t>ガイトウ</t>
    </rPh>
    <rPh sb="152" eb="153">
      <t>ナ</t>
    </rPh>
    <rPh sb="154" eb="156">
      <t>バアイ</t>
    </rPh>
    <rPh sb="159" eb="160">
      <t>タ</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</si>
</sst>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1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auto="1"/>
      </left>
      <right/>
      <top style="thin">
        <color auto="1"/>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ashed">
        <color auto="1"/>
      </right>
      <top/>
      <bottom/>
      <diagonal/>
    </border>
    <border>
      <left style="dashed">
        <color auto="1"/>
      </left>
      <right/>
      <top/>
      <bottom/>
      <diagonal/>
    </border>
    <border>
      <left style="dashed">
        <color auto="1"/>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ashed">
        <color auto="1"/>
      </right>
      <top/>
      <bottom style="medium">
        <color indexed="64"/>
      </bottom>
      <diagonal/>
    </border>
    <border>
      <left style="dashed">
        <color auto="1"/>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diagonalDown="1">
      <left style="thin">
        <color auto="1"/>
      </left>
      <right/>
      <top/>
      <bottom/>
      <diagonal style="thin">
        <color auto="1"/>
      </diagonal>
    </border>
    <border diagonalDown="1">
      <left/>
      <right/>
      <top/>
      <bottom/>
      <diagonal style="thin">
        <color auto="1"/>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medium">
        <color auto="1"/>
      </right>
      <top style="medium">
        <color indexed="64"/>
      </top>
      <bottom/>
      <diagonal style="thin">
        <color auto="1"/>
      </diagonal>
    </border>
    <border diagonalDown="1">
      <left style="medium">
        <color indexed="64"/>
      </left>
      <right/>
      <top/>
      <bottom style="medium">
        <color indexed="64"/>
      </bottom>
      <diagonal style="thin">
        <color auto="1"/>
      </diagonal>
    </border>
    <border diagonalDown="1">
      <left/>
      <right style="medium">
        <color auto="1"/>
      </right>
      <top/>
      <bottom style="medium">
        <color indexed="64"/>
      </bottom>
      <diagonal style="thin">
        <color auto="1"/>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s>
  <cellStyleXfs count="21">
    <xf numFmtId="0" fontId="0" fillId="0" borderId="0">
      <alignment vertical="center"/>
    </xf>
    <xf numFmtId="0" fontId="10"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37"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45" fillId="0" borderId="0"/>
    <xf numFmtId="0" fontId="6" fillId="0" borderId="0">
      <alignment vertical="center"/>
    </xf>
    <xf numFmtId="0" fontId="37" fillId="0" borderId="0">
      <alignment vertical="center"/>
    </xf>
    <xf numFmtId="0" fontId="5" fillId="0" borderId="0">
      <alignment vertical="center"/>
    </xf>
    <xf numFmtId="0" fontId="3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cellStyleXfs>
  <cellXfs count="115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3" fillId="0" borderId="0" xfId="0" applyFont="1" applyAlignment="1"/>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4" fillId="0" borderId="5" xfId="0" applyFont="1" applyBorder="1" applyAlignment="1">
      <alignment horizontal="left" shrinkToFit="1"/>
    </xf>
    <xf numFmtId="0" fontId="14" fillId="0" borderId="5" xfId="0" applyFont="1" applyBorder="1" applyAlignment="1">
      <alignment horizontal="left"/>
    </xf>
    <xf numFmtId="0" fontId="0" fillId="0" borderId="5" xfId="0" applyBorder="1">
      <alignment vertical="center"/>
    </xf>
    <xf numFmtId="49" fontId="16" fillId="0" borderId="0" xfId="0" applyNumberFormat="1" applyFont="1" applyAlignment="1"/>
    <xf numFmtId="49" fontId="12" fillId="0" borderId="0" xfId="0" applyNumberFormat="1" applyFont="1">
      <alignment vertical="center"/>
    </xf>
    <xf numFmtId="49" fontId="15" fillId="0" borderId="5" xfId="0" applyNumberFormat="1" applyFont="1" applyBorder="1" applyAlignment="1">
      <alignment horizontal="center" vertical="center"/>
    </xf>
    <xf numFmtId="49" fontId="12" fillId="0" borderId="5" xfId="0" applyNumberFormat="1" applyFont="1" applyBorder="1">
      <alignment vertical="center"/>
    </xf>
    <xf numFmtId="49" fontId="12" fillId="0" borderId="0" xfId="0" applyNumberFormat="1" applyFont="1" applyAlignment="1">
      <alignment horizontal="center" vertical="center"/>
    </xf>
    <xf numFmtId="0" fontId="12" fillId="0" borderId="0" xfId="0" applyFont="1">
      <alignment vertical="center"/>
    </xf>
    <xf numFmtId="49" fontId="12" fillId="0" borderId="5" xfId="0" applyNumberFormat="1" applyFont="1" applyBorder="1" applyAlignment="1">
      <alignment horizontal="center" vertical="center"/>
    </xf>
    <xf numFmtId="14" fontId="14" fillId="0" borderId="5" xfId="0" applyNumberFormat="1" applyFont="1" applyBorder="1" applyAlignment="1">
      <alignment horizontal="left"/>
    </xf>
    <xf numFmtId="0" fontId="17" fillId="0" borderId="0" xfId="0" applyFont="1" applyAlignment="1"/>
    <xf numFmtId="0" fontId="22" fillId="0" borderId="0" xfId="0" applyFont="1">
      <alignment vertical="center"/>
    </xf>
    <xf numFmtId="0" fontId="23" fillId="0" borderId="0" xfId="0" applyFont="1">
      <alignment vertical="center"/>
    </xf>
    <xf numFmtId="0" fontId="20" fillId="0" borderId="0" xfId="0" applyFont="1">
      <alignment vertical="center"/>
    </xf>
    <xf numFmtId="49" fontId="20" fillId="0" borderId="0" xfId="0" applyNumberFormat="1" applyFont="1" applyAlignment="1">
      <alignment horizontal="left" vertical="center" shrinkToFit="1"/>
    </xf>
    <xf numFmtId="49" fontId="20" fillId="0" borderId="0" xfId="0" applyNumberFormat="1" applyFont="1" applyAlignment="1">
      <alignment horizontal="left" vertical="center"/>
    </xf>
    <xf numFmtId="0" fontId="27" fillId="0" borderId="0" xfId="0" applyFont="1">
      <alignment vertical="center"/>
    </xf>
    <xf numFmtId="0" fontId="46" fillId="6" borderId="5" xfId="8" applyFont="1" applyFill="1" applyBorder="1" applyAlignment="1">
      <alignment horizontal="center" vertical="center"/>
    </xf>
    <xf numFmtId="0" fontId="0" fillId="0" borderId="5" xfId="0" applyBorder="1" applyAlignment="1">
      <alignment vertical="center" shrinkToFit="1"/>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9" fillId="0" borderId="9" xfId="3" applyNumberFormat="1" applyFont="1" applyBorder="1" applyAlignment="1" applyProtection="1">
      <alignment horizontal="right" vertical="center"/>
    </xf>
    <xf numFmtId="0" fontId="59" fillId="0" borderId="24" xfId="3" applyNumberFormat="1" applyFont="1" applyBorder="1" applyAlignment="1" applyProtection="1">
      <alignment horizontal="left" vertical="center"/>
    </xf>
    <xf numFmtId="0" fontId="63" fillId="0" borderId="0" xfId="0" applyFont="1">
      <alignment vertical="center"/>
    </xf>
    <xf numFmtId="0" fontId="55" fillId="0" borderId="10" xfId="3" applyNumberFormat="1" applyFont="1" applyBorder="1" applyAlignment="1" applyProtection="1">
      <alignment horizontal="left" vertical="center" wrapText="1"/>
    </xf>
    <xf numFmtId="179" fontId="12" fillId="0" borderId="5" xfId="0" applyNumberFormat="1" applyFont="1" applyBorder="1" applyAlignment="1">
      <alignment horizontal="center" vertical="center"/>
    </xf>
    <xf numFmtId="49" fontId="12" fillId="0" borderId="5" xfId="0" applyNumberFormat="1" applyFont="1" applyBorder="1" applyAlignment="1">
      <alignment horizontal="left" vertical="center"/>
    </xf>
    <xf numFmtId="0" fontId="65" fillId="0" borderId="0" xfId="0" applyFont="1">
      <alignment vertical="center"/>
    </xf>
    <xf numFmtId="0" fontId="23" fillId="0" borderId="5" xfId="0" applyFont="1" applyBorder="1" applyAlignment="1">
      <alignment horizontal="center" vertical="center"/>
    </xf>
    <xf numFmtId="0" fontId="23" fillId="0" borderId="5" xfId="0" applyFont="1" applyBorder="1">
      <alignment vertical="center"/>
    </xf>
    <xf numFmtId="0" fontId="23" fillId="0" borderId="5" xfId="0" applyFont="1" applyBorder="1" applyAlignment="1">
      <alignment horizontal="center" vertical="center" wrapText="1"/>
    </xf>
    <xf numFmtId="0" fontId="43" fillId="7" borderId="5" xfId="0" applyFont="1" applyFill="1" applyBorder="1" applyAlignment="1">
      <alignment horizontal="center" vertical="center"/>
    </xf>
    <xf numFmtId="0" fontId="23" fillId="0" borderId="5" xfId="0" applyFont="1" applyBorder="1" applyAlignment="1">
      <alignment vertical="center" wrapText="1"/>
    </xf>
    <xf numFmtId="0" fontId="67" fillId="12" borderId="5" xfId="0" applyFont="1" applyFill="1" applyBorder="1" applyAlignment="1">
      <alignment horizontal="center"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xf>
    <xf numFmtId="0" fontId="23" fillId="0" borderId="1" xfId="0" applyFont="1" applyBorder="1" applyAlignment="1">
      <alignment horizontal="left" vertical="center" wrapText="1"/>
    </xf>
    <xf numFmtId="0" fontId="67" fillId="13" borderId="5" xfId="0" applyFont="1" applyFill="1" applyBorder="1" applyAlignment="1">
      <alignment horizontal="center" vertical="center"/>
    </xf>
    <xf numFmtId="0" fontId="23" fillId="8" borderId="5" xfId="0" applyFont="1" applyFill="1" applyBorder="1" applyAlignment="1">
      <alignment horizontal="center" vertical="center"/>
    </xf>
    <xf numFmtId="0" fontId="23" fillId="0" borderId="1" xfId="0" applyFont="1" applyBorder="1" applyAlignment="1">
      <alignment vertical="top" wrapText="1"/>
    </xf>
    <xf numFmtId="0" fontId="23" fillId="0" borderId="1" xfId="0" applyFont="1" applyBorder="1">
      <alignment vertical="center"/>
    </xf>
    <xf numFmtId="49" fontId="19" fillId="0" borderId="5" xfId="0" applyNumberFormat="1"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49" fontId="19" fillId="0" borderId="5" xfId="0" applyNumberFormat="1" applyFont="1" applyBorder="1" applyAlignment="1" applyProtection="1">
      <alignment horizontal="left" vertical="center" shrinkToFit="1"/>
      <protection locked="0"/>
    </xf>
    <xf numFmtId="49" fontId="19" fillId="8" borderId="5" xfId="0" applyNumberFormat="1" applyFont="1" applyFill="1" applyBorder="1" applyAlignment="1" applyProtection="1">
      <alignment horizontal="left" vertical="center" shrinkToFit="1"/>
      <protection locked="0"/>
    </xf>
    <xf numFmtId="49" fontId="19" fillId="8" borderId="5" xfId="0" applyNumberFormat="1" applyFont="1" applyFill="1" applyBorder="1" applyAlignment="1" applyProtection="1">
      <alignment horizontal="left" vertical="center"/>
      <protection locked="0"/>
    </xf>
    <xf numFmtId="49" fontId="19" fillId="0" borderId="5" xfId="8" applyNumberFormat="1" applyFont="1" applyBorder="1" applyAlignment="1" applyProtection="1">
      <alignment horizontal="left" vertical="center"/>
      <protection locked="0"/>
    </xf>
    <xf numFmtId="49" fontId="19" fillId="0" borderId="86" xfId="0" applyNumberFormat="1" applyFont="1" applyBorder="1" applyAlignment="1" applyProtection="1">
      <alignment horizontal="left" vertical="center"/>
      <protection locked="0"/>
    </xf>
    <xf numFmtId="49" fontId="19" fillId="0" borderId="66" xfId="0" applyNumberFormat="1" applyFont="1" applyBorder="1" applyAlignment="1" applyProtection="1">
      <alignment horizontal="left" vertical="center"/>
      <protection locked="0"/>
    </xf>
    <xf numFmtId="49" fontId="19" fillId="9" borderId="86" xfId="0" applyNumberFormat="1" applyFont="1" applyFill="1" applyBorder="1" applyAlignment="1" applyProtection="1">
      <alignment horizontal="left" vertical="center"/>
      <protection locked="0"/>
    </xf>
    <xf numFmtId="49" fontId="19" fillId="8" borderId="86" xfId="0" applyNumberFormat="1" applyFont="1" applyFill="1" applyBorder="1" applyAlignment="1" applyProtection="1">
      <alignment horizontal="left" vertical="center"/>
      <protection locked="0"/>
    </xf>
    <xf numFmtId="179" fontId="19" fillId="8" borderId="83" xfId="0" applyNumberFormat="1" applyFont="1" applyFill="1" applyBorder="1" applyAlignment="1" applyProtection="1">
      <alignment horizontal="left" vertical="center"/>
      <protection locked="0"/>
    </xf>
    <xf numFmtId="179" fontId="19" fillId="8" borderId="84" xfId="0" applyNumberFormat="1" applyFont="1" applyFill="1" applyBorder="1" applyAlignment="1" applyProtection="1">
      <alignment horizontal="left" vertical="center"/>
      <protection locked="0"/>
    </xf>
    <xf numFmtId="179" fontId="19" fillId="0" borderId="84" xfId="0" applyNumberFormat="1" applyFont="1" applyBorder="1" applyAlignment="1" applyProtection="1">
      <alignment horizontal="left" vertical="center"/>
      <protection locked="0"/>
    </xf>
    <xf numFmtId="177" fontId="19" fillId="0" borderId="84" xfId="0" applyNumberFormat="1" applyFont="1" applyBorder="1" applyAlignment="1" applyProtection="1">
      <alignment horizontal="left" vertical="center"/>
      <protection locked="0"/>
    </xf>
    <xf numFmtId="49" fontId="19" fillId="0" borderId="84" xfId="0" applyNumberFormat="1" applyFont="1" applyBorder="1" applyAlignment="1" applyProtection="1">
      <alignment horizontal="left" vertical="center"/>
      <protection locked="0"/>
    </xf>
    <xf numFmtId="49" fontId="19" fillId="8" borderId="84" xfId="0" applyNumberFormat="1" applyFont="1" applyFill="1" applyBorder="1" applyAlignment="1" applyProtection="1">
      <alignment horizontal="left" vertical="center"/>
      <protection locked="0"/>
    </xf>
    <xf numFmtId="180" fontId="19" fillId="0" borderId="84" xfId="0" applyNumberFormat="1" applyFont="1" applyBorder="1" applyAlignment="1" applyProtection="1">
      <alignment horizontal="left" vertical="center"/>
      <protection locked="0"/>
    </xf>
    <xf numFmtId="49" fontId="19" fillId="0" borderId="84" xfId="0" applyNumberFormat="1" applyFont="1" applyBorder="1" applyAlignment="1" applyProtection="1">
      <alignment horizontal="left" vertical="top" wrapText="1" shrinkToFit="1"/>
      <protection locked="0"/>
    </xf>
    <xf numFmtId="49" fontId="19" fillId="8" borderId="84" xfId="0" applyNumberFormat="1" applyFont="1" applyFill="1" applyBorder="1" applyAlignment="1" applyProtection="1">
      <alignment horizontal="left" vertical="center" shrinkToFit="1"/>
      <protection locked="0"/>
    </xf>
    <xf numFmtId="180" fontId="19" fillId="8" borderId="86" xfId="0" applyNumberFormat="1" applyFont="1" applyFill="1" applyBorder="1" applyAlignment="1" applyProtection="1">
      <alignment horizontal="left" vertical="center"/>
      <protection locked="0"/>
    </xf>
    <xf numFmtId="49" fontId="19" fillId="0" borderId="84" xfId="0" applyNumberFormat="1" applyFont="1" applyBorder="1" applyAlignment="1" applyProtection="1">
      <alignment horizontal="left" vertical="top" wrapText="1"/>
      <protection locked="0"/>
    </xf>
    <xf numFmtId="180" fontId="19" fillId="8" borderId="84" xfId="0" applyNumberFormat="1" applyFont="1" applyFill="1" applyBorder="1" applyAlignment="1" applyProtection="1">
      <alignment horizontal="left" vertical="center"/>
      <protection locked="0"/>
    </xf>
    <xf numFmtId="49" fontId="19" fillId="8" borderId="66" xfId="0" applyNumberFormat="1" applyFont="1" applyFill="1" applyBorder="1" applyAlignment="1" applyProtection="1">
      <alignment horizontal="left" vertical="center"/>
      <protection locked="0"/>
    </xf>
    <xf numFmtId="177" fontId="19" fillId="8" borderId="84" xfId="0" applyNumberFormat="1" applyFont="1" applyFill="1" applyBorder="1" applyAlignment="1" applyProtection="1">
      <alignment horizontal="left" vertical="center"/>
      <protection locked="0"/>
    </xf>
    <xf numFmtId="49" fontId="19" fillId="8" borderId="84" xfId="0" applyNumberFormat="1" applyFont="1" applyFill="1" applyBorder="1" applyAlignment="1" applyProtection="1">
      <alignment horizontal="left" vertical="center" wrapText="1" shrinkToFit="1"/>
      <protection locked="0"/>
    </xf>
    <xf numFmtId="180" fontId="19" fillId="9" borderId="84" xfId="0" applyNumberFormat="1" applyFont="1" applyFill="1" applyBorder="1" applyAlignment="1" applyProtection="1">
      <alignment horizontal="left" vertical="center"/>
      <protection locked="0"/>
    </xf>
    <xf numFmtId="179" fontId="19" fillId="9" borderId="84" xfId="0" applyNumberFormat="1" applyFont="1" applyFill="1" applyBorder="1" applyAlignment="1" applyProtection="1">
      <alignment horizontal="left" vertical="center"/>
      <protection locked="0"/>
    </xf>
    <xf numFmtId="49" fontId="19" fillId="9" borderId="66" xfId="0" applyNumberFormat="1" applyFont="1" applyFill="1" applyBorder="1" applyAlignment="1" applyProtection="1">
      <alignment horizontal="left" vertical="center"/>
      <protection locked="0"/>
    </xf>
    <xf numFmtId="177" fontId="19" fillId="9" borderId="84" xfId="0" applyNumberFormat="1" applyFont="1" applyFill="1" applyBorder="1" applyAlignment="1" applyProtection="1">
      <alignment horizontal="left" vertical="center"/>
      <protection locked="0"/>
    </xf>
    <xf numFmtId="49" fontId="19" fillId="9" borderId="84" xfId="0" applyNumberFormat="1" applyFont="1" applyFill="1" applyBorder="1" applyAlignment="1" applyProtection="1">
      <alignment horizontal="left" vertical="center"/>
      <protection locked="0"/>
    </xf>
    <xf numFmtId="49" fontId="19" fillId="0" borderId="84" xfId="0" applyNumberFormat="1" applyFont="1" applyBorder="1" applyAlignment="1" applyProtection="1">
      <alignment horizontal="left" vertical="center" wrapText="1"/>
      <protection locked="0"/>
    </xf>
    <xf numFmtId="178" fontId="19" fillId="0" borderId="89" xfId="0" applyNumberFormat="1" applyFont="1" applyBorder="1" applyAlignment="1" applyProtection="1">
      <alignment horizontal="left" vertical="center"/>
      <protection locked="0"/>
    </xf>
    <xf numFmtId="178" fontId="19" fillId="0" borderId="84" xfId="0" applyNumberFormat="1" applyFont="1" applyBorder="1" applyAlignment="1" applyProtection="1">
      <alignment horizontal="left" vertical="center"/>
      <protection locked="0"/>
    </xf>
    <xf numFmtId="178" fontId="19" fillId="8" borderId="86" xfId="0" applyNumberFormat="1" applyFont="1" applyFill="1" applyBorder="1" applyAlignment="1" applyProtection="1">
      <alignment horizontal="left" vertical="center"/>
      <protection locked="0"/>
    </xf>
    <xf numFmtId="49" fontId="19" fillId="0" borderId="83" xfId="8" applyNumberFormat="1" applyFont="1" applyBorder="1" applyAlignment="1" applyProtection="1">
      <alignment horizontal="left" vertical="center"/>
      <protection locked="0"/>
    </xf>
    <xf numFmtId="178" fontId="19" fillId="0" borderId="5" xfId="0" applyNumberFormat="1" applyFont="1" applyBorder="1" applyAlignment="1" applyProtection="1">
      <alignment horizontal="left" vertical="center"/>
      <protection locked="0"/>
    </xf>
    <xf numFmtId="177" fontId="19" fillId="0" borderId="84" xfId="4" applyNumberFormat="1" applyFont="1" applyBorder="1" applyAlignment="1" applyProtection="1">
      <alignment horizontal="left" vertical="center"/>
      <protection locked="0"/>
    </xf>
    <xf numFmtId="180" fontId="19" fillId="0" borderId="84" xfId="4" applyNumberFormat="1" applyFont="1" applyBorder="1" applyAlignment="1" applyProtection="1">
      <alignment horizontal="left" vertical="center"/>
      <protection locked="0"/>
    </xf>
    <xf numFmtId="184" fontId="19" fillId="0" borderId="84" xfId="0" applyNumberFormat="1" applyFont="1" applyBorder="1" applyAlignment="1" applyProtection="1">
      <alignment horizontal="left" vertical="center"/>
      <protection locked="0"/>
    </xf>
    <xf numFmtId="49" fontId="44" fillId="0" borderId="84" xfId="8" applyNumberFormat="1" applyFont="1" applyBorder="1" applyAlignment="1" applyProtection="1">
      <alignment horizontal="left" vertical="center"/>
      <protection locked="0"/>
    </xf>
    <xf numFmtId="49" fontId="19" fillId="8" borderId="5" xfId="0" applyNumberFormat="1" applyFont="1" applyFill="1" applyBorder="1" applyAlignment="1" applyProtection="1">
      <alignment horizontal="left" vertical="center" wrapText="1"/>
      <protection locked="0"/>
    </xf>
    <xf numFmtId="49" fontId="19" fillId="0" borderId="0" xfId="0" applyNumberFormat="1" applyFont="1" applyAlignment="1" applyProtection="1">
      <alignment horizontal="left" vertical="center" shrinkToFit="1"/>
      <protection locked="0"/>
    </xf>
    <xf numFmtId="49" fontId="19" fillId="8" borderId="86" xfId="0" applyNumberFormat="1" applyFont="1" applyFill="1" applyBorder="1" applyAlignment="1" applyProtection="1">
      <alignment horizontal="left" vertical="center" shrinkToFit="1"/>
      <protection locked="0"/>
    </xf>
    <xf numFmtId="49" fontId="19" fillId="0" borderId="84" xfId="0" applyNumberFormat="1" applyFont="1" applyBorder="1" applyAlignment="1" applyProtection="1">
      <alignment horizontal="left" vertical="center" shrinkToFit="1"/>
      <protection locked="0"/>
    </xf>
    <xf numFmtId="49" fontId="19" fillId="9" borderId="5" xfId="0" applyNumberFormat="1" applyFont="1" applyFill="1" applyBorder="1" applyAlignment="1" applyProtection="1">
      <alignment horizontal="left" vertical="center" shrinkToFit="1"/>
      <protection locked="0"/>
    </xf>
    <xf numFmtId="49" fontId="19" fillId="9" borderId="86" xfId="0" applyNumberFormat="1" applyFont="1" applyFill="1" applyBorder="1" applyAlignment="1" applyProtection="1">
      <alignment horizontal="left" vertical="center" shrinkToFit="1"/>
      <protection locked="0"/>
    </xf>
    <xf numFmtId="49" fontId="19" fillId="9" borderId="84" xfId="0" applyNumberFormat="1" applyFont="1" applyFill="1" applyBorder="1" applyAlignment="1" applyProtection="1">
      <alignment horizontal="left" vertical="center" shrinkToFit="1"/>
      <protection locked="0"/>
    </xf>
    <xf numFmtId="49" fontId="53" fillId="8" borderId="5" xfId="0" applyNumberFormat="1" applyFont="1" applyFill="1" applyBorder="1" applyAlignment="1" applyProtection="1">
      <alignment horizontal="left" vertical="center" shrinkToFit="1"/>
      <protection locked="0"/>
    </xf>
    <xf numFmtId="49" fontId="19" fillId="0" borderId="5" xfId="8" applyNumberFormat="1" applyFont="1" applyBorder="1" applyAlignment="1" applyProtection="1">
      <alignment horizontal="left" vertical="center" wrapText="1"/>
      <protection locked="0"/>
    </xf>
    <xf numFmtId="49" fontId="19" fillId="0" borderId="83" xfId="8" applyNumberFormat="1" applyFont="1" applyBorder="1" applyAlignment="1" applyProtection="1">
      <alignment horizontal="left" vertical="center" wrapText="1"/>
      <protection locked="0"/>
    </xf>
    <xf numFmtId="0" fontId="71" fillId="0" borderId="5" xfId="0" applyFont="1" applyBorder="1" applyAlignment="1">
      <alignment horizontal="center"/>
    </xf>
    <xf numFmtId="0" fontId="0" fillId="0" borderId="0" xfId="0" applyAlignment="1">
      <alignment shrinkToFit="1"/>
    </xf>
    <xf numFmtId="0" fontId="12"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9" fillId="0" borderId="5" xfId="0" applyNumberFormat="1" applyFont="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8" borderId="86" xfId="0" applyNumberFormat="1" applyFont="1" applyFill="1" applyBorder="1" applyAlignment="1" applyProtection="1">
      <alignment horizontal="left" vertical="center" wrapText="1" shrinkToFit="1"/>
      <protection locked="0"/>
    </xf>
    <xf numFmtId="49" fontId="19" fillId="0" borderId="66" xfId="0" applyNumberFormat="1" applyFont="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2" fillId="0" borderId="1" xfId="0" applyNumberFormat="1" applyFont="1" applyBorder="1">
      <alignment vertical="center"/>
    </xf>
    <xf numFmtId="0" fontId="12" fillId="0" borderId="5" xfId="0" applyFont="1" applyBorder="1" applyAlignment="1">
      <alignment vertical="center" shrinkToFit="1"/>
    </xf>
    <xf numFmtId="0" fontId="32" fillId="0" borderId="0" xfId="7" applyFont="1" applyProtection="1">
      <alignment vertical="center"/>
      <protection locked="0"/>
    </xf>
    <xf numFmtId="0" fontId="29" fillId="0" borderId="0" xfId="7" applyFont="1" applyProtection="1">
      <alignment vertical="center"/>
      <protection locked="0"/>
    </xf>
    <xf numFmtId="0" fontId="36" fillId="0" borderId="0" xfId="7" applyFont="1" applyProtection="1">
      <alignment vertical="center"/>
      <protection locked="0"/>
    </xf>
    <xf numFmtId="0" fontId="38" fillId="0" borderId="7" xfId="7" applyFont="1" applyBorder="1" applyProtection="1">
      <alignment vertical="center"/>
      <protection locked="0"/>
    </xf>
    <xf numFmtId="0" fontId="31" fillId="0" borderId="0" xfId="7" applyFont="1" applyProtection="1">
      <alignment vertical="center"/>
      <protection locked="0"/>
    </xf>
    <xf numFmtId="0" fontId="29" fillId="0" borderId="13" xfId="7" applyFont="1" applyBorder="1" applyAlignment="1" applyProtection="1">
      <alignment vertical="center" wrapText="1"/>
      <protection locked="0"/>
    </xf>
    <xf numFmtId="0" fontId="31" fillId="0" borderId="0" xfId="7" applyFont="1" applyAlignment="1" applyProtection="1">
      <alignment vertical="center" wrapText="1"/>
      <protection locked="0"/>
    </xf>
    <xf numFmtId="0" fontId="30" fillId="0" borderId="0" xfId="7" applyFont="1" applyAlignment="1" applyProtection="1">
      <protection locked="0"/>
    </xf>
    <xf numFmtId="0" fontId="30" fillId="0" borderId="0" xfId="7" applyFont="1" applyProtection="1">
      <alignment vertical="center"/>
      <protection locked="0"/>
    </xf>
    <xf numFmtId="0" fontId="33" fillId="0" borderId="15" xfId="7" applyFont="1" applyBorder="1" applyProtection="1">
      <alignment vertical="center"/>
      <protection locked="0"/>
    </xf>
    <xf numFmtId="0" fontId="30" fillId="0" borderId="18" xfId="7" applyFont="1" applyBorder="1" applyProtection="1">
      <alignment vertical="center"/>
      <protection locked="0"/>
    </xf>
    <xf numFmtId="0" fontId="33" fillId="0" borderId="18" xfId="7" applyFont="1" applyBorder="1" applyProtection="1">
      <alignment vertical="center"/>
      <protection locked="0"/>
    </xf>
    <xf numFmtId="0" fontId="30" fillId="0" borderId="24" xfId="7" applyFont="1" applyBorder="1" applyAlignment="1" applyProtection="1">
      <alignment vertical="top"/>
      <protection locked="0"/>
    </xf>
    <xf numFmtId="0" fontId="31" fillId="0" borderId="10" xfId="7" applyFont="1" applyBorder="1" applyAlignment="1" applyProtection="1">
      <alignment vertical="top"/>
      <protection locked="0"/>
    </xf>
    <xf numFmtId="0" fontId="32" fillId="0" borderId="39" xfId="7" applyFont="1" applyBorder="1" applyProtection="1">
      <alignment vertical="center"/>
      <protection locked="0"/>
    </xf>
    <xf numFmtId="0" fontId="32" fillId="0" borderId="48" xfId="7" applyFont="1" applyBorder="1" applyProtection="1">
      <alignment vertical="center"/>
      <protection locked="0"/>
    </xf>
    <xf numFmtId="0" fontId="32" fillId="0" borderId="38" xfId="7" applyFont="1" applyBorder="1" applyProtection="1">
      <alignment vertical="center"/>
      <protection locked="0"/>
    </xf>
    <xf numFmtId="0" fontId="31" fillId="0" borderId="0" xfId="7" applyFont="1" applyAlignment="1" applyProtection="1">
      <alignment horizontal="center" vertical="center"/>
      <protection locked="0"/>
    </xf>
    <xf numFmtId="0" fontId="31" fillId="0" borderId="11" xfId="7" applyFont="1" applyBorder="1" applyAlignment="1" applyProtection="1">
      <alignment vertical="top"/>
      <protection locked="0"/>
    </xf>
    <xf numFmtId="0" fontId="31" fillId="0" borderId="32" xfId="7" applyFont="1" applyBorder="1" applyAlignment="1" applyProtection="1">
      <alignment vertical="top"/>
      <protection locked="0"/>
    </xf>
    <xf numFmtId="0" fontId="30" fillId="0" borderId="0" xfId="7" applyFont="1" applyAlignment="1" applyProtection="1">
      <alignment vertical="top"/>
      <protection locked="0"/>
    </xf>
    <xf numFmtId="0" fontId="31" fillId="0" borderId="20" xfId="7" applyFont="1" applyBorder="1" applyAlignment="1" applyProtection="1">
      <alignment vertical="top"/>
      <protection locked="0"/>
    </xf>
    <xf numFmtId="0" fontId="31" fillId="0" borderId="0" xfId="7" applyFont="1" applyAlignment="1" applyProtection="1">
      <alignment vertical="top"/>
      <protection locked="0"/>
    </xf>
    <xf numFmtId="0" fontId="31" fillId="0" borderId="13" xfId="7" applyFont="1" applyBorder="1" applyAlignment="1" applyProtection="1">
      <alignment vertical="top"/>
      <protection locked="0"/>
    </xf>
    <xf numFmtId="0" fontId="31" fillId="0" borderId="23" xfId="7" applyFont="1" applyBorder="1" applyAlignment="1" applyProtection="1">
      <alignment vertical="top"/>
      <protection locked="0"/>
    </xf>
    <xf numFmtId="0" fontId="32" fillId="0" borderId="0" xfId="7" applyFont="1" applyAlignment="1" applyProtection="1">
      <alignment horizontal="left" vertical="center"/>
      <protection locked="0"/>
    </xf>
    <xf numFmtId="0" fontId="31" fillId="0" borderId="23" xfId="7" applyFont="1" applyBorder="1" applyProtection="1">
      <alignment vertical="center"/>
      <protection locked="0"/>
    </xf>
    <xf numFmtId="0" fontId="31" fillId="0" borderId="0" xfId="7" applyFont="1" applyAlignment="1" applyProtection="1">
      <alignment horizontal="left" vertical="center"/>
      <protection locked="0"/>
    </xf>
    <xf numFmtId="0" fontId="31" fillId="0" borderId="23" xfId="7" applyFont="1" applyBorder="1" applyAlignment="1" applyProtection="1">
      <alignment horizontal="left" vertical="center"/>
      <protection locked="0"/>
    </xf>
    <xf numFmtId="0" fontId="31" fillId="0" borderId="0" xfId="7" applyFont="1" applyAlignment="1" applyProtection="1">
      <alignment vertical="top" wrapText="1"/>
      <protection locked="0"/>
    </xf>
    <xf numFmtId="0" fontId="31" fillId="0" borderId="23" xfId="7" applyFont="1" applyBorder="1" applyAlignment="1" applyProtection="1">
      <alignment vertical="top" wrapText="1"/>
      <protection locked="0"/>
    </xf>
    <xf numFmtId="0" fontId="31" fillId="0" borderId="21" xfId="7" applyFont="1" applyBorder="1" applyAlignment="1" applyProtection="1">
      <alignment vertical="top"/>
      <protection locked="0"/>
    </xf>
    <xf numFmtId="0" fontId="31" fillId="0" borderId="17" xfId="7" applyFont="1" applyBorder="1" applyProtection="1">
      <alignment vertical="center"/>
      <protection locked="0"/>
    </xf>
    <xf numFmtId="0" fontId="31" fillId="0" borderId="0" xfId="7" applyFont="1" applyAlignment="1" applyProtection="1">
      <alignment horizontal="left" vertical="top"/>
      <protection locked="0"/>
    </xf>
    <xf numFmtId="0" fontId="31" fillId="0" borderId="0" xfId="7" applyFont="1" applyAlignment="1" applyProtection="1">
      <alignment horizontal="center" vertical="top"/>
      <protection locked="0"/>
    </xf>
    <xf numFmtId="0" fontId="31" fillId="0" borderId="24" xfId="7" applyFont="1" applyBorder="1" applyProtection="1">
      <alignment vertical="center"/>
      <protection locked="0"/>
    </xf>
    <xf numFmtId="0" fontId="31" fillId="0" borderId="10" xfId="7" applyFont="1" applyBorder="1" applyProtection="1">
      <alignment vertical="center"/>
      <protection locked="0"/>
    </xf>
    <xf numFmtId="0" fontId="31" fillId="0" borderId="19" xfId="7" applyFont="1" applyBorder="1" applyProtection="1">
      <alignment vertical="center"/>
      <protection locked="0"/>
    </xf>
    <xf numFmtId="0" fontId="31" fillId="0" borderId="18" xfId="7" applyFont="1" applyBorder="1" applyProtection="1">
      <alignment vertical="center"/>
      <protection locked="0"/>
    </xf>
    <xf numFmtId="0" fontId="32" fillId="0" borderId="15" xfId="7" applyFont="1" applyBorder="1" applyProtection="1">
      <alignment vertical="center"/>
      <protection locked="0"/>
    </xf>
    <xf numFmtId="0" fontId="31" fillId="0" borderId="15" xfId="7" applyFont="1" applyBorder="1" applyProtection="1">
      <alignment vertical="center"/>
      <protection locked="0"/>
    </xf>
    <xf numFmtId="0" fontId="32" fillId="0" borderId="0" xfId="7" applyFont="1" applyAlignment="1" applyProtection="1">
      <alignment vertical="top"/>
      <protection locked="0"/>
    </xf>
    <xf numFmtId="0" fontId="32" fillId="0" borderId="10" xfId="7" applyFont="1" applyBorder="1" applyProtection="1">
      <alignment vertical="center"/>
      <protection locked="0"/>
    </xf>
    <xf numFmtId="0" fontId="32" fillId="0" borderId="20" xfId="7" applyFont="1" applyBorder="1" applyAlignment="1" applyProtection="1">
      <alignment horizontal="right" vertical="center"/>
      <protection locked="0"/>
    </xf>
    <xf numFmtId="0" fontId="31" fillId="0" borderId="10" xfId="7" applyFont="1" applyBorder="1" applyAlignment="1" applyProtection="1">
      <alignment vertical="center" wrapText="1"/>
      <protection locked="0"/>
    </xf>
    <xf numFmtId="0" fontId="40" fillId="0" borderId="0" xfId="7" applyFont="1" applyProtection="1">
      <alignment vertical="center"/>
      <protection locked="0"/>
    </xf>
    <xf numFmtId="0" fontId="32" fillId="0" borderId="53" xfId="7" applyFont="1" applyBorder="1" applyProtection="1">
      <alignment vertical="center"/>
      <protection locked="0"/>
    </xf>
    <xf numFmtId="0" fontId="40" fillId="0" borderId="53" xfId="7" applyFont="1" applyBorder="1" applyAlignment="1" applyProtection="1">
      <alignment vertical="center" wrapText="1"/>
      <protection locked="0"/>
    </xf>
    <xf numFmtId="0" fontId="32" fillId="0" borderId="53" xfId="7" applyFont="1" applyBorder="1" applyAlignment="1" applyProtection="1">
      <alignment vertical="center" wrapText="1"/>
      <protection locked="0"/>
    </xf>
    <xf numFmtId="0" fontId="40" fillId="0" borderId="80" xfId="7" applyFont="1" applyBorder="1" applyAlignment="1" applyProtection="1">
      <alignment vertical="center" wrapText="1"/>
      <protection locked="0"/>
    </xf>
    <xf numFmtId="0" fontId="31" fillId="0" borderId="18" xfId="7" applyFont="1" applyBorder="1" applyAlignment="1" applyProtection="1">
      <alignment vertical="center" wrapText="1"/>
      <protection locked="0"/>
    </xf>
    <xf numFmtId="0" fontId="40" fillId="0" borderId="0" xfId="7" applyFont="1" applyAlignment="1" applyProtection="1">
      <alignment horizontal="right" vertical="center" wrapText="1"/>
      <protection locked="0"/>
    </xf>
    <xf numFmtId="0" fontId="40" fillId="0" borderId="0" xfId="7" applyFont="1" applyAlignment="1" applyProtection="1">
      <alignment horizontal="left" vertical="top"/>
      <protection locked="0"/>
    </xf>
    <xf numFmtId="0" fontId="30" fillId="4" borderId="0" xfId="7" applyFont="1" applyFill="1" applyProtection="1">
      <alignment vertical="center"/>
      <protection locked="0"/>
    </xf>
    <xf numFmtId="0" fontId="29" fillId="0" borderId="0" xfId="7" applyFont="1" applyAlignment="1" applyProtection="1">
      <alignment horizontal="left" vertical="center"/>
      <protection locked="0"/>
    </xf>
    <xf numFmtId="0" fontId="32" fillId="0" borderId="10" xfId="3" applyNumberFormat="1" applyFont="1" applyBorder="1" applyAlignment="1" applyProtection="1">
      <alignment vertical="top" wrapText="1"/>
      <protection locked="0"/>
    </xf>
    <xf numFmtId="0" fontId="32" fillId="0" borderId="11" xfId="3" applyNumberFormat="1" applyFont="1" applyBorder="1" applyAlignment="1" applyProtection="1">
      <alignment vertical="top" wrapText="1"/>
      <protection locked="0"/>
    </xf>
    <xf numFmtId="0" fontId="34" fillId="0" borderId="13" xfId="3" applyNumberFormat="1" applyFont="1" applyBorder="1" applyAlignment="1" applyProtection="1">
      <alignment vertical="center" wrapText="1"/>
      <protection locked="0"/>
    </xf>
    <xf numFmtId="0" fontId="40" fillId="0" borderId="23" xfId="7" applyFont="1" applyBorder="1" applyProtection="1">
      <alignment vertical="center"/>
      <protection locked="0"/>
    </xf>
    <xf numFmtId="0" fontId="32" fillId="0" borderId="22" xfId="7" applyFont="1" applyBorder="1" applyProtection="1">
      <alignment vertical="center"/>
      <protection locked="0"/>
    </xf>
    <xf numFmtId="0" fontId="31" fillId="0" borderId="21" xfId="7" applyFont="1" applyBorder="1" applyAlignment="1" applyProtection="1">
      <alignment horizontal="right" vertical="center"/>
      <protection locked="0"/>
    </xf>
    <xf numFmtId="0" fontId="31" fillId="0" borderId="13" xfId="7" applyFont="1" applyBorder="1" applyAlignment="1" applyProtection="1">
      <alignment vertical="center" wrapText="1"/>
      <protection locked="0"/>
    </xf>
    <xf numFmtId="0" fontId="31" fillId="5" borderId="0" xfId="7" applyFont="1" applyFill="1" applyAlignment="1" applyProtection="1">
      <alignment vertical="center" wrapText="1"/>
      <protection locked="0"/>
    </xf>
    <xf numFmtId="49" fontId="0" fillId="0" borderId="0" xfId="0" applyNumberFormat="1" applyAlignment="1"/>
    <xf numFmtId="0" fontId="20" fillId="0" borderId="0" xfId="0" applyFont="1" applyAlignment="1">
      <alignment vertical="center" shrinkToFit="1"/>
    </xf>
    <xf numFmtId="0" fontId="22" fillId="0" borderId="0" xfId="8" applyFont="1" applyAlignment="1">
      <alignment vertical="center"/>
    </xf>
    <xf numFmtId="0" fontId="46" fillId="6" borderId="86" xfId="8" applyFont="1" applyFill="1" applyBorder="1" applyAlignment="1">
      <alignment horizontal="center" vertical="center" shrinkToFit="1"/>
    </xf>
    <xf numFmtId="0" fontId="20" fillId="0" borderId="5" xfId="0" applyFont="1" applyBorder="1" applyAlignment="1">
      <alignment horizontal="center" vertical="center"/>
    </xf>
    <xf numFmtId="0" fontId="20" fillId="0" borderId="0" xfId="8" applyFont="1" applyAlignment="1">
      <alignment vertical="center"/>
    </xf>
    <xf numFmtId="0" fontId="20" fillId="0" borderId="5" xfId="8" applyFont="1" applyBorder="1" applyAlignment="1">
      <alignment horizontal="center" vertical="center"/>
    </xf>
    <xf numFmtId="0" fontId="18" fillId="7" borderId="66"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7" borderId="86"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wrapText="1"/>
      <protection locked="0"/>
    </xf>
    <xf numFmtId="0" fontId="18" fillId="7" borderId="5" xfId="8" applyFont="1" applyFill="1" applyBorder="1" applyAlignment="1" applyProtection="1">
      <alignment horizontal="center" vertical="center"/>
      <protection locked="0"/>
    </xf>
    <xf numFmtId="0" fontId="18" fillId="11" borderId="5" xfId="8" applyFont="1" applyFill="1" applyBorder="1" applyAlignment="1" applyProtection="1">
      <alignment horizontal="center" vertical="center"/>
      <protection locked="0"/>
    </xf>
    <xf numFmtId="0" fontId="18" fillId="9" borderId="86"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8" fillId="8" borderId="6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protection locked="0"/>
    </xf>
    <xf numFmtId="0" fontId="18" fillId="8" borderId="83" xfId="8" applyFont="1" applyFill="1" applyBorder="1" applyAlignment="1" applyProtection="1">
      <alignment horizontal="center" vertical="center" wrapText="1"/>
      <protection locked="0"/>
    </xf>
    <xf numFmtId="0" fontId="20" fillId="0" borderId="86"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20" fillId="8" borderId="86"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wrapText="1"/>
      <protection locked="0"/>
    </xf>
    <xf numFmtId="0" fontId="20" fillId="7" borderId="84" xfId="8" applyFont="1" applyFill="1" applyBorder="1" applyAlignment="1" applyProtection="1">
      <alignment horizontal="center" vertical="center"/>
      <protection locked="0"/>
    </xf>
    <xf numFmtId="0" fontId="20" fillId="0" borderId="5" xfId="8" applyFont="1" applyBorder="1" applyAlignment="1" applyProtection="1">
      <alignment horizontal="center" vertical="center"/>
      <protection locked="0"/>
    </xf>
    <xf numFmtId="0" fontId="20" fillId="0" borderId="84" xfId="8" applyFont="1" applyBorder="1" applyAlignment="1" applyProtection="1">
      <alignment horizontal="center" vertical="center"/>
      <protection locked="0"/>
    </xf>
    <xf numFmtId="0" fontId="20" fillId="8" borderId="84" xfId="8" applyFont="1" applyFill="1" applyBorder="1" applyAlignment="1" applyProtection="1">
      <alignment horizontal="center" vertical="center" wrapText="1"/>
      <protection locked="0"/>
    </xf>
    <xf numFmtId="0" fontId="18" fillId="8" borderId="5" xfId="8" applyFont="1" applyFill="1" applyBorder="1" applyAlignment="1" applyProtection="1">
      <alignment horizontal="center" vertical="center"/>
      <protection locked="0"/>
    </xf>
    <xf numFmtId="0" fontId="20" fillId="8" borderId="5" xfId="8" applyFont="1" applyFill="1" applyBorder="1" applyAlignment="1" applyProtection="1">
      <alignment horizontal="center" vertical="center"/>
      <protection locked="0"/>
    </xf>
    <xf numFmtId="0" fontId="20" fillId="8" borderId="86"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8" fillId="9" borderId="84" xfId="8" applyFont="1" applyFill="1" applyBorder="1" applyAlignment="1" applyProtection="1">
      <alignment horizontal="center" vertical="center" wrapText="1"/>
      <protection locked="0"/>
    </xf>
    <xf numFmtId="0" fontId="20" fillId="8" borderId="84" xfId="8" applyFont="1" applyFill="1" applyBorder="1" applyAlignment="1" applyProtection="1">
      <alignment horizontal="center" vertical="center"/>
      <protection locked="0"/>
    </xf>
    <xf numFmtId="0" fontId="18" fillId="8" borderId="84" xfId="8" applyFont="1" applyFill="1" applyBorder="1" applyAlignment="1" applyProtection="1">
      <alignment horizontal="center" vertical="center"/>
      <protection locked="0"/>
    </xf>
    <xf numFmtId="0" fontId="18" fillId="9" borderId="86" xfId="8" applyFont="1" applyFill="1" applyBorder="1" applyAlignment="1" applyProtection="1">
      <alignment horizontal="center" vertical="center"/>
      <protection locked="0"/>
    </xf>
    <xf numFmtId="0" fontId="20" fillId="7" borderId="84" xfId="8" applyFont="1" applyFill="1" applyBorder="1" applyAlignment="1" applyProtection="1">
      <alignment horizontal="center" vertical="center" wrapText="1"/>
      <protection locked="0"/>
    </xf>
    <xf numFmtId="0" fontId="20" fillId="14" borderId="84" xfId="8" applyFont="1" applyFill="1" applyBorder="1" applyAlignment="1" applyProtection="1">
      <alignment horizontal="center" vertical="center" wrapText="1" shrinkToFit="1"/>
      <protection locked="0"/>
    </xf>
    <xf numFmtId="0" fontId="20" fillId="7" borderId="86" xfId="8" applyFont="1" applyFill="1" applyBorder="1" applyAlignment="1" applyProtection="1">
      <alignment horizontal="center" vertical="center"/>
      <protection locked="0"/>
    </xf>
    <xf numFmtId="0" fontId="18" fillId="8" borderId="91" xfId="8" applyFont="1" applyFill="1" applyBorder="1" applyAlignment="1" applyProtection="1">
      <alignment horizontal="center" vertical="center" wrapText="1"/>
      <protection locked="0"/>
    </xf>
    <xf numFmtId="0" fontId="20" fillId="0" borderId="84" xfId="8" applyFont="1" applyBorder="1" applyAlignment="1" applyProtection="1">
      <alignment horizontal="center" vertical="center" wrapText="1"/>
      <protection locked="0"/>
    </xf>
    <xf numFmtId="0" fontId="44" fillId="0" borderId="0" xfId="8" applyFont="1" applyAlignment="1">
      <alignment vertical="center"/>
    </xf>
    <xf numFmtId="0" fontId="23" fillId="0" borderId="0" xfId="8" applyFont="1" applyAlignment="1">
      <alignment vertical="center"/>
    </xf>
    <xf numFmtId="0" fontId="20" fillId="0" borderId="0" xfId="8" applyFont="1" applyAlignment="1">
      <alignment vertical="center" shrinkToFit="1"/>
    </xf>
    <xf numFmtId="0" fontId="68" fillId="0" borderId="0" xfId="8" applyFont="1" applyAlignment="1">
      <alignment vertical="center"/>
    </xf>
    <xf numFmtId="0" fontId="54" fillId="0" borderId="0" xfId="8" applyFont="1" applyAlignment="1">
      <alignment vertical="center"/>
    </xf>
    <xf numFmtId="179" fontId="20" fillId="0" borderId="5" xfId="8" applyNumberFormat="1" applyFont="1" applyBorder="1" applyAlignment="1">
      <alignment horizontal="center" vertical="center" wrapText="1"/>
    </xf>
    <xf numFmtId="179" fontId="20" fillId="0" borderId="5" xfId="8" applyNumberFormat="1" applyFont="1" applyBorder="1" applyAlignment="1">
      <alignment horizontal="center" vertical="center"/>
    </xf>
    <xf numFmtId="0" fontId="46" fillId="6" borderId="2" xfId="8" applyFont="1" applyFill="1" applyBorder="1" applyAlignment="1">
      <alignment horizontal="center" vertical="center"/>
    </xf>
    <xf numFmtId="179" fontId="20" fillId="8" borderId="5" xfId="8" applyNumberFormat="1" applyFont="1" applyFill="1" applyBorder="1" applyAlignment="1">
      <alignment horizontal="center" vertical="center" wrapText="1"/>
    </xf>
    <xf numFmtId="0" fontId="66" fillId="0" borderId="0" xfId="8" applyFont="1" applyAlignment="1">
      <alignment vertical="center"/>
    </xf>
    <xf numFmtId="0" fontId="44" fillId="0" borderId="5" xfId="8" applyFont="1" applyBorder="1" applyAlignment="1" applyProtection="1">
      <alignment horizontal="center" vertical="center"/>
      <protection locked="0"/>
    </xf>
    <xf numFmtId="0" fontId="20" fillId="8" borderId="5" xfId="8" applyFont="1" applyFill="1" applyBorder="1" applyAlignment="1" applyProtection="1">
      <alignment horizontal="center" vertical="center" wrapText="1"/>
      <protection locked="0"/>
    </xf>
    <xf numFmtId="0" fontId="20" fillId="0" borderId="5" xfId="8" applyFont="1" applyBorder="1" applyAlignment="1" applyProtection="1">
      <alignment horizontal="center" vertical="center" wrapText="1"/>
      <protection locked="0"/>
    </xf>
    <xf numFmtId="0" fontId="18" fillId="0" borderId="89" xfId="8" applyFont="1" applyBorder="1" applyAlignment="1" applyProtection="1">
      <alignment horizontal="left" vertical="center" wrapText="1" shrinkToFit="1"/>
      <protection locked="0"/>
    </xf>
    <xf numFmtId="0" fontId="18" fillId="0" borderId="84" xfId="8"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wrapText="1" shrinkToFit="1"/>
      <protection locked="0"/>
    </xf>
    <xf numFmtId="49" fontId="20" fillId="8" borderId="5" xfId="8" applyNumberFormat="1" applyFont="1" applyFill="1" applyBorder="1" applyAlignment="1" applyProtection="1">
      <alignment horizontal="left" vertical="center" wrapText="1" shrinkToFit="1"/>
      <protection locked="0"/>
    </xf>
    <xf numFmtId="49" fontId="20"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20" fillId="0" borderId="5" xfId="8" applyNumberFormat="1" applyFont="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shrinkToFit="1"/>
      <protection locked="0"/>
    </xf>
    <xf numFmtId="49" fontId="20" fillId="9" borderId="86" xfId="8" applyNumberFormat="1" applyFont="1" applyFill="1" applyBorder="1" applyAlignment="1" applyProtection="1">
      <alignment horizontal="left" vertical="center" wrapText="1" shrinkToFit="1"/>
      <protection locked="0"/>
    </xf>
    <xf numFmtId="49" fontId="20" fillId="8" borderId="5" xfId="0" applyNumberFormat="1" applyFont="1" applyFill="1" applyBorder="1" applyAlignment="1" applyProtection="1">
      <alignment horizontal="left" vertical="center" wrapText="1" shrinkToFit="1"/>
      <protection locked="0"/>
    </xf>
    <xf numFmtId="49" fontId="20" fillId="0" borderId="86" xfId="0" applyNumberFormat="1" applyFont="1" applyBorder="1" applyAlignment="1" applyProtection="1">
      <alignment horizontal="left" vertical="center" wrapText="1" shrinkToFit="1"/>
      <protection locked="0"/>
    </xf>
    <xf numFmtId="49" fontId="20" fillId="8" borderId="86" xfId="8" applyNumberFormat="1" applyFont="1" applyFill="1" applyBorder="1" applyAlignment="1" applyProtection="1">
      <alignment horizontal="left" vertical="center" wrapText="1" shrinkToFit="1"/>
      <protection locked="0"/>
    </xf>
    <xf numFmtId="49" fontId="20" fillId="0" borderId="84" xfId="8" applyNumberFormat="1" applyFont="1" applyBorder="1" applyAlignment="1" applyProtection="1">
      <alignment horizontal="left" vertical="center" wrapText="1" shrinkToFit="1"/>
      <protection locked="0"/>
    </xf>
    <xf numFmtId="49" fontId="20" fillId="8" borderId="83" xfId="8" applyNumberFormat="1" applyFont="1" applyFill="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20" fillId="8" borderId="84" xfId="8" applyNumberFormat="1" applyFont="1" applyFill="1" applyBorder="1" applyAlignment="1" applyProtection="1">
      <alignment horizontal="left" vertical="center" wrapText="1" shrinkToFit="1"/>
      <protection locked="0"/>
    </xf>
    <xf numFmtId="0" fontId="50" fillId="0" borderId="66" xfId="8" applyFont="1" applyBorder="1" applyAlignment="1" applyProtection="1">
      <alignment horizontal="left" vertical="center" wrapText="1" shrinkToFit="1"/>
      <protection locked="0"/>
    </xf>
    <xf numFmtId="0" fontId="18" fillId="8" borderId="86" xfId="0" applyFont="1" applyFill="1" applyBorder="1" applyAlignment="1" applyProtection="1">
      <alignment horizontal="left" vertical="center" wrapText="1" shrinkToFit="1"/>
      <protection locked="0"/>
    </xf>
    <xf numFmtId="49" fontId="20" fillId="0" borderId="84" xfId="0" applyNumberFormat="1" applyFont="1" applyBorder="1" applyAlignment="1" applyProtection="1">
      <alignment horizontal="left" vertical="center" wrapText="1" shrinkToFit="1"/>
      <protection locked="0"/>
    </xf>
    <xf numFmtId="179" fontId="18" fillId="0" borderId="5" xfId="8" applyNumberFormat="1" applyFont="1" applyBorder="1" applyAlignment="1" applyProtection="1">
      <alignment horizontal="left" vertical="center" wrapText="1" shrinkToFit="1"/>
      <protection locked="0"/>
    </xf>
    <xf numFmtId="179" fontId="20" fillId="0" borderId="86" xfId="8" applyNumberFormat="1" applyFont="1" applyBorder="1" applyAlignment="1" applyProtection="1">
      <alignment horizontal="left" vertical="center" wrapText="1" shrinkToFit="1"/>
      <protection locked="0"/>
    </xf>
    <xf numFmtId="49" fontId="20" fillId="0" borderId="66" xfId="8" applyNumberFormat="1" applyFont="1" applyBorder="1" applyAlignment="1" applyProtection="1">
      <alignment horizontal="left" vertical="center" wrapText="1"/>
      <protection locked="0"/>
    </xf>
    <xf numFmtId="179" fontId="18" fillId="9" borderId="5" xfId="8" applyNumberFormat="1" applyFont="1" applyFill="1" applyBorder="1" applyAlignment="1" applyProtection="1">
      <alignment horizontal="left" vertical="center" wrapText="1" shrinkToFit="1"/>
      <protection locked="0"/>
    </xf>
    <xf numFmtId="179" fontId="20" fillId="9" borderId="86" xfId="8" applyNumberFormat="1" applyFont="1" applyFill="1" applyBorder="1" applyAlignment="1" applyProtection="1">
      <alignment horizontal="left" vertical="center" wrapText="1" shrinkToFit="1"/>
      <protection locked="0"/>
    </xf>
    <xf numFmtId="49" fontId="20" fillId="8" borderId="66" xfId="8" applyNumberFormat="1" applyFont="1" applyFill="1" applyBorder="1" applyAlignment="1" applyProtection="1">
      <alignment horizontal="left" vertical="center" wrapText="1"/>
      <protection locked="0"/>
    </xf>
    <xf numFmtId="49" fontId="20" fillId="9" borderId="84" xfId="8" applyNumberFormat="1" applyFont="1" applyFill="1" applyBorder="1" applyAlignment="1" applyProtection="1">
      <alignment horizontal="left" vertical="center" wrapText="1" shrinkToFit="1"/>
      <protection locked="0"/>
    </xf>
    <xf numFmtId="179" fontId="18" fillId="8" borderId="5" xfId="8" applyNumberFormat="1" applyFont="1" applyFill="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179" fontId="18" fillId="8" borderId="6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top" wrapText="1" shrinkToFit="1"/>
      <protection locked="0"/>
    </xf>
    <xf numFmtId="49" fontId="18" fillId="0" borderId="84" xfId="8" applyNumberFormat="1" applyFont="1" applyBorder="1" applyAlignment="1" applyProtection="1">
      <alignment horizontal="left" vertical="center" wrapText="1" shrinkToFit="1"/>
      <protection locked="0"/>
    </xf>
    <xf numFmtId="49" fontId="20" fillId="0" borderId="84" xfId="8" applyNumberFormat="1" applyFont="1" applyBorder="1" applyAlignment="1" applyProtection="1">
      <alignment horizontal="left" vertical="center" shrinkToFit="1"/>
      <protection locked="0"/>
    </xf>
    <xf numFmtId="49" fontId="20" fillId="8" borderId="84" xfId="8" applyNumberFormat="1" applyFont="1" applyFill="1" applyBorder="1" applyAlignment="1" applyProtection="1">
      <alignment horizontal="left" vertical="center" shrinkToFit="1"/>
      <protection locked="0"/>
    </xf>
    <xf numFmtId="49" fontId="20" fillId="0" borderId="86"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wrapText="1" shrinkToFit="1"/>
      <protection locked="0"/>
    </xf>
    <xf numFmtId="49" fontId="20" fillId="8" borderId="66" xfId="8" applyNumberFormat="1" applyFont="1" applyFill="1" applyBorder="1" applyAlignment="1" applyProtection="1">
      <alignment horizontal="left" vertical="center" shrinkToFit="1"/>
      <protection locked="0"/>
    </xf>
    <xf numFmtId="49" fontId="20" fillId="8" borderId="5" xfId="8" applyNumberFormat="1" applyFont="1" applyFill="1" applyBorder="1" applyAlignment="1" applyProtection="1">
      <alignment horizontal="left" vertical="center" shrinkToFit="1"/>
      <protection locked="0"/>
    </xf>
    <xf numFmtId="0" fontId="20" fillId="0" borderId="5" xfId="0" applyFont="1" applyBorder="1" applyAlignment="1" applyProtection="1">
      <alignment vertical="center"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horizontal="left" vertical="center" shrinkToFit="1"/>
      <protection locked="0"/>
    </xf>
    <xf numFmtId="49" fontId="20" fillId="0" borderId="5" xfId="8" applyNumberFormat="1" applyFont="1" applyBorder="1" applyAlignment="1" applyProtection="1">
      <alignment horizontal="left" vertical="top" wrapText="1" shrinkToFit="1"/>
      <protection locked="0"/>
    </xf>
    <xf numFmtId="0" fontId="20" fillId="0" borderId="5" xfId="8" applyFont="1" applyBorder="1" applyAlignment="1" applyProtection="1">
      <alignment horizontal="left" vertical="center" wrapText="1" shrinkToFit="1"/>
      <protection locked="0"/>
    </xf>
    <xf numFmtId="0" fontId="20" fillId="0" borderId="5" xfId="8" applyFont="1" applyBorder="1" applyAlignment="1" applyProtection="1">
      <alignment vertical="center" shrinkToFit="1"/>
      <protection locked="0"/>
    </xf>
    <xf numFmtId="0" fontId="20" fillId="0" borderId="1" xfId="8" applyFont="1" applyBorder="1" applyAlignment="1" applyProtection="1">
      <alignment vertical="center" wrapText="1" shrinkToFit="1"/>
      <protection locked="0"/>
    </xf>
    <xf numFmtId="0" fontId="30" fillId="0" borderId="20" xfId="7" applyFont="1" applyBorder="1" applyProtection="1">
      <alignment vertical="center"/>
      <protection locked="0"/>
    </xf>
    <xf numFmtId="0" fontId="30" fillId="0" borderId="58" xfId="7" applyFont="1" applyBorder="1" applyProtection="1">
      <alignment vertical="center"/>
      <protection locked="0"/>
    </xf>
    <xf numFmtId="0" fontId="31" fillId="0" borderId="56" xfId="7" applyFont="1" applyBorder="1" applyProtection="1">
      <alignment vertical="center"/>
      <protection locked="0"/>
    </xf>
    <xf numFmtId="0" fontId="32" fillId="0" borderId="56" xfId="7" applyFont="1" applyBorder="1" applyProtection="1">
      <alignment vertical="center"/>
      <protection locked="0"/>
    </xf>
    <xf numFmtId="0" fontId="31" fillId="0" borderId="56" xfId="7" applyFont="1" applyBorder="1" applyAlignment="1" applyProtection="1">
      <alignment vertical="top"/>
      <protection locked="0"/>
    </xf>
    <xf numFmtId="0" fontId="31" fillId="0" borderId="93" xfId="7" applyFont="1" applyBorder="1" applyAlignment="1" applyProtection="1">
      <alignment vertical="top"/>
      <protection locked="0"/>
    </xf>
    <xf numFmtId="0" fontId="30" fillId="0" borderId="10" xfId="7" applyFont="1" applyBorder="1" applyAlignment="1" applyProtection="1">
      <alignment vertical="top"/>
      <protection locked="0"/>
    </xf>
    <xf numFmtId="0" fontId="32" fillId="0" borderId="10" xfId="7" applyFont="1" applyBorder="1" applyAlignment="1" applyProtection="1">
      <alignment vertical="center" wrapText="1"/>
      <protection locked="0"/>
    </xf>
    <xf numFmtId="0" fontId="32" fillId="0" borderId="0" xfId="7" applyFont="1" applyAlignment="1" applyProtection="1">
      <alignment vertical="center" wrapText="1"/>
      <protection locked="0"/>
    </xf>
    <xf numFmtId="0" fontId="30" fillId="0" borderId="10" xfId="7" applyFont="1" applyBorder="1" applyAlignment="1" applyProtection="1">
      <alignment vertical="center" wrapText="1"/>
      <protection locked="0"/>
    </xf>
    <xf numFmtId="0" fontId="30" fillId="0" borderId="32"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30" fillId="0" borderId="23" xfId="7" applyFont="1" applyBorder="1" applyAlignment="1" applyProtection="1">
      <alignment vertical="center" wrapText="1"/>
      <protection locked="0"/>
    </xf>
    <xf numFmtId="0" fontId="29" fillId="0" borderId="12" xfId="7" applyFont="1" applyBorder="1" applyProtection="1">
      <alignment vertical="center"/>
      <protection locked="0"/>
    </xf>
    <xf numFmtId="0" fontId="29" fillId="0" borderId="23" xfId="7" applyFont="1" applyBorder="1" applyProtection="1">
      <alignment vertical="center"/>
      <protection locked="0"/>
    </xf>
    <xf numFmtId="0" fontId="29" fillId="0" borderId="6" xfId="7" applyFont="1" applyBorder="1" applyProtection="1">
      <alignment vertical="center"/>
      <protection locked="0"/>
    </xf>
    <xf numFmtId="0" fontId="29" fillId="0" borderId="7" xfId="7" applyFont="1" applyBorder="1" applyProtection="1">
      <alignment vertical="center"/>
      <protection locked="0"/>
    </xf>
    <xf numFmtId="0" fontId="29" fillId="0" borderId="34" xfId="7" applyFont="1" applyBorder="1" applyProtection="1">
      <alignment vertical="center"/>
      <protection locked="0"/>
    </xf>
    <xf numFmtId="0" fontId="18" fillId="7" borderId="83" xfId="8" applyFont="1" applyFill="1" applyBorder="1" applyAlignment="1" applyProtection="1">
      <alignment horizontal="center" vertical="center"/>
      <protection locked="0"/>
    </xf>
    <xf numFmtId="0" fontId="18" fillId="8" borderId="83" xfId="8" applyFont="1" applyFill="1" applyBorder="1" applyAlignment="1" applyProtection="1">
      <alignment horizontal="center" vertical="center"/>
      <protection locked="0"/>
    </xf>
    <xf numFmtId="0" fontId="75" fillId="0" borderId="5" xfId="0" applyFont="1" applyBorder="1">
      <alignment vertical="center"/>
    </xf>
    <xf numFmtId="49" fontId="19" fillId="9" borderId="2" xfId="0" applyNumberFormat="1" applyFont="1" applyFill="1" applyBorder="1" applyAlignment="1" applyProtection="1">
      <alignment horizontal="left" vertical="center"/>
      <protection locked="0"/>
    </xf>
    <xf numFmtId="49" fontId="20" fillId="9" borderId="2" xfId="8" applyNumberFormat="1" applyFont="1" applyFill="1" applyBorder="1" applyAlignment="1" applyProtection="1">
      <alignment horizontal="left" vertical="center" wrapText="1" shrinkToFit="1"/>
      <protection locked="0"/>
    </xf>
    <xf numFmtId="49" fontId="19" fillId="8" borderId="86" xfId="0" applyNumberFormat="1" applyFont="1" applyFill="1" applyBorder="1" applyAlignment="1" applyProtection="1">
      <alignment horizontal="left" vertical="center" wrapText="1"/>
      <protection locked="0"/>
    </xf>
    <xf numFmtId="49" fontId="19" fillId="8" borderId="5" xfId="8" applyNumberFormat="1" applyFont="1" applyFill="1" applyBorder="1" applyAlignment="1" applyProtection="1">
      <alignment horizontal="left" vertical="center"/>
      <protection locked="0"/>
    </xf>
    <xf numFmtId="0" fontId="31" fillId="0" borderId="57" xfId="7" applyFont="1" applyBorder="1" applyAlignment="1" applyProtection="1">
      <alignment horizontal="right" vertical="top"/>
      <protection locked="0"/>
    </xf>
    <xf numFmtId="0" fontId="31" fillId="0" borderId="56" xfId="7" quotePrefix="1" applyFont="1" applyBorder="1" applyAlignment="1" applyProtection="1">
      <alignment vertical="top"/>
      <protection locked="0"/>
    </xf>
    <xf numFmtId="0" fontId="18" fillId="9" borderId="5" xfId="8" applyFont="1" applyFill="1" applyBorder="1" applyAlignment="1" applyProtection="1">
      <alignment horizontal="center" vertical="center" wrapText="1"/>
      <protection locked="0"/>
    </xf>
    <xf numFmtId="0" fontId="32" fillId="0" borderId="72" xfId="7" applyFont="1" applyBorder="1" applyProtection="1">
      <alignment vertical="center"/>
      <protection locked="0"/>
    </xf>
    <xf numFmtId="0" fontId="32" fillId="0" borderId="96" xfId="7" applyFont="1" applyBorder="1" applyProtection="1">
      <alignment vertical="center"/>
      <protection locked="0"/>
    </xf>
    <xf numFmtId="0" fontId="76" fillId="0" borderId="5" xfId="0" applyFont="1" applyBorder="1" applyAlignment="1">
      <alignment horizontal="center" vertical="center"/>
    </xf>
    <xf numFmtId="0" fontId="76" fillId="0" borderId="5" xfId="0" applyFont="1" applyBorder="1" applyAlignment="1">
      <alignment vertical="center" wrapText="1"/>
    </xf>
    <xf numFmtId="0" fontId="76" fillId="0" borderId="5" xfId="0" applyFont="1" applyBorder="1" applyAlignment="1">
      <alignment horizontal="center" vertical="center" wrapText="1"/>
    </xf>
    <xf numFmtId="0" fontId="20" fillId="8" borderId="5" xfId="8" applyFont="1" applyFill="1" applyBorder="1" applyAlignment="1">
      <alignment horizontal="center" vertical="center"/>
    </xf>
    <xf numFmtId="0" fontId="20" fillId="0" borderId="5" xfId="8" applyFont="1" applyBorder="1" applyAlignment="1">
      <alignment horizontal="left" vertical="center"/>
    </xf>
    <xf numFmtId="0" fontId="20" fillId="0" borderId="0" xfId="0" quotePrefix="1" applyFont="1">
      <alignment vertical="center"/>
    </xf>
    <xf numFmtId="0" fontId="46" fillId="6" borderId="86" xfId="8" applyFont="1" applyFill="1" applyBorder="1" applyAlignment="1">
      <alignment horizontal="center" vertical="center"/>
    </xf>
    <xf numFmtId="0" fontId="21" fillId="6" borderId="86" xfId="8" applyFont="1" applyFill="1" applyBorder="1" applyAlignment="1">
      <alignment horizontal="center" vertical="center"/>
    </xf>
    <xf numFmtId="0" fontId="20" fillId="0" borderId="89" xfId="0" applyFont="1" applyBorder="1" applyAlignment="1">
      <alignment horizontal="center" vertical="center"/>
    </xf>
    <xf numFmtId="14" fontId="18" fillId="0" borderId="89" xfId="8" applyNumberFormat="1" applyFont="1" applyBorder="1" applyAlignment="1">
      <alignment horizontal="center" vertical="center" wrapText="1"/>
    </xf>
    <xf numFmtId="0" fontId="20" fillId="0" borderId="84" xfId="0" applyFont="1" applyBorder="1" applyAlignment="1">
      <alignment horizontal="center" vertical="center"/>
    </xf>
    <xf numFmtId="14" fontId="18" fillId="0" borderId="84" xfId="8" applyNumberFormat="1" applyFont="1" applyBorder="1" applyAlignment="1">
      <alignment horizontal="center" vertical="center" wrapText="1"/>
    </xf>
    <xf numFmtId="0" fontId="20" fillId="0" borderId="66" xfId="0" applyFont="1" applyBorder="1" applyAlignment="1">
      <alignment horizontal="center" vertical="center"/>
    </xf>
    <xf numFmtId="176" fontId="20" fillId="0" borderId="66" xfId="8" applyNumberFormat="1" applyFont="1" applyBorder="1" applyAlignment="1">
      <alignment horizontal="center" vertical="center"/>
    </xf>
    <xf numFmtId="14" fontId="20" fillId="8" borderId="5" xfId="8" applyNumberFormat="1" applyFont="1" applyFill="1" applyBorder="1" applyAlignment="1">
      <alignment horizontal="center" vertical="center" wrapText="1"/>
    </xf>
    <xf numFmtId="0" fontId="20" fillId="0" borderId="86" xfId="0" applyFont="1" applyBorder="1" applyAlignment="1">
      <alignment horizontal="center" vertical="center"/>
    </xf>
    <xf numFmtId="49" fontId="20" fillId="0" borderId="86" xfId="8" applyNumberFormat="1" applyFont="1" applyBorder="1" applyAlignment="1">
      <alignment horizontal="center" vertical="center"/>
    </xf>
    <xf numFmtId="0" fontId="20" fillId="0" borderId="66" xfId="8" applyFont="1" applyBorder="1" applyAlignment="1">
      <alignment horizontal="center" vertical="center" wrapText="1"/>
    </xf>
    <xf numFmtId="0" fontId="20" fillId="0" borderId="83" xfId="0" applyFont="1" applyBorder="1" applyAlignment="1">
      <alignment horizontal="center" vertical="center"/>
    </xf>
    <xf numFmtId="49" fontId="20" fillId="0" borderId="5" xfId="8" applyNumberFormat="1" applyFont="1" applyBorder="1" applyAlignment="1">
      <alignment horizontal="center" vertical="center"/>
    </xf>
    <xf numFmtId="49" fontId="20" fillId="8" borderId="5" xfId="8" applyNumberFormat="1" applyFont="1" applyFill="1" applyBorder="1" applyAlignment="1">
      <alignment horizontal="center" vertical="center"/>
    </xf>
    <xf numFmtId="49" fontId="20" fillId="0" borderId="5" xfId="8" applyNumberFormat="1" applyFont="1" applyBorder="1" applyAlignment="1">
      <alignment horizontal="center" vertical="center" wrapText="1" shrinkToFit="1"/>
    </xf>
    <xf numFmtId="49" fontId="20" fillId="0" borderId="86" xfId="8" applyNumberFormat="1" applyFont="1" applyBorder="1" applyAlignment="1">
      <alignment horizontal="center" vertical="center" wrapText="1"/>
    </xf>
    <xf numFmtId="49" fontId="20" fillId="0" borderId="66" xfId="8" applyNumberFormat="1" applyFont="1" applyBorder="1" applyAlignment="1">
      <alignment horizontal="center" vertical="center"/>
    </xf>
    <xf numFmtId="49" fontId="20" fillId="8" borderId="5" xfId="8" applyNumberFormat="1" applyFont="1" applyFill="1" applyBorder="1" applyAlignment="1">
      <alignment horizontal="center" vertical="center" wrapText="1"/>
    </xf>
    <xf numFmtId="49" fontId="20" fillId="0" borderId="5" xfId="8" applyNumberFormat="1" applyFont="1" applyBorder="1" applyAlignment="1">
      <alignment horizontal="center" vertical="center" wrapText="1"/>
    </xf>
    <xf numFmtId="49" fontId="20" fillId="9" borderId="86" xfId="8" applyNumberFormat="1" applyFont="1" applyFill="1" applyBorder="1" applyAlignment="1">
      <alignment horizontal="center" vertical="center"/>
    </xf>
    <xf numFmtId="0" fontId="20" fillId="0" borderId="2" xfId="0" applyFont="1" applyBorder="1" applyAlignment="1">
      <alignment horizontal="center" vertical="center"/>
    </xf>
    <xf numFmtId="49" fontId="20" fillId="9" borderId="2" xfId="8" applyNumberFormat="1" applyFont="1" applyFill="1" applyBorder="1" applyAlignment="1">
      <alignment horizontal="center" vertical="center"/>
    </xf>
    <xf numFmtId="49" fontId="20" fillId="8" borderId="86" xfId="8" applyNumberFormat="1" applyFont="1" applyFill="1" applyBorder="1" applyAlignment="1">
      <alignment horizontal="center" vertical="center" wrapText="1"/>
    </xf>
    <xf numFmtId="0" fontId="20" fillId="0" borderId="66" xfId="8" applyFont="1" applyBorder="1" applyAlignment="1">
      <alignment horizontal="center" vertical="center"/>
    </xf>
    <xf numFmtId="49" fontId="20" fillId="8" borderId="5" xfId="0" applyNumberFormat="1" applyFont="1" applyFill="1" applyBorder="1" applyAlignment="1">
      <alignment horizontal="center" vertical="center" wrapText="1" shrinkToFit="1"/>
    </xf>
    <xf numFmtId="49" fontId="20" fillId="0" borderId="86" xfId="0" applyNumberFormat="1" applyFont="1" applyBorder="1" applyAlignment="1">
      <alignment horizontal="center" vertical="center" wrapText="1" shrinkToFit="1"/>
    </xf>
    <xf numFmtId="0" fontId="18" fillId="8" borderId="66" xfId="8" applyFont="1" applyFill="1" applyBorder="1" applyAlignment="1">
      <alignment horizontal="center" vertical="center"/>
    </xf>
    <xf numFmtId="179" fontId="20" fillId="0" borderId="84" xfId="8" applyNumberFormat="1" applyFont="1" applyBorder="1" applyAlignment="1">
      <alignment horizontal="center" vertical="center"/>
    </xf>
    <xf numFmtId="179" fontId="20" fillId="8" borderId="83" xfId="8" applyNumberFormat="1" applyFont="1" applyFill="1" applyBorder="1" applyAlignment="1">
      <alignment horizontal="center" vertical="center" wrapText="1"/>
    </xf>
    <xf numFmtId="0" fontId="20" fillId="0" borderId="86" xfId="8" applyFont="1" applyBorder="1" applyAlignment="1">
      <alignment horizontal="center" vertical="center"/>
    </xf>
    <xf numFmtId="179" fontId="20" fillId="8" borderId="84" xfId="8" applyNumberFormat="1" applyFont="1" applyFill="1" applyBorder="1" applyAlignment="1">
      <alignment horizontal="center" vertical="center" wrapText="1"/>
    </xf>
    <xf numFmtId="0" fontId="18" fillId="8" borderId="86" xfId="0" applyFont="1" applyFill="1" applyBorder="1" applyAlignment="1">
      <alignment horizontal="center" vertical="center" wrapText="1" shrinkToFit="1"/>
    </xf>
    <xf numFmtId="49" fontId="20" fillId="0" borderId="84" xfId="0" applyNumberFormat="1" applyFont="1" applyBorder="1" applyAlignment="1">
      <alignment horizontal="center" vertical="center" wrapText="1" shrinkToFit="1"/>
    </xf>
    <xf numFmtId="0" fontId="25" fillId="0" borderId="0" xfId="0" applyFont="1" applyAlignment="1">
      <alignment horizontal="right" vertical="center"/>
    </xf>
    <xf numFmtId="0" fontId="19" fillId="0" borderId="0" xfId="0" applyFont="1" applyAlignment="1">
      <alignment horizontal="left" vertical="center"/>
    </xf>
    <xf numFmtId="0" fontId="20" fillId="0" borderId="0" xfId="8" applyFont="1" applyAlignment="1">
      <alignment horizontal="left" vertical="center"/>
    </xf>
    <xf numFmtId="0" fontId="20" fillId="0" borderId="13" xfId="8" applyFont="1" applyBorder="1" applyAlignment="1">
      <alignment horizontal="left" vertical="center"/>
    </xf>
    <xf numFmtId="0" fontId="20" fillId="0" borderId="22" xfId="8" applyFont="1" applyBorder="1" applyAlignment="1">
      <alignment horizontal="center" vertical="center"/>
    </xf>
    <xf numFmtId="0" fontId="20" fillId="0" borderId="21" xfId="8" applyFont="1" applyBorder="1" applyAlignment="1">
      <alignment horizontal="center" vertical="center"/>
    </xf>
    <xf numFmtId="0" fontId="20" fillId="0" borderId="0" xfId="8" applyFont="1" applyAlignment="1">
      <alignment horizontal="center" vertical="center"/>
    </xf>
    <xf numFmtId="0" fontId="65" fillId="0" borderId="0" xfId="8" applyFont="1" applyAlignment="1">
      <alignment horizontal="left" vertical="center"/>
    </xf>
    <xf numFmtId="0" fontId="28" fillId="0" borderId="0" xfId="0" applyFont="1">
      <alignment vertical="center"/>
    </xf>
    <xf numFmtId="179" fontId="19" fillId="0" borderId="66" xfId="0" applyNumberFormat="1" applyFont="1" applyBorder="1" applyAlignment="1">
      <alignment horizontal="left" vertical="center"/>
    </xf>
    <xf numFmtId="49" fontId="18" fillId="0" borderId="66" xfId="8" applyNumberFormat="1" applyFont="1" applyBorder="1" applyAlignment="1">
      <alignment horizontal="center" vertical="center"/>
    </xf>
    <xf numFmtId="49" fontId="64" fillId="0" borderId="0" xfId="0" applyNumberFormat="1" applyFont="1" applyAlignment="1">
      <alignment vertical="center" wrapText="1"/>
    </xf>
    <xf numFmtId="0" fontId="20" fillId="0" borderId="83" xfId="8" applyFont="1" applyBorder="1" applyAlignment="1">
      <alignment horizontal="left" vertical="center"/>
    </xf>
    <xf numFmtId="0" fontId="20" fillId="0" borderId="5" xfId="8" applyFont="1" applyBorder="1" applyAlignment="1">
      <alignment horizontal="center" vertical="center" wrapText="1"/>
    </xf>
    <xf numFmtId="0" fontId="20" fillId="0" borderId="2" xfId="8" applyFont="1" applyBorder="1" applyAlignment="1">
      <alignment horizontal="left" vertical="center"/>
    </xf>
    <xf numFmtId="0" fontId="20" fillId="0" borderId="86" xfId="8" applyFont="1" applyBorder="1" applyAlignment="1">
      <alignment horizontal="left" vertical="center"/>
    </xf>
    <xf numFmtId="46" fontId="20" fillId="0" borderId="86" xfId="8" applyNumberFormat="1" applyFont="1" applyBorder="1" applyAlignment="1">
      <alignment horizontal="center" vertical="center" wrapText="1"/>
    </xf>
    <xf numFmtId="177" fontId="20" fillId="0" borderId="86" xfId="8" applyNumberFormat="1" applyFont="1" applyBorder="1" applyAlignment="1">
      <alignment horizontal="center" vertical="center"/>
    </xf>
    <xf numFmtId="49" fontId="20" fillId="8" borderId="84" xfId="8" applyNumberFormat="1" applyFont="1" applyFill="1" applyBorder="1" applyAlignment="1">
      <alignment horizontal="center" vertical="center" wrapText="1"/>
    </xf>
    <xf numFmtId="0" fontId="20" fillId="0" borderId="84" xfId="8" applyFont="1" applyBorder="1" applyAlignment="1">
      <alignment horizontal="center" vertical="center"/>
    </xf>
    <xf numFmtId="177" fontId="20" fillId="0" borderId="84" xfId="8" applyNumberFormat="1" applyFont="1" applyBorder="1" applyAlignment="1">
      <alignment horizontal="center" vertical="center" wrapText="1"/>
    </xf>
    <xf numFmtId="49" fontId="20" fillId="0" borderId="84" xfId="8" applyNumberFormat="1" applyFont="1" applyBorder="1" applyAlignment="1">
      <alignment horizontal="center" vertical="center"/>
    </xf>
    <xf numFmtId="49" fontId="20" fillId="0" borderId="84" xfId="8" applyNumberFormat="1" applyFont="1" applyBorder="1" applyAlignment="1">
      <alignment horizontal="center" vertical="center" wrapText="1"/>
    </xf>
    <xf numFmtId="180" fontId="20" fillId="0" borderId="84" xfId="8" applyNumberFormat="1" applyFont="1" applyBorder="1" applyAlignment="1">
      <alignment horizontal="center" vertical="center" wrapText="1"/>
    </xf>
    <xf numFmtId="0" fontId="20" fillId="0" borderId="0" xfId="0" applyFont="1" applyAlignment="1">
      <alignment horizontal="left" vertical="center"/>
    </xf>
    <xf numFmtId="0" fontId="20" fillId="8" borderId="5" xfId="8" applyFont="1" applyFill="1" applyBorder="1" applyAlignment="1">
      <alignment horizontal="left" vertical="center"/>
    </xf>
    <xf numFmtId="0" fontId="20" fillId="8" borderId="5" xfId="8" applyFont="1" applyFill="1" applyBorder="1" applyAlignment="1">
      <alignment horizontal="center" vertical="center" wrapText="1"/>
    </xf>
    <xf numFmtId="0" fontId="20" fillId="8" borderId="2" xfId="8" applyFont="1" applyFill="1" applyBorder="1" applyAlignment="1">
      <alignment horizontal="left" vertical="center"/>
    </xf>
    <xf numFmtId="0" fontId="20" fillId="8" borderId="86" xfId="8" applyFont="1" applyFill="1" applyBorder="1" applyAlignment="1">
      <alignment horizontal="left" vertical="center"/>
    </xf>
    <xf numFmtId="0" fontId="20" fillId="8" borderId="86" xfId="8" applyFont="1" applyFill="1" applyBorder="1" applyAlignment="1">
      <alignment horizontal="center" vertical="center"/>
    </xf>
    <xf numFmtId="46" fontId="20" fillId="8" borderId="86" xfId="8" applyNumberFormat="1" applyFont="1" applyFill="1" applyBorder="1" applyAlignment="1">
      <alignment horizontal="center" vertical="center" wrapText="1"/>
    </xf>
    <xf numFmtId="49" fontId="20" fillId="8" borderId="66" xfId="8" applyNumberFormat="1" applyFont="1" applyFill="1" applyBorder="1" applyAlignment="1">
      <alignment horizontal="center" vertical="center"/>
    </xf>
    <xf numFmtId="177" fontId="20" fillId="8" borderId="86" xfId="8" applyNumberFormat="1" applyFont="1" applyFill="1" applyBorder="1" applyAlignment="1">
      <alignment horizontal="center" vertical="center"/>
    </xf>
    <xf numFmtId="49" fontId="20" fillId="9" borderId="84" xfId="8" applyNumberFormat="1" applyFont="1" applyFill="1" applyBorder="1" applyAlignment="1">
      <alignment horizontal="center" vertical="center" wrapText="1"/>
    </xf>
    <xf numFmtId="0" fontId="20" fillId="8" borderId="84" xfId="8" applyFont="1" applyFill="1" applyBorder="1" applyAlignment="1">
      <alignment horizontal="center" vertical="center"/>
    </xf>
    <xf numFmtId="177" fontId="20" fillId="8" borderId="84" xfId="8" applyNumberFormat="1" applyFont="1" applyFill="1" applyBorder="1" applyAlignment="1">
      <alignment horizontal="center" vertical="center" wrapText="1"/>
    </xf>
    <xf numFmtId="49" fontId="20" fillId="8" borderId="84" xfId="8" applyNumberFormat="1" applyFont="1" applyFill="1" applyBorder="1" applyAlignment="1">
      <alignment horizontal="center" vertical="center"/>
    </xf>
    <xf numFmtId="180" fontId="20" fillId="8" borderId="84" xfId="8" applyNumberFormat="1" applyFont="1" applyFill="1" applyBorder="1" applyAlignment="1">
      <alignment horizontal="center" vertical="center" wrapText="1"/>
    </xf>
    <xf numFmtId="0" fontId="20" fillId="8" borderId="66" xfId="8" applyFont="1" applyFill="1" applyBorder="1" applyAlignment="1">
      <alignment horizontal="left" vertical="center"/>
    </xf>
    <xf numFmtId="0" fontId="20" fillId="8" borderId="66" xfId="8" applyFont="1" applyFill="1" applyBorder="1" applyAlignment="1">
      <alignment horizontal="center" vertical="center" wrapText="1"/>
    </xf>
    <xf numFmtId="180" fontId="19" fillId="0" borderId="0" xfId="4" applyNumberFormat="1" applyFont="1" applyFill="1" applyAlignment="1" applyProtection="1">
      <alignment horizontal="left" vertical="center"/>
    </xf>
    <xf numFmtId="180" fontId="20" fillId="0" borderId="84" xfId="8" applyNumberFormat="1" applyFont="1" applyBorder="1" applyAlignment="1">
      <alignment horizontal="center" vertical="center"/>
    </xf>
    <xf numFmtId="0" fontId="21" fillId="6" borderId="5" xfId="8" applyFont="1" applyFill="1" applyBorder="1" applyAlignment="1">
      <alignment horizontal="center" vertical="center"/>
    </xf>
    <xf numFmtId="0" fontId="46" fillId="6" borderId="5" xfId="8" applyFont="1" applyFill="1" applyBorder="1" applyAlignment="1">
      <alignment horizontal="center" vertical="center" shrinkToFit="1"/>
    </xf>
    <xf numFmtId="49" fontId="20" fillId="0" borderId="84" xfId="8" applyNumberFormat="1" applyFont="1" applyBorder="1" applyAlignment="1">
      <alignment horizontal="center" vertical="center" wrapText="1" shrinkToFit="1"/>
    </xf>
    <xf numFmtId="0" fontId="23" fillId="0" borderId="0" xfId="0" applyFont="1" applyAlignment="1">
      <alignment horizontal="left" vertical="center"/>
    </xf>
    <xf numFmtId="49" fontId="20" fillId="8" borderId="84" xfId="8" applyNumberFormat="1" applyFont="1" applyFill="1" applyBorder="1" applyAlignment="1">
      <alignment horizontal="center" vertical="center" wrapText="1" shrinkToFit="1"/>
    </xf>
    <xf numFmtId="49" fontId="18" fillId="8" borderId="5" xfId="8" applyNumberFormat="1" applyFont="1" applyFill="1" applyBorder="1" applyAlignment="1">
      <alignment horizontal="center" vertical="center" wrapText="1" shrinkToFit="1"/>
    </xf>
    <xf numFmtId="49" fontId="20" fillId="8" borderId="86" xfId="8" applyNumberFormat="1" applyFont="1" applyFill="1" applyBorder="1" applyAlignment="1">
      <alignment horizontal="center" vertical="center" wrapText="1" shrinkToFit="1"/>
    </xf>
    <xf numFmtId="0" fontId="72" fillId="10" borderId="92" xfId="0" applyFont="1" applyFill="1" applyBorder="1" applyAlignment="1">
      <alignment horizontal="center" vertical="center" wrapText="1"/>
    </xf>
    <xf numFmtId="0" fontId="70" fillId="10" borderId="92" xfId="0" applyFont="1" applyFill="1" applyBorder="1" applyAlignment="1">
      <alignment horizontal="center" vertical="center"/>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57" fillId="0" borderId="56" xfId="7" applyFont="1" applyBorder="1">
      <alignment vertical="center"/>
    </xf>
    <xf numFmtId="0" fontId="32" fillId="0" borderId="56" xfId="7" applyFont="1" applyBorder="1">
      <alignment vertical="center"/>
    </xf>
    <xf numFmtId="0" fontId="55" fillId="0" borderId="12" xfId="7" applyFont="1" applyBorder="1">
      <alignment vertical="center"/>
    </xf>
    <xf numFmtId="0" fontId="55" fillId="0" borderId="12" xfId="7" applyFont="1" applyBorder="1" applyAlignment="1">
      <alignment vertical="center" shrinkToFit="1"/>
    </xf>
    <xf numFmtId="0" fontId="55" fillId="0" borderId="24" xfId="7" applyFont="1" applyBorder="1">
      <alignment vertical="center"/>
    </xf>
    <xf numFmtId="0" fontId="55" fillId="0" borderId="9" xfId="7" applyFont="1" applyBorder="1" applyAlignment="1">
      <alignment horizontal="left" vertical="center"/>
    </xf>
    <xf numFmtId="0" fontId="55" fillId="0" borderId="20" xfId="7" applyFont="1" applyBorder="1">
      <alignment vertical="center"/>
    </xf>
    <xf numFmtId="0" fontId="55" fillId="0" borderId="12" xfId="7" applyFont="1" applyBorder="1" applyAlignment="1">
      <alignment horizontal="left" vertical="center"/>
    </xf>
    <xf numFmtId="0" fontId="55" fillId="0" borderId="21" xfId="7" applyFont="1" applyBorder="1">
      <alignment vertical="center"/>
    </xf>
    <xf numFmtId="0" fontId="59" fillId="0" borderId="9" xfId="7" applyFont="1" applyBorder="1" applyAlignment="1">
      <alignment horizontal="right" vertical="top"/>
    </xf>
    <xf numFmtId="0" fontId="59" fillId="0" borderId="10" xfId="7" applyFont="1" applyBorder="1" applyAlignment="1">
      <alignment horizontal="right" vertical="top" shrinkToFit="1"/>
    </xf>
    <xf numFmtId="0" fontId="55" fillId="0" borderId="53" xfId="7" applyFont="1" applyBorder="1">
      <alignment vertical="center"/>
    </xf>
    <xf numFmtId="0" fontId="59" fillId="0" borderId="53" xfId="7" applyFont="1" applyBorder="1" applyAlignment="1">
      <alignment vertical="center" wrapText="1"/>
    </xf>
    <xf numFmtId="0" fontId="55" fillId="0" borderId="20" xfId="7" applyFont="1" applyBorder="1" applyAlignment="1">
      <alignment horizontal="right" vertical="center"/>
    </xf>
    <xf numFmtId="0" fontId="55" fillId="0" borderId="0" xfId="7" applyFont="1" applyAlignment="1">
      <alignment horizontal="right" vertical="center"/>
    </xf>
    <xf numFmtId="0" fontId="55" fillId="0" borderId="19" xfId="7" applyFont="1" applyBorder="1" applyAlignment="1">
      <alignment horizontal="right" vertical="center"/>
    </xf>
    <xf numFmtId="0" fontId="55" fillId="0" borderId="18" xfId="7" applyFont="1" applyBorder="1" applyAlignment="1">
      <alignment horizontal="right" vertical="center"/>
    </xf>
    <xf numFmtId="0" fontId="57" fillId="0" borderId="0" xfId="7" applyFont="1" applyProtection="1">
      <alignment vertical="center"/>
      <protection locked="0"/>
    </xf>
    <xf numFmtId="0" fontId="55" fillId="0" borderId="9" xfId="7" applyFont="1" applyBorder="1" applyProtection="1">
      <alignment vertical="center"/>
      <protection locked="0"/>
    </xf>
    <xf numFmtId="0" fontId="55" fillId="0" borderId="12" xfId="7" applyFont="1" applyBorder="1" applyProtection="1">
      <alignment vertical="center"/>
      <protection locked="0"/>
    </xf>
    <xf numFmtId="0" fontId="30" fillId="0" borderId="0" xfId="19" applyFont="1" applyProtection="1">
      <alignment vertical="center"/>
      <protection locked="0"/>
    </xf>
    <xf numFmtId="0" fontId="31" fillId="0" borderId="0" xfId="19" applyFont="1" applyProtection="1">
      <alignment vertical="center"/>
      <protection locked="0"/>
    </xf>
    <xf numFmtId="0" fontId="31" fillId="0" borderId="20" xfId="19" applyFont="1" applyBorder="1" applyProtection="1">
      <alignment vertical="center"/>
      <protection locked="0"/>
    </xf>
    <xf numFmtId="0" fontId="31" fillId="0" borderId="101" xfId="19" applyFont="1" applyBorder="1" applyProtection="1">
      <alignment vertical="center"/>
      <protection locked="0"/>
    </xf>
    <xf numFmtId="0" fontId="31" fillId="0" borderId="19" xfId="19" applyFont="1" applyBorder="1" applyProtection="1">
      <alignment vertical="center"/>
      <protection locked="0"/>
    </xf>
    <xf numFmtId="0" fontId="31" fillId="0" borderId="18" xfId="19" applyFont="1" applyBorder="1" applyProtection="1">
      <alignment vertical="center"/>
      <protection locked="0"/>
    </xf>
    <xf numFmtId="0" fontId="2" fillId="0" borderId="0" xfId="20">
      <alignment vertical="center"/>
    </xf>
    <xf numFmtId="0" fontId="2" fillId="0" borderId="18" xfId="20" applyBorder="1">
      <alignment vertical="center"/>
    </xf>
    <xf numFmtId="0" fontId="2" fillId="0" borderId="92" xfId="20" applyBorder="1" applyAlignment="1">
      <alignment vertical="center" wrapText="1"/>
    </xf>
    <xf numFmtId="0" fontId="2" fillId="0" borderId="118" xfId="20" applyBorder="1" applyAlignment="1">
      <alignment vertical="center" wrapText="1"/>
    </xf>
    <xf numFmtId="0" fontId="2" fillId="0" borderId="119" xfId="20" applyBorder="1" applyAlignment="1">
      <alignment vertical="center" wrapText="1"/>
    </xf>
    <xf numFmtId="0" fontId="2" fillId="0" borderId="119" xfId="20" applyBorder="1">
      <alignment vertical="center"/>
    </xf>
    <xf numFmtId="0" fontId="2" fillId="0" borderId="63" xfId="20" applyBorder="1" applyAlignment="1">
      <alignment vertical="center" wrapText="1"/>
    </xf>
    <xf numFmtId="0" fontId="2" fillId="0" borderId="0" xfId="20" applyAlignment="1">
      <alignment vertical="center" wrapText="1"/>
    </xf>
    <xf numFmtId="0" fontId="2" fillId="0" borderId="121" xfId="20" applyBorder="1">
      <alignment vertical="center"/>
    </xf>
    <xf numFmtId="0" fontId="2" fillId="0" borderId="122" xfId="20" applyBorder="1" applyAlignment="1">
      <alignment vertical="center" wrapText="1"/>
    </xf>
    <xf numFmtId="0" fontId="2" fillId="0" borderId="123" xfId="20" applyBorder="1" applyAlignment="1">
      <alignment vertical="center" wrapText="1"/>
    </xf>
    <xf numFmtId="179" fontId="2" fillId="0" borderId="123" xfId="20" applyNumberFormat="1" applyBorder="1" applyAlignment="1">
      <alignment vertical="center" wrapText="1"/>
    </xf>
    <xf numFmtId="0" fontId="2" fillId="0" borderId="124" xfId="20" applyBorder="1" applyAlignment="1">
      <alignment vertical="center" wrapText="1"/>
    </xf>
    <xf numFmtId="0" fontId="2" fillId="3" borderId="123" xfId="20" applyFill="1" applyBorder="1">
      <alignment vertical="center"/>
    </xf>
    <xf numFmtId="0" fontId="2" fillId="0" borderId="123" xfId="20" applyBorder="1">
      <alignment vertical="center"/>
    </xf>
    <xf numFmtId="0" fontId="2" fillId="0" borderId="125" xfId="20" applyBorder="1">
      <alignment vertical="center"/>
    </xf>
    <xf numFmtId="0" fontId="2" fillId="0" borderId="126" xfId="20" applyBorder="1">
      <alignment vertical="center"/>
    </xf>
    <xf numFmtId="0" fontId="2" fillId="0" borderId="127" xfId="20" applyBorder="1" applyAlignment="1">
      <alignment vertical="center" wrapText="1"/>
    </xf>
    <xf numFmtId="0" fontId="2" fillId="0" borderId="128" xfId="20" applyBorder="1" applyAlignment="1">
      <alignment vertical="center" wrapText="1"/>
    </xf>
    <xf numFmtId="0" fontId="2" fillId="3" borderId="128" xfId="20" applyFill="1" applyBorder="1">
      <alignment vertical="center"/>
    </xf>
    <xf numFmtId="0" fontId="2" fillId="0" borderId="128" xfId="20" applyBorder="1">
      <alignment vertical="center"/>
    </xf>
    <xf numFmtId="0" fontId="2" fillId="0" borderId="129" xfId="20" applyBorder="1">
      <alignment vertical="center"/>
    </xf>
    <xf numFmtId="0" fontId="2" fillId="0" borderId="130" xfId="20" applyBorder="1" applyAlignment="1">
      <alignment vertical="center" wrapText="1"/>
    </xf>
    <xf numFmtId="0" fontId="2" fillId="3" borderId="127" xfId="20" applyFill="1" applyBorder="1">
      <alignment vertical="center"/>
    </xf>
    <xf numFmtId="0" fontId="2" fillId="0" borderId="131" xfId="20" applyBorder="1">
      <alignment vertical="center"/>
    </xf>
    <xf numFmtId="0" fontId="2" fillId="0" borderId="132" xfId="20" applyBorder="1">
      <alignment vertical="center"/>
    </xf>
    <xf numFmtId="0" fontId="2" fillId="0" borderId="133" xfId="20" applyBorder="1" applyAlignment="1">
      <alignment vertical="center" wrapText="1"/>
    </xf>
    <xf numFmtId="0" fontId="2" fillId="0" borderId="134" xfId="20" applyBorder="1" applyAlignment="1">
      <alignment vertical="center" wrapText="1"/>
    </xf>
    <xf numFmtId="179" fontId="2" fillId="0" borderId="134" xfId="20" applyNumberFormat="1" applyBorder="1" applyAlignment="1">
      <alignment vertical="center" wrapText="1"/>
    </xf>
    <xf numFmtId="0" fontId="2" fillId="0" borderId="135" xfId="20" applyBorder="1" applyAlignment="1">
      <alignment vertical="center" wrapText="1"/>
    </xf>
    <xf numFmtId="0" fontId="2" fillId="3" borderId="136" xfId="20" applyFill="1" applyBorder="1">
      <alignment vertical="center"/>
    </xf>
    <xf numFmtId="0" fontId="2" fillId="0" borderId="136" xfId="20" applyBorder="1">
      <alignment vertical="center"/>
    </xf>
    <xf numFmtId="0" fontId="2" fillId="0" borderId="17" xfId="20" applyBorder="1">
      <alignment vertical="center"/>
    </xf>
    <xf numFmtId="49" fontId="12" fillId="0" borderId="0" xfId="20" applyNumberFormat="1" applyFont="1">
      <alignment vertical="center"/>
    </xf>
    <xf numFmtId="49" fontId="12" fillId="0" borderId="5" xfId="20" applyNumberFormat="1" applyFont="1" applyBorder="1" applyAlignment="1">
      <alignment horizontal="center" vertical="center"/>
    </xf>
    <xf numFmtId="49" fontId="15" fillId="0" borderId="5" xfId="20" applyNumberFormat="1" applyFont="1" applyBorder="1" applyAlignment="1">
      <alignment horizontal="center" vertical="center"/>
    </xf>
    <xf numFmtId="49" fontId="12" fillId="0" borderId="5" xfId="20" applyNumberFormat="1" applyFont="1" applyBorder="1">
      <alignment vertical="center"/>
    </xf>
    <xf numFmtId="0" fontId="2" fillId="0" borderId="5" xfId="20" applyBorder="1">
      <alignment vertical="center"/>
    </xf>
    <xf numFmtId="49" fontId="2" fillId="0" borderId="1" xfId="20" applyNumberFormat="1" applyBorder="1">
      <alignment vertical="center"/>
    </xf>
    <xf numFmtId="49" fontId="2" fillId="0" borderId="1" xfId="20" quotePrefix="1" applyNumberFormat="1" applyBorder="1">
      <alignment vertical="center"/>
    </xf>
    <xf numFmtId="49" fontId="12" fillId="0" borderId="1" xfId="20" applyNumberFormat="1" applyFont="1" applyBorder="1">
      <alignment vertical="center"/>
    </xf>
    <xf numFmtId="0" fontId="1" fillId="0" borderId="0" xfId="20" applyFont="1">
      <alignment vertical="center"/>
    </xf>
    <xf numFmtId="0" fontId="1" fillId="0" borderId="120" xfId="20" applyFont="1" applyBorder="1">
      <alignment vertical="center"/>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9"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xf>
    <xf numFmtId="0" fontId="23" fillId="0" borderId="5" xfId="0" applyFont="1" applyBorder="1" applyAlignment="1">
      <alignment horizontal="center" vertical="center" textRotation="255"/>
    </xf>
    <xf numFmtId="0" fontId="23" fillId="0" borderId="2" xfId="0" applyFont="1" applyBorder="1" applyAlignment="1">
      <alignment horizontal="center" vertical="center"/>
    </xf>
    <xf numFmtId="0" fontId="23" fillId="0" borderId="82" xfId="0" applyFont="1" applyBorder="1" applyAlignment="1">
      <alignment horizontal="center" vertical="center"/>
    </xf>
    <xf numFmtId="0" fontId="23" fillId="0" borderId="83" xfId="0" applyFont="1" applyBorder="1" applyAlignment="1">
      <alignment horizontal="center" vertical="center"/>
    </xf>
    <xf numFmtId="0" fontId="23" fillId="0" borderId="2" xfId="0" applyFont="1" applyBorder="1" applyAlignment="1">
      <alignment horizontal="left" vertical="center"/>
    </xf>
    <xf numFmtId="0" fontId="23" fillId="0" borderId="82" xfId="0" applyFont="1" applyBorder="1" applyAlignment="1">
      <alignment horizontal="left" vertical="center"/>
    </xf>
    <xf numFmtId="0" fontId="23" fillId="0" borderId="83" xfId="0" applyFont="1" applyBorder="1" applyAlignment="1">
      <alignment horizontal="left" vertical="center"/>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74" fillId="0" borderId="91" xfId="8" applyFont="1" applyBorder="1" applyAlignment="1">
      <alignment horizontal="center" vertical="center" textRotation="255"/>
    </xf>
    <xf numFmtId="0" fontId="74" fillId="0" borderId="82" xfId="8" applyFont="1" applyBorder="1" applyAlignment="1">
      <alignment horizontal="center" vertical="center" textRotation="255"/>
    </xf>
    <xf numFmtId="0" fontId="74" fillId="0" borderId="89" xfId="8" applyFont="1" applyBorder="1" applyAlignment="1">
      <alignment horizontal="center" vertical="center" textRotation="255"/>
    </xf>
    <xf numFmtId="0" fontId="18" fillId="8" borderId="6" xfId="8" applyFont="1" applyFill="1" applyBorder="1" applyAlignment="1">
      <alignment horizontal="left" vertical="center"/>
    </xf>
    <xf numFmtId="0" fontId="18" fillId="8" borderId="8" xfId="8" applyFont="1" applyFill="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18" fillId="9" borderId="3" xfId="8" applyFont="1" applyFill="1" applyBorder="1" applyAlignment="1">
      <alignment horizontal="left" vertical="center" wrapText="1"/>
    </xf>
    <xf numFmtId="0" fontId="18" fillId="9" borderId="1" xfId="8" applyFont="1" applyFill="1" applyBorder="1" applyAlignment="1">
      <alignment horizontal="left" vertical="center" wrapText="1"/>
    </xf>
    <xf numFmtId="0" fontId="46" fillId="6" borderId="87" xfId="8" applyFont="1" applyFill="1" applyBorder="1" applyAlignment="1">
      <alignment horizontal="center" vertical="center"/>
    </xf>
    <xf numFmtId="0" fontId="46" fillId="6" borderId="41" xfId="8" applyFont="1" applyFill="1" applyBorder="1" applyAlignment="1">
      <alignment horizontal="center" vertical="center"/>
    </xf>
    <xf numFmtId="0" fontId="46" fillId="6" borderId="88" xfId="8" applyFont="1" applyFill="1" applyBorder="1" applyAlignment="1">
      <alignment horizontal="center" vertical="center"/>
    </xf>
    <xf numFmtId="0" fontId="20" fillId="0" borderId="90" xfId="0" applyFont="1" applyBorder="1" applyAlignment="1">
      <alignment horizontal="left" vertical="center" shrinkToFit="1"/>
    </xf>
    <xf numFmtId="0" fontId="20" fillId="0" borderId="64" xfId="0" applyFont="1" applyBorder="1" applyAlignment="1">
      <alignment horizontal="left" vertical="center" shrinkToFit="1"/>
    </xf>
    <xf numFmtId="0" fontId="20" fillId="0" borderId="85" xfId="0" applyFont="1" applyBorder="1" applyAlignment="1">
      <alignment horizontal="left" vertical="center" shrinkToFit="1"/>
    </xf>
    <xf numFmtId="0" fontId="20" fillId="8" borderId="90" xfId="8" applyFont="1" applyFill="1" applyBorder="1" applyAlignment="1">
      <alignment horizontal="left" vertical="center"/>
    </xf>
    <xf numFmtId="0" fontId="20" fillId="8" borderId="64" xfId="8" applyFont="1" applyFill="1" applyBorder="1" applyAlignment="1">
      <alignment horizontal="left" vertical="center"/>
    </xf>
    <xf numFmtId="0" fontId="20" fillId="8" borderId="85" xfId="8" applyFont="1" applyFill="1" applyBorder="1" applyAlignment="1">
      <alignment horizontal="left" vertical="center"/>
    </xf>
    <xf numFmtId="0" fontId="20" fillId="8" borderId="90" xfId="8" applyFont="1" applyFill="1" applyBorder="1" applyAlignment="1">
      <alignment horizontal="left" vertical="center" wrapText="1"/>
    </xf>
    <xf numFmtId="0" fontId="20" fillId="8" borderId="64" xfId="8" applyFont="1" applyFill="1" applyBorder="1" applyAlignment="1">
      <alignment horizontal="left" vertical="center" wrapText="1"/>
    </xf>
    <xf numFmtId="0" fontId="20" fillId="8" borderId="85" xfId="8" applyFont="1" applyFill="1" applyBorder="1" applyAlignment="1">
      <alignment horizontal="left" vertical="center" wrapText="1"/>
    </xf>
    <xf numFmtId="0" fontId="20" fillId="8" borderId="91" xfId="8" applyFont="1" applyFill="1" applyBorder="1" applyAlignment="1">
      <alignment horizontal="center" vertical="center" textRotation="255" wrapText="1"/>
    </xf>
    <xf numFmtId="0" fontId="20" fillId="8" borderId="82" xfId="8" applyFont="1" applyFill="1" applyBorder="1" applyAlignment="1">
      <alignment horizontal="center" vertical="center" textRotation="255" wrapText="1"/>
    </xf>
    <xf numFmtId="0" fontId="20" fillId="8" borderId="89" xfId="8" applyFont="1" applyFill="1" applyBorder="1" applyAlignment="1">
      <alignment horizontal="center" vertical="center" textRotation="255" wrapTex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20" fillId="8" borderId="87" xfId="8" applyFont="1" applyFill="1" applyBorder="1" applyAlignment="1">
      <alignment horizontal="left" vertical="center"/>
    </xf>
    <xf numFmtId="0" fontId="20" fillId="8" borderId="88" xfId="8" applyFont="1" applyFill="1" applyBorder="1" applyAlignment="1">
      <alignment horizontal="left" vertical="center"/>
    </xf>
    <xf numFmtId="0" fontId="20" fillId="0" borderId="87" xfId="8" applyFont="1" applyBorder="1" applyAlignment="1">
      <alignment horizontal="left" vertical="center"/>
    </xf>
    <xf numFmtId="0" fontId="20" fillId="0" borderId="41" xfId="8" applyFont="1" applyBorder="1" applyAlignment="1">
      <alignment horizontal="left" vertical="center"/>
    </xf>
    <xf numFmtId="0" fontId="20" fillId="0" borderId="88" xfId="8" applyFont="1" applyBorder="1" applyAlignment="1">
      <alignment horizontal="left" vertical="center"/>
    </xf>
    <xf numFmtId="0" fontId="20" fillId="0" borderId="90" xfId="8" applyFont="1" applyBorder="1" applyAlignment="1">
      <alignment horizontal="left" vertical="center"/>
    </xf>
    <xf numFmtId="0" fontId="20" fillId="0" borderId="64" xfId="8" applyFont="1" applyBorder="1" applyAlignment="1">
      <alignment horizontal="left" vertical="center"/>
    </xf>
    <xf numFmtId="0" fontId="20" fillId="0" borderId="85" xfId="8" applyFont="1" applyBorder="1" applyAlignment="1">
      <alignment horizontal="left" vertical="center"/>
    </xf>
    <xf numFmtId="0" fontId="20" fillId="0" borderId="3" xfId="8" applyFont="1" applyBorder="1" applyAlignment="1">
      <alignment horizontal="left" vertical="center"/>
    </xf>
    <xf numFmtId="0" fontId="20" fillId="0" borderId="1" xfId="8" applyFont="1" applyBorder="1" applyAlignment="1">
      <alignment horizontal="left" vertical="center"/>
    </xf>
    <xf numFmtId="0" fontId="20" fillId="0" borderId="90" xfId="8" applyFont="1" applyBorder="1" applyAlignment="1">
      <alignment horizontal="left" vertical="center" wrapText="1"/>
    </xf>
    <xf numFmtId="0" fontId="20" fillId="8" borderId="90" xfId="8" applyFont="1" applyFill="1" applyBorder="1" applyAlignment="1">
      <alignment horizontal="left" vertical="center" shrinkToFit="1"/>
    </xf>
    <xf numFmtId="0" fontId="20" fillId="8" borderId="64" xfId="8" applyFont="1" applyFill="1" applyBorder="1" applyAlignment="1">
      <alignment horizontal="left" vertical="center" shrinkToFit="1"/>
    </xf>
    <xf numFmtId="0" fontId="20" fillId="8" borderId="85" xfId="8" applyFont="1" applyFill="1" applyBorder="1" applyAlignment="1">
      <alignment horizontal="left" vertical="center" shrinkToFit="1"/>
    </xf>
    <xf numFmtId="0" fontId="20" fillId="8" borderId="29" xfId="8" applyFont="1" applyFill="1" applyBorder="1" applyAlignment="1">
      <alignment horizontal="left" vertical="center"/>
    </xf>
    <xf numFmtId="0" fontId="20" fillId="8" borderId="30" xfId="8" applyFont="1" applyFill="1" applyBorder="1" applyAlignment="1">
      <alignment horizontal="left" vertical="center"/>
    </xf>
    <xf numFmtId="0" fontId="20" fillId="8" borderId="2" xfId="8" applyFont="1" applyFill="1" applyBorder="1" applyAlignment="1">
      <alignment horizontal="center" vertical="center" textRotation="255"/>
    </xf>
    <xf numFmtId="0" fontId="20" fillId="8" borderId="89" xfId="8" applyFont="1" applyFill="1" applyBorder="1" applyAlignment="1">
      <alignment horizontal="center" vertical="center" textRotation="255"/>
    </xf>
    <xf numFmtId="0" fontId="20" fillId="8" borderId="82" xfId="8" applyFont="1" applyFill="1" applyBorder="1" applyAlignment="1">
      <alignment horizontal="center" vertical="center" textRotation="255"/>
    </xf>
    <xf numFmtId="0" fontId="20" fillId="0" borderId="14" xfId="8" applyFont="1" applyBorder="1" applyAlignment="1">
      <alignment horizontal="left" vertical="center"/>
    </xf>
    <xf numFmtId="0" fontId="20" fillId="0" borderId="15" xfId="8" applyFont="1" applyBorder="1" applyAlignment="1">
      <alignment horizontal="left" vertical="center"/>
    </xf>
    <xf numFmtId="0" fontId="20" fillId="0" borderId="16" xfId="8" applyFont="1" applyBorder="1" applyAlignment="1">
      <alignment horizontal="left" vertical="center"/>
    </xf>
    <xf numFmtId="0" fontId="20" fillId="8" borderId="87" xfId="0" applyFont="1" applyFill="1" applyBorder="1" applyAlignment="1">
      <alignment horizontal="left" vertical="center"/>
    </xf>
    <xf numFmtId="0" fontId="20" fillId="8" borderId="88" xfId="0" applyFont="1" applyFill="1" applyBorder="1" applyAlignment="1">
      <alignment horizontal="left" vertical="center"/>
    </xf>
    <xf numFmtId="0" fontId="22" fillId="0" borderId="0" xfId="8" applyFont="1" applyAlignment="1">
      <alignment horizontal="left" vertical="center"/>
    </xf>
    <xf numFmtId="0" fontId="20" fillId="0" borderId="0" xfId="8" applyFont="1" applyAlignment="1">
      <alignment horizontal="left" vertical="center"/>
    </xf>
    <xf numFmtId="0" fontId="20" fillId="0" borderId="91" xfId="8" applyFont="1" applyBorder="1" applyAlignment="1">
      <alignment horizontal="center" vertical="center" textRotation="255"/>
    </xf>
    <xf numFmtId="0" fontId="20" fillId="0" borderId="89" xfId="8" applyFont="1" applyBorder="1" applyAlignment="1">
      <alignment horizontal="center" vertical="center" textRotation="255"/>
    </xf>
    <xf numFmtId="0" fontId="20" fillId="0" borderId="82" xfId="8" applyFont="1" applyBorder="1" applyAlignment="1">
      <alignment horizontal="center" vertical="center" textRotation="255"/>
    </xf>
    <xf numFmtId="0" fontId="20" fillId="0" borderId="29" xfId="8" applyFont="1" applyBorder="1" applyAlignment="1">
      <alignment horizontal="left" vertical="center"/>
    </xf>
    <xf numFmtId="0" fontId="20" fillId="0" borderId="30" xfId="8" applyFont="1" applyBorder="1" applyAlignment="1">
      <alignment horizontal="left" vertical="center"/>
    </xf>
    <xf numFmtId="0" fontId="20" fillId="0" borderId="2" xfId="8" applyFont="1" applyBorder="1" applyAlignment="1">
      <alignment horizontal="center" vertical="center" textRotation="255"/>
    </xf>
    <xf numFmtId="0" fontId="20" fillId="8" borderId="3" xfId="8" applyFont="1" applyFill="1" applyBorder="1" applyAlignment="1">
      <alignment horizontal="left" vertical="center"/>
    </xf>
    <xf numFmtId="0" fontId="20" fillId="8" borderId="1" xfId="8" applyFont="1" applyFill="1" applyBorder="1" applyAlignment="1">
      <alignment horizontal="left" vertical="center"/>
    </xf>
    <xf numFmtId="0" fontId="18" fillId="8" borderId="3" xfId="8" applyFont="1" applyFill="1" applyBorder="1" applyAlignment="1">
      <alignment horizontal="left" vertical="center" shrinkToFit="1"/>
    </xf>
    <xf numFmtId="0" fontId="18" fillId="8" borderId="1" xfId="8" applyFont="1" applyFill="1" applyBorder="1" applyAlignment="1">
      <alignment horizontal="left" vertical="center" shrinkToFit="1"/>
    </xf>
    <xf numFmtId="0" fontId="18" fillId="0" borderId="21" xfId="0" applyFont="1" applyBorder="1" applyAlignment="1">
      <alignment horizontal="left" vertical="center"/>
    </xf>
    <xf numFmtId="0" fontId="18" fillId="0" borderId="18" xfId="0" applyFont="1" applyBorder="1" applyAlignment="1">
      <alignment horizontal="left" vertical="center"/>
    </xf>
    <xf numFmtId="0" fontId="18" fillId="0" borderId="22" xfId="0" applyFont="1" applyBorder="1" applyAlignment="1">
      <alignment horizontal="left" vertical="center"/>
    </xf>
    <xf numFmtId="0" fontId="20" fillId="0" borderId="90" xfId="0" applyFont="1" applyBorder="1" applyAlignment="1">
      <alignment horizontal="left" vertical="center"/>
    </xf>
    <xf numFmtId="0" fontId="20" fillId="0" borderId="64" xfId="0" applyFont="1" applyBorder="1" applyAlignment="1">
      <alignment horizontal="left" vertical="center"/>
    </xf>
    <xf numFmtId="0" fontId="20" fillId="0" borderId="85" xfId="0" applyFont="1" applyBorder="1" applyAlignment="1">
      <alignment horizontal="left" vertical="center"/>
    </xf>
    <xf numFmtId="0" fontId="20" fillId="8" borderId="3" xfId="8" applyFont="1" applyFill="1" applyBorder="1" applyAlignment="1">
      <alignment horizontal="left" vertical="center" wrapText="1"/>
    </xf>
    <xf numFmtId="0" fontId="20" fillId="8" borderId="1" xfId="8" applyFont="1" applyFill="1" applyBorder="1" applyAlignment="1">
      <alignment horizontal="left" vertical="center" wrapText="1"/>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20" fillId="8" borderId="87" xfId="8" applyFont="1" applyFill="1" applyBorder="1" applyAlignment="1">
      <alignment horizontal="left" vertical="center" wrapText="1"/>
    </xf>
    <xf numFmtId="0" fontId="20" fillId="8" borderId="88" xfId="8" applyFont="1" applyFill="1" applyBorder="1" applyAlignment="1">
      <alignment horizontal="left" vertical="center" wrapText="1"/>
    </xf>
    <xf numFmtId="0" fontId="49" fillId="0" borderId="91" xfId="8" applyFont="1" applyBorder="1" applyAlignment="1">
      <alignment horizontal="center" vertical="center" textRotation="255"/>
    </xf>
    <xf numFmtId="0" fontId="49" fillId="0" borderId="82" xfId="8" applyFont="1" applyBorder="1" applyAlignment="1">
      <alignment horizontal="center" vertical="center" textRotation="255"/>
    </xf>
    <xf numFmtId="0" fontId="49" fillId="0" borderId="89" xfId="8" applyFont="1" applyBorder="1" applyAlignment="1">
      <alignment horizontal="center" vertical="center" textRotation="255"/>
    </xf>
    <xf numFmtId="0" fontId="18" fillId="9" borderId="87" xfId="8" applyFont="1" applyFill="1" applyBorder="1" applyAlignment="1">
      <alignment horizontal="left" vertical="center" wrapText="1"/>
    </xf>
    <xf numFmtId="0" fontId="18" fillId="9" borderId="88" xfId="8" applyFont="1" applyFill="1" applyBorder="1" applyAlignment="1">
      <alignment horizontal="left" vertical="center" wrapText="1"/>
    </xf>
    <xf numFmtId="0" fontId="20" fillId="0" borderId="91"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48" fillId="0" borderId="91" xfId="8" applyFont="1" applyBorder="1" applyAlignment="1">
      <alignment horizontal="center" vertical="center" textRotation="255" wrapText="1"/>
    </xf>
    <xf numFmtId="0" fontId="48" fillId="0" borderId="82" xfId="8" applyFont="1" applyBorder="1" applyAlignment="1">
      <alignment horizontal="center" vertical="center" textRotation="255" wrapText="1"/>
    </xf>
    <xf numFmtId="0" fontId="48" fillId="0" borderId="89" xfId="8" applyFont="1" applyBorder="1" applyAlignment="1">
      <alignment horizontal="center" vertical="center" textRotation="255" wrapText="1"/>
    </xf>
    <xf numFmtId="0" fontId="20" fillId="8" borderId="6" xfId="8" applyFont="1" applyFill="1" applyBorder="1" applyAlignment="1">
      <alignment horizontal="left" vertical="center"/>
    </xf>
    <xf numFmtId="0" fontId="20" fillId="8" borderId="7" xfId="8" applyFont="1" applyFill="1" applyBorder="1" applyAlignment="1">
      <alignment horizontal="left" vertical="center"/>
    </xf>
    <xf numFmtId="0" fontId="20" fillId="8" borderId="8" xfId="8" applyFont="1" applyFill="1" applyBorder="1" applyAlignment="1">
      <alignment horizontal="left" vertical="center"/>
    </xf>
    <xf numFmtId="0" fontId="18" fillId="0" borderId="87" xfId="8" applyFont="1" applyBorder="1" applyAlignment="1">
      <alignment horizontal="left" vertical="center"/>
    </xf>
    <xf numFmtId="0" fontId="18" fillId="0" borderId="88" xfId="8" applyFont="1" applyBorder="1" applyAlignment="1">
      <alignment horizontal="left" vertical="center"/>
    </xf>
    <xf numFmtId="0" fontId="20" fillId="0" borderId="89" xfId="8" applyFont="1" applyBorder="1" applyAlignment="1">
      <alignment horizontal="center" vertical="center" textRotation="255" wrapText="1"/>
    </xf>
    <xf numFmtId="0" fontId="20" fillId="8" borderId="91" xfId="8" applyFont="1" applyFill="1" applyBorder="1" applyAlignment="1">
      <alignment horizontal="center" vertical="center" textRotation="255"/>
    </xf>
    <xf numFmtId="0" fontId="20" fillId="8" borderId="41" xfId="8" applyFont="1" applyFill="1" applyBorder="1" applyAlignment="1">
      <alignment horizontal="left" vertical="center"/>
    </xf>
    <xf numFmtId="0" fontId="20" fillId="9" borderId="90" xfId="8" applyFont="1" applyFill="1" applyBorder="1" applyAlignment="1">
      <alignment horizontal="left" vertical="center"/>
    </xf>
    <xf numFmtId="0" fontId="20" fillId="9" borderId="64" xfId="8" applyFont="1" applyFill="1" applyBorder="1" applyAlignment="1">
      <alignment horizontal="left" vertical="center"/>
    </xf>
    <xf numFmtId="0" fontId="20" fillId="9" borderId="85" xfId="8" applyFont="1" applyFill="1" applyBorder="1" applyAlignment="1">
      <alignment horizontal="left" vertical="center"/>
    </xf>
    <xf numFmtId="0" fontId="57" fillId="0" borderId="9" xfId="7" applyFont="1" applyBorder="1" applyAlignment="1">
      <alignment horizontal="left" vertical="center" wrapText="1"/>
    </xf>
    <xf numFmtId="0" fontId="57" fillId="0" borderId="10" xfId="7" applyFont="1" applyBorder="1" applyAlignment="1">
      <alignment horizontal="left" vertical="center" wrapText="1"/>
    </xf>
    <xf numFmtId="0" fontId="57" fillId="0" borderId="32" xfId="7" applyFont="1" applyBorder="1" applyAlignment="1">
      <alignment horizontal="left" vertical="center" wrapText="1"/>
    </xf>
    <xf numFmtId="0" fontId="57" fillId="0" borderId="6" xfId="7" applyFont="1" applyBorder="1" applyAlignment="1">
      <alignment horizontal="left" vertical="center" wrapText="1"/>
    </xf>
    <xf numFmtId="0" fontId="57" fillId="0" borderId="7" xfId="7" applyFont="1" applyBorder="1" applyAlignment="1">
      <alignment horizontal="left" vertical="center" wrapText="1"/>
    </xf>
    <xf numFmtId="0" fontId="57" fillId="0" borderId="34" xfId="7" applyFont="1" applyBorder="1" applyAlignment="1">
      <alignment horizontal="left" vertical="center" wrapText="1"/>
    </xf>
    <xf numFmtId="179" fontId="55" fillId="5" borderId="27" xfId="7" applyNumberFormat="1" applyFont="1" applyFill="1" applyBorder="1" applyAlignment="1">
      <alignment horizontal="left" vertical="top" wrapText="1"/>
    </xf>
    <xf numFmtId="179" fontId="55" fillId="5" borderId="15" xfId="7" applyNumberFormat="1" applyFont="1" applyFill="1" applyBorder="1" applyAlignment="1">
      <alignment horizontal="left" vertical="top" wrapText="1"/>
    </xf>
    <xf numFmtId="179" fontId="55" fillId="5" borderId="26" xfId="7" applyNumberFormat="1" applyFont="1" applyFill="1" applyBorder="1" applyAlignment="1">
      <alignment horizontal="left" vertical="top" wrapText="1"/>
    </xf>
    <xf numFmtId="179" fontId="55" fillId="5" borderId="20" xfId="7" applyNumberFormat="1" applyFont="1" applyFill="1" applyBorder="1" applyAlignment="1">
      <alignment horizontal="left" vertical="top" wrapText="1"/>
    </xf>
    <xf numFmtId="179" fontId="55" fillId="5" borderId="0" xfId="7" applyNumberFormat="1" applyFont="1" applyFill="1" applyAlignment="1">
      <alignment horizontal="left" vertical="top" wrapText="1"/>
    </xf>
    <xf numFmtId="179" fontId="55" fillId="5" borderId="23" xfId="7" applyNumberFormat="1" applyFont="1" applyFill="1" applyBorder="1" applyAlignment="1">
      <alignment horizontal="left" vertical="top" wrapText="1"/>
    </xf>
    <xf numFmtId="179" fontId="55" fillId="5" borderId="19" xfId="7" applyNumberFormat="1" applyFont="1" applyFill="1" applyBorder="1" applyAlignment="1">
      <alignment horizontal="left" vertical="top" wrapText="1"/>
    </xf>
    <xf numFmtId="179" fontId="55" fillId="5" borderId="18" xfId="7" applyNumberFormat="1" applyFont="1" applyFill="1" applyBorder="1" applyAlignment="1">
      <alignment horizontal="left" vertical="top" wrapText="1"/>
    </xf>
    <xf numFmtId="179" fontId="55" fillId="5" borderId="17" xfId="7" applyNumberFormat="1" applyFont="1" applyFill="1" applyBorder="1" applyAlignment="1">
      <alignment horizontal="left" vertical="top" wrapText="1"/>
    </xf>
    <xf numFmtId="0" fontId="56" fillId="4" borderId="0" xfId="7" applyFont="1" applyFill="1" applyAlignment="1">
      <alignment horizontal="left" vertical="top" wrapText="1"/>
    </xf>
    <xf numFmtId="0" fontId="57" fillId="0" borderId="20" xfId="7" applyFont="1" applyBorder="1" applyAlignment="1">
      <alignment horizontal="left" vertical="center" shrinkToFit="1"/>
    </xf>
    <xf numFmtId="0" fontId="57" fillId="0" borderId="0" xfId="7" applyFont="1" applyAlignment="1">
      <alignment horizontal="left" vertical="center" shrinkToFit="1"/>
    </xf>
    <xf numFmtId="0" fontId="57" fillId="0" borderId="20" xfId="7" applyFont="1" applyBorder="1" applyAlignment="1">
      <alignment horizontal="left" vertical="top" shrinkToFit="1"/>
    </xf>
    <xf numFmtId="0" fontId="57" fillId="0" borderId="0" xfId="7" applyFont="1" applyAlignment="1">
      <alignment horizontal="left" vertical="top" shrinkToFit="1"/>
    </xf>
    <xf numFmtId="0" fontId="55" fillId="0" borderId="12" xfId="7" applyFont="1" applyBorder="1" applyAlignment="1">
      <alignment horizontal="center" vertical="center"/>
    </xf>
    <xf numFmtId="0" fontId="32" fillId="0" borderId="0" xfId="7" applyFont="1" applyAlignment="1" applyProtection="1">
      <alignment horizontal="left" vertical="center" wrapText="1"/>
      <protection locked="0"/>
    </xf>
    <xf numFmtId="0" fontId="30" fillId="0" borderId="0" xfId="7" applyFont="1" applyAlignment="1" applyProtection="1">
      <alignment horizontal="center" vertical="center" wrapText="1"/>
      <protection locked="0"/>
    </xf>
    <xf numFmtId="0" fontId="30" fillId="0" borderId="23" xfId="7" applyFont="1" applyBorder="1" applyAlignment="1" applyProtection="1">
      <alignment horizontal="center" vertical="center" wrapText="1"/>
      <protection locked="0"/>
    </xf>
    <xf numFmtId="0" fontId="31" fillId="0" borderId="20" xfId="9" applyFont="1" applyBorder="1" applyAlignment="1" applyProtection="1">
      <alignment horizontal="left" vertical="center" wrapText="1"/>
      <protection locked="0"/>
    </xf>
    <xf numFmtId="0" fontId="31" fillId="0" borderId="0" xfId="9" applyFont="1" applyAlignment="1" applyProtection="1">
      <alignment horizontal="left" vertical="center" wrapText="1"/>
      <protection locked="0"/>
    </xf>
    <xf numFmtId="0" fontId="32" fillId="0" borderId="9" xfId="7" applyFont="1" applyBorder="1" applyAlignment="1" applyProtection="1">
      <alignment horizontal="left" vertical="center" wrapText="1"/>
      <protection locked="0"/>
    </xf>
    <xf numFmtId="0" fontId="32" fillId="0" borderId="10" xfId="7" applyFont="1" applyBorder="1" applyAlignment="1" applyProtection="1">
      <alignment horizontal="left" vertical="center"/>
      <protection locked="0"/>
    </xf>
    <xf numFmtId="0" fontId="32" fillId="0" borderId="11" xfId="7" applyFont="1" applyBorder="1" applyAlignment="1" applyProtection="1">
      <alignment horizontal="left" vertical="center"/>
      <protection locked="0"/>
    </xf>
    <xf numFmtId="0" fontId="32" fillId="0" borderId="6" xfId="7" applyFont="1" applyBorder="1" applyAlignment="1" applyProtection="1">
      <alignment horizontal="left" vertical="center"/>
      <protection locked="0"/>
    </xf>
    <xf numFmtId="0" fontId="32" fillId="0" borderId="7" xfId="7" applyFont="1" applyBorder="1" applyAlignment="1" applyProtection="1">
      <alignment horizontal="left" vertical="center"/>
      <protection locked="0"/>
    </xf>
    <xf numFmtId="0" fontId="32" fillId="0" borderId="8" xfId="7" applyFont="1" applyBorder="1" applyAlignment="1" applyProtection="1">
      <alignment horizontal="left"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57" fillId="0" borderId="94" xfId="7" applyFont="1" applyBorder="1" applyAlignment="1">
      <alignment horizontal="left" vertical="center" wrapText="1"/>
    </xf>
    <xf numFmtId="0" fontId="57" fillId="0" borderId="95" xfId="7" applyFont="1" applyBorder="1" applyAlignment="1">
      <alignment horizontal="left" vertical="center" wrapText="1"/>
    </xf>
    <xf numFmtId="0" fontId="30" fillId="5" borderId="0" xfId="7" applyFont="1" applyFill="1" applyAlignment="1" applyProtection="1">
      <alignment horizontal="left" vertical="center" wrapText="1"/>
      <protection locked="0"/>
    </xf>
    <xf numFmtId="0" fontId="30" fillId="0" borderId="31"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0" xfId="7" applyFont="1" applyBorder="1" applyAlignment="1" applyProtection="1">
      <alignment horizontal="center" vertical="center"/>
      <protection locked="0"/>
    </xf>
    <xf numFmtId="0" fontId="30" fillId="0" borderId="29" xfId="7" applyFont="1" applyBorder="1" applyAlignment="1" applyProtection="1">
      <alignment horizontal="center" vertical="center"/>
      <protection locked="0"/>
    </xf>
    <xf numFmtId="0" fontId="30" fillId="0" borderId="14" xfId="7" applyFont="1" applyBorder="1" applyAlignment="1" applyProtection="1">
      <alignment horizontal="center" vertical="center"/>
      <protection locked="0"/>
    </xf>
    <xf numFmtId="0" fontId="30" fillId="0" borderId="15" xfId="7" applyFont="1" applyBorder="1" applyAlignment="1" applyProtection="1">
      <alignment horizontal="center" vertical="center"/>
      <protection locked="0"/>
    </xf>
    <xf numFmtId="0" fontId="30" fillId="0" borderId="26" xfId="7" applyFont="1" applyBorder="1" applyAlignment="1" applyProtection="1">
      <alignment horizontal="center" vertical="center"/>
      <protection locked="0"/>
    </xf>
    <xf numFmtId="0" fontId="59" fillId="0" borderId="10" xfId="3" applyNumberFormat="1" applyFont="1" applyBorder="1" applyAlignment="1" applyProtection="1">
      <alignment horizontal="left" vertical="center" wrapText="1"/>
    </xf>
    <xf numFmtId="0" fontId="59" fillId="0" borderId="11" xfId="3" applyNumberFormat="1" applyFont="1" applyBorder="1" applyAlignment="1" applyProtection="1">
      <alignment horizontal="left" vertical="center" wrapText="1"/>
    </xf>
    <xf numFmtId="0" fontId="59" fillId="0" borderId="0" xfId="3" applyNumberFormat="1" applyFont="1" applyBorder="1" applyAlignment="1" applyProtection="1">
      <alignment horizontal="left" vertical="center" wrapText="1"/>
    </xf>
    <xf numFmtId="0" fontId="59" fillId="0" borderId="13" xfId="3" applyNumberFormat="1" applyFont="1" applyBorder="1" applyAlignment="1" applyProtection="1">
      <alignment horizontal="left" vertical="center" wrapText="1"/>
    </xf>
    <xf numFmtId="0" fontId="59" fillId="0" borderId="18" xfId="3" applyNumberFormat="1" applyFont="1" applyBorder="1" applyAlignment="1" applyProtection="1">
      <alignment horizontal="left" vertical="center" wrapText="1"/>
    </xf>
    <xf numFmtId="0" fontId="59" fillId="0" borderId="22" xfId="3" applyNumberFormat="1" applyFont="1" applyBorder="1" applyAlignment="1" applyProtection="1">
      <alignment horizontal="left" vertical="center" wrapText="1"/>
    </xf>
    <xf numFmtId="0" fontId="32" fillId="0" borderId="10" xfId="3" applyNumberFormat="1" applyFont="1" applyBorder="1" applyAlignment="1" applyProtection="1">
      <alignment horizontal="left" vertical="center" wrapText="1"/>
      <protection locked="0"/>
    </xf>
    <xf numFmtId="0" fontId="32" fillId="0" borderId="32" xfId="3" applyNumberFormat="1" applyFont="1" applyBorder="1" applyAlignment="1" applyProtection="1">
      <alignment horizontal="left" vertical="center" wrapText="1"/>
      <protection locked="0"/>
    </xf>
    <xf numFmtId="0" fontId="59" fillId="0" borderId="20" xfId="3" applyNumberFormat="1" applyFont="1" applyBorder="1" applyAlignment="1" applyProtection="1">
      <alignment horizontal="left" vertical="center"/>
    </xf>
    <xf numFmtId="0" fontId="59" fillId="0" borderId="19" xfId="3" applyNumberFormat="1" applyFont="1" applyBorder="1" applyAlignment="1" applyProtection="1">
      <alignment horizontal="left" vertical="center"/>
    </xf>
    <xf numFmtId="0" fontId="32" fillId="0" borderId="0" xfId="3" applyNumberFormat="1" applyFont="1" applyBorder="1" applyAlignment="1" applyProtection="1">
      <alignment horizontal="left" vertical="center" wrapText="1"/>
      <protection locked="0"/>
    </xf>
    <xf numFmtId="0" fontId="32" fillId="0" borderId="18" xfId="3" applyNumberFormat="1" applyFont="1" applyBorder="1" applyAlignment="1" applyProtection="1">
      <alignment horizontal="left" vertical="center" wrapText="1"/>
      <protection locked="0"/>
    </xf>
    <xf numFmtId="0" fontId="32" fillId="0" borderId="12" xfId="3" applyNumberFormat="1" applyFont="1" applyBorder="1" applyAlignment="1" applyProtection="1">
      <alignment horizontal="center" wrapText="1"/>
      <protection locked="0"/>
    </xf>
    <xf numFmtId="0" fontId="32" fillId="0" borderId="0" xfId="3" applyNumberFormat="1" applyFont="1" applyBorder="1" applyAlignment="1" applyProtection="1">
      <alignment horizontal="center" wrapText="1"/>
      <protection locked="0"/>
    </xf>
    <xf numFmtId="0" fontId="40" fillId="0" borderId="0" xfId="3" applyNumberFormat="1" applyFont="1" applyBorder="1" applyAlignment="1" applyProtection="1">
      <alignment horizontal="center" vertical="center" wrapText="1"/>
      <protection locked="0"/>
    </xf>
    <xf numFmtId="0" fontId="55" fillId="0" borderId="18" xfId="7" applyFont="1" applyBorder="1" applyAlignment="1">
      <alignment horizontal="center" vertical="center" shrinkToFit="1"/>
    </xf>
    <xf numFmtId="0" fontId="30" fillId="0" borderId="25" xfId="7" applyFont="1" applyBorder="1" applyAlignment="1" applyProtection="1">
      <alignment horizontal="center" vertical="center" shrinkToFit="1"/>
      <protection locked="0"/>
    </xf>
    <xf numFmtId="0" fontId="30" fillId="0" borderId="7" xfId="7" applyFont="1" applyBorder="1" applyAlignment="1" applyProtection="1">
      <alignment horizontal="center" vertical="center" shrinkToFit="1"/>
      <protection locked="0"/>
    </xf>
    <xf numFmtId="0" fontId="30" fillId="0" borderId="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0" fontId="31" fillId="0" borderId="0" xfId="7" applyFont="1" applyAlignment="1" applyProtection="1">
      <alignment horizontal="left" vertical="center" wrapText="1"/>
      <protection locked="0"/>
    </xf>
    <xf numFmtId="38" fontId="58" fillId="0" borderId="9" xfId="4" applyFont="1" applyBorder="1" applyAlignment="1" applyProtection="1">
      <alignment horizontal="center" vertical="center"/>
    </xf>
    <xf numFmtId="38" fontId="58" fillId="0" borderId="10" xfId="4" applyFont="1" applyBorder="1" applyAlignment="1" applyProtection="1">
      <alignment horizontal="center" vertical="center"/>
    </xf>
    <xf numFmtId="38" fontId="58" fillId="0" borderId="21" xfId="4" applyFont="1" applyBorder="1" applyAlignment="1" applyProtection="1">
      <alignment horizontal="center" vertical="center"/>
    </xf>
    <xf numFmtId="38" fontId="58" fillId="0" borderId="18" xfId="4" applyFont="1" applyBorder="1" applyAlignment="1" applyProtection="1">
      <alignment horizontal="center" vertical="center"/>
    </xf>
    <xf numFmtId="0" fontId="31" fillId="0" borderId="32" xfId="7" applyFont="1" applyBorder="1" applyAlignment="1" applyProtection="1">
      <alignment horizontal="center" vertical="center"/>
      <protection locked="0"/>
    </xf>
    <xf numFmtId="0" fontId="31" fillId="0" borderId="17" xfId="7" applyFont="1" applyBorder="1" applyAlignment="1" applyProtection="1">
      <alignment horizontal="center" vertical="center"/>
      <protection locked="0"/>
    </xf>
    <xf numFmtId="0" fontId="31" fillId="0" borderId="18" xfId="7" applyFont="1" applyBorder="1" applyAlignment="1" applyProtection="1">
      <alignment horizontal="left" vertical="center" shrinkToFit="1"/>
      <protection locked="0"/>
    </xf>
    <xf numFmtId="0" fontId="31" fillId="0" borderId="18" xfId="7" applyFont="1" applyBorder="1" applyAlignment="1" applyProtection="1">
      <alignment horizontal="center" vertical="center" wrapText="1"/>
      <protection locked="0"/>
    </xf>
    <xf numFmtId="0" fontId="57" fillId="0" borderId="18" xfId="7" applyFont="1" applyBorder="1" applyAlignment="1">
      <alignment horizontal="left" shrinkToFit="1"/>
    </xf>
    <xf numFmtId="0" fontId="57" fillId="0" borderId="22" xfId="7" applyFont="1" applyBorder="1" applyAlignment="1">
      <alignment horizontal="left" shrinkToFit="1"/>
    </xf>
    <xf numFmtId="0" fontId="32" fillId="0" borderId="20" xfId="7" applyFont="1" applyBorder="1" applyAlignment="1" applyProtection="1">
      <alignment horizontal="left" vertical="center" shrinkToFit="1"/>
      <protection locked="0"/>
    </xf>
    <xf numFmtId="0" fontId="32" fillId="0" borderId="0" xfId="7" applyFont="1" applyAlignment="1" applyProtection="1">
      <alignment horizontal="left" vertical="center" shrinkToFit="1"/>
      <protection locked="0"/>
    </xf>
    <xf numFmtId="0" fontId="31" fillId="0" borderId="12" xfId="7" applyFont="1" applyBorder="1" applyAlignment="1" applyProtection="1">
      <alignment horizontal="left" vertical="top"/>
      <protection locked="0"/>
    </xf>
    <xf numFmtId="0" fontId="31" fillId="0" borderId="0" xfId="7" applyFont="1" applyAlignment="1" applyProtection="1">
      <alignment horizontal="left" vertical="top"/>
      <protection locked="0"/>
    </xf>
    <xf numFmtId="0" fontId="40" fillId="0" borderId="0" xfId="7" applyFont="1" applyAlignment="1" applyProtection="1">
      <alignment horizontal="left" vertical="top" shrinkToFit="1"/>
      <protection locked="0"/>
    </xf>
    <xf numFmtId="0" fontId="40" fillId="0" borderId="23" xfId="7" applyFont="1" applyBorder="1" applyAlignment="1" applyProtection="1">
      <alignment horizontal="left" vertical="top" shrinkToFit="1"/>
      <protection locked="0"/>
    </xf>
    <xf numFmtId="0" fontId="32" fillId="0" borderId="55" xfId="7" applyFont="1" applyBorder="1" applyAlignment="1" applyProtection="1">
      <alignment horizontal="center" vertical="center"/>
      <protection locked="0"/>
    </xf>
    <xf numFmtId="0" fontId="32" fillId="0" borderId="53" xfId="7" applyFont="1" applyBorder="1" applyAlignment="1" applyProtection="1">
      <alignment horizontal="center" vertical="center"/>
      <protection locked="0"/>
    </xf>
    <xf numFmtId="181" fontId="61" fillId="0" borderId="19" xfId="7" applyNumberFormat="1" applyFont="1" applyBorder="1" applyAlignment="1">
      <alignment horizontal="right" vertical="center" wrapText="1"/>
    </xf>
    <xf numFmtId="181" fontId="61" fillId="0" borderId="18" xfId="7" applyNumberFormat="1" applyFont="1" applyBorder="1" applyAlignment="1">
      <alignment horizontal="right" vertical="center" wrapText="1"/>
    </xf>
    <xf numFmtId="0" fontId="58" fillId="0" borderId="21" xfId="7" applyFont="1" applyBorder="1" applyAlignment="1">
      <alignment horizontal="left" vertical="center" shrinkToFit="1"/>
    </xf>
    <xf numFmtId="0" fontId="58" fillId="0" borderId="18" xfId="7" applyFont="1" applyBorder="1" applyAlignment="1">
      <alignment horizontal="left" vertical="center" shrinkToFit="1"/>
    </xf>
    <xf numFmtId="0" fontId="58" fillId="0" borderId="17" xfId="7" applyFont="1" applyBorder="1" applyAlignment="1">
      <alignment horizontal="left" vertical="center" shrinkToFit="1"/>
    </xf>
    <xf numFmtId="178" fontId="55" fillId="0" borderId="18" xfId="7" applyNumberFormat="1" applyFont="1" applyBorder="1" applyAlignment="1">
      <alignment horizontal="center" vertical="center"/>
    </xf>
    <xf numFmtId="178" fontId="55" fillId="0" borderId="22" xfId="7" applyNumberFormat="1" applyFont="1" applyBorder="1" applyAlignment="1">
      <alignment horizontal="center" vertical="center"/>
    </xf>
    <xf numFmtId="0" fontId="32" fillId="0" borderId="18" xfId="7" applyFont="1" applyBorder="1" applyAlignment="1" applyProtection="1">
      <alignment horizontal="left" vertical="center" shrinkToFit="1"/>
      <protection locked="0"/>
    </xf>
    <xf numFmtId="0" fontId="32" fillId="0" borderId="17" xfId="7" applyFont="1" applyBorder="1" applyAlignment="1" applyProtection="1">
      <alignment horizontal="left" vertical="center" shrinkToFit="1"/>
      <protection locked="0"/>
    </xf>
    <xf numFmtId="0" fontId="30" fillId="0" borderId="33" xfId="7" applyFont="1" applyBorder="1" applyAlignment="1" applyProtection="1">
      <alignment horizontal="center" vertical="center"/>
      <protection locked="0"/>
    </xf>
    <xf numFmtId="179" fontId="55" fillId="0" borderId="24" xfId="7" applyNumberFormat="1" applyFont="1" applyBorder="1" applyAlignment="1">
      <alignment horizontal="left" vertical="top" wrapText="1"/>
    </xf>
    <xf numFmtId="179" fontId="55" fillId="0" borderId="10" xfId="7" applyNumberFormat="1" applyFont="1" applyBorder="1" applyAlignment="1">
      <alignment horizontal="left" vertical="top" wrapText="1"/>
    </xf>
    <xf numFmtId="179" fontId="55" fillId="0" borderId="32" xfId="7" applyNumberFormat="1" applyFont="1" applyBorder="1" applyAlignment="1">
      <alignment horizontal="left" vertical="top" wrapText="1"/>
    </xf>
    <xf numFmtId="179" fontId="55" fillId="0" borderId="20" xfId="7" applyNumberFormat="1" applyFont="1" applyBorder="1" applyAlignment="1">
      <alignment horizontal="left" vertical="top" wrapText="1"/>
    </xf>
    <xf numFmtId="179" fontId="55" fillId="0" borderId="0" xfId="7" applyNumberFormat="1" applyFont="1" applyAlignment="1">
      <alignment horizontal="left" vertical="top" wrapText="1"/>
    </xf>
    <xf numFmtId="179" fontId="55" fillId="0" borderId="23" xfId="7" applyNumberFormat="1" applyFont="1" applyBorder="1" applyAlignment="1">
      <alignment horizontal="left" vertical="top" wrapText="1"/>
    </xf>
    <xf numFmtId="0" fontId="30" fillId="0" borderId="31" xfId="7" applyFont="1" applyBorder="1" applyAlignment="1" applyProtection="1">
      <alignment horizontal="center" vertical="center" shrinkToFit="1"/>
      <protection locked="0"/>
    </xf>
    <xf numFmtId="0" fontId="30" fillId="0" borderId="28" xfId="7" applyFont="1" applyBorder="1" applyAlignment="1" applyProtection="1">
      <alignment horizontal="center" vertical="center" shrinkToFit="1"/>
      <protection locked="0"/>
    </xf>
    <xf numFmtId="0" fontId="32" fillId="0" borderId="29" xfId="7" applyFont="1" applyBorder="1" applyAlignment="1" applyProtection="1">
      <alignment horizontal="center" vertical="center"/>
      <protection locked="0"/>
    </xf>
    <xf numFmtId="0" fontId="32" fillId="0" borderId="28" xfId="7" applyFont="1" applyBorder="1" applyAlignment="1" applyProtection="1">
      <alignment horizontal="center" vertical="center"/>
      <protection locked="0"/>
    </xf>
    <xf numFmtId="0" fontId="32" fillId="0" borderId="33" xfId="7" applyFont="1" applyBorder="1" applyAlignment="1" applyProtection="1">
      <alignment horizontal="center" vertical="center"/>
      <protection locked="0"/>
    </xf>
    <xf numFmtId="181" fontId="56" fillId="0" borderId="24" xfId="7" applyNumberFormat="1" applyFont="1" applyBorder="1" applyAlignment="1">
      <alignment horizontal="right" vertical="center" wrapText="1"/>
    </xf>
    <xf numFmtId="181" fontId="56" fillId="0" borderId="10" xfId="7" applyNumberFormat="1" applyFont="1" applyBorder="1" applyAlignment="1">
      <alignment horizontal="right" vertical="center" wrapText="1"/>
    </xf>
    <xf numFmtId="0" fontId="42" fillId="0" borderId="10" xfId="7" applyFont="1" applyBorder="1" applyAlignment="1" applyProtection="1">
      <alignment horizontal="center" vertical="top" shrinkToFit="1"/>
      <protection locked="0"/>
    </xf>
    <xf numFmtId="0" fontId="42" fillId="0" borderId="10" xfId="7" applyFont="1" applyBorder="1" applyAlignment="1" applyProtection="1">
      <alignment horizontal="left" vertical="top" shrinkToFit="1"/>
      <protection locked="0"/>
    </xf>
    <xf numFmtId="0" fontId="32" fillId="0" borderId="10" xfId="7" applyFont="1" applyBorder="1" applyAlignment="1" applyProtection="1">
      <alignment horizontal="left" vertical="center" shrinkToFit="1"/>
      <protection locked="0"/>
    </xf>
    <xf numFmtId="0" fontId="32" fillId="0" borderId="32" xfId="7" applyFont="1" applyBorder="1" applyAlignment="1" applyProtection="1">
      <alignment horizontal="left" vertical="center" shrinkToFit="1"/>
      <protection locked="0"/>
    </xf>
    <xf numFmtId="179" fontId="55" fillId="0" borderId="19" xfId="7" applyNumberFormat="1" applyFont="1" applyBorder="1" applyAlignment="1">
      <alignment horizontal="left" vertical="top" wrapText="1"/>
    </xf>
    <xf numFmtId="179" fontId="55" fillId="0" borderId="18" xfId="7" applyNumberFormat="1" applyFont="1" applyBorder="1" applyAlignment="1">
      <alignment horizontal="left" vertical="top" wrapText="1"/>
    </xf>
    <xf numFmtId="179" fontId="55" fillId="0" borderId="17" xfId="7" applyNumberFormat="1" applyFont="1" applyBorder="1" applyAlignment="1">
      <alignment horizontal="left" vertical="top" wrapText="1"/>
    </xf>
    <xf numFmtId="0" fontId="32" fillId="0" borderId="23" xfId="7" applyFont="1" applyBorder="1" applyAlignment="1" applyProtection="1">
      <alignment horizontal="left" vertical="center" shrinkToFit="1"/>
      <protection locked="0"/>
    </xf>
    <xf numFmtId="0" fontId="31" fillId="0" borderId="12" xfId="7" applyFont="1" applyBorder="1" applyAlignment="1" applyProtection="1">
      <alignment horizontal="center" vertical="center" shrinkToFit="1"/>
      <protection locked="0"/>
    </xf>
    <xf numFmtId="0" fontId="31" fillId="0" borderId="0" xfId="7" applyFont="1" applyAlignment="1" applyProtection="1">
      <alignment horizontal="center" vertical="center" shrinkToFit="1"/>
      <protection locked="0"/>
    </xf>
    <xf numFmtId="179" fontId="57" fillId="0" borderId="0" xfId="7" applyNumberFormat="1" applyFont="1" applyAlignment="1">
      <alignment horizontal="left" vertical="center" shrinkToFit="1"/>
    </xf>
    <xf numFmtId="179" fontId="57" fillId="0" borderId="23" xfId="7" applyNumberFormat="1" applyFont="1" applyBorder="1" applyAlignment="1">
      <alignment horizontal="left" vertical="center" shrinkToFit="1"/>
    </xf>
    <xf numFmtId="0" fontId="31" fillId="0" borderId="20" xfId="7" applyFont="1" applyBorder="1" applyAlignment="1" applyProtection="1">
      <alignment horizontal="center" vertical="center"/>
      <protection locked="0"/>
    </xf>
    <xf numFmtId="0" fontId="31" fillId="0" borderId="0" xfId="7" applyFont="1" applyAlignment="1" applyProtection="1">
      <alignment horizontal="center" vertical="center"/>
      <protection locked="0"/>
    </xf>
    <xf numFmtId="0" fontId="59" fillId="0" borderId="10" xfId="7" applyFont="1" applyBorder="1" applyAlignment="1">
      <alignment horizontal="left" vertical="center" shrinkToFit="1"/>
    </xf>
    <xf numFmtId="0" fontId="59" fillId="0" borderId="32" xfId="7" applyFont="1" applyBorder="1" applyAlignment="1">
      <alignment horizontal="left" vertical="center" shrinkToFit="1"/>
    </xf>
    <xf numFmtId="0" fontId="31" fillId="0" borderId="51" xfId="7" applyFont="1" applyBorder="1" applyAlignment="1" applyProtection="1">
      <alignment horizontal="center" vertical="center"/>
      <protection locked="0"/>
    </xf>
    <xf numFmtId="0" fontId="31" fillId="0" borderId="50" xfId="7" applyFont="1" applyBorder="1" applyAlignment="1" applyProtection="1">
      <alignment horizontal="center" vertical="center"/>
      <protection locked="0"/>
    </xf>
    <xf numFmtId="0" fontId="31" fillId="0" borderId="47" xfId="7" applyFont="1" applyBorder="1" applyAlignment="1" applyProtection="1">
      <alignment horizontal="center" vertical="center"/>
      <protection locked="0"/>
    </xf>
    <xf numFmtId="0" fontId="31" fillId="0" borderId="46" xfId="7" applyFont="1" applyBorder="1" applyAlignment="1" applyProtection="1">
      <alignment horizontal="center" vertical="center"/>
      <protection locked="0"/>
    </xf>
    <xf numFmtId="0" fontId="55" fillId="0" borderId="40" xfId="7" applyFont="1" applyBorder="1" applyAlignment="1">
      <alignment horizontal="left" vertical="center" shrinkToFit="1"/>
    </xf>
    <xf numFmtId="0" fontId="55" fillId="0" borderId="39" xfId="7" applyFont="1" applyBorder="1" applyAlignment="1">
      <alignment horizontal="left" vertical="center" shrinkToFit="1"/>
    </xf>
    <xf numFmtId="0" fontId="55" fillId="0" borderId="48" xfId="7" applyFont="1" applyBorder="1" applyAlignment="1">
      <alignment horizontal="left" vertical="center" shrinkToFit="1"/>
    </xf>
    <xf numFmtId="0" fontId="57" fillId="0" borderId="49" xfId="7" applyFont="1" applyBorder="1" applyAlignment="1">
      <alignment horizontal="center" vertical="center" shrinkToFit="1"/>
    </xf>
    <xf numFmtId="0" fontId="57" fillId="0" borderId="39" xfId="7" applyFont="1" applyBorder="1" applyAlignment="1">
      <alignment horizontal="center" vertical="center" shrinkToFit="1"/>
    </xf>
    <xf numFmtId="0" fontId="57" fillId="0" borderId="48" xfId="7" applyFont="1" applyBorder="1" applyAlignment="1">
      <alignment horizontal="center" vertical="center" shrinkToFit="1"/>
    </xf>
    <xf numFmtId="177" fontId="57" fillId="0" borderId="3" xfId="7" applyNumberFormat="1" applyFont="1" applyBorder="1" applyAlignment="1">
      <alignment horizontal="right" vertical="center" shrinkToFit="1"/>
    </xf>
    <xf numFmtId="177" fontId="57" fillId="0" borderId="4" xfId="7" applyNumberFormat="1" applyFont="1" applyBorder="1" applyAlignment="1">
      <alignment horizontal="right" vertical="center" shrinkToFit="1"/>
    </xf>
    <xf numFmtId="177" fontId="57" fillId="0" borderId="1" xfId="7" applyNumberFormat="1" applyFont="1" applyBorder="1" applyAlignment="1">
      <alignment horizontal="right" vertical="center" shrinkToFit="1"/>
    </xf>
    <xf numFmtId="177" fontId="57" fillId="0" borderId="9" xfId="7" applyNumberFormat="1" applyFont="1" applyBorder="1" applyAlignment="1">
      <alignment horizontal="right" vertical="center" shrinkToFit="1"/>
    </xf>
    <xf numFmtId="177" fontId="57" fillId="0" borderId="10" xfId="7" applyNumberFormat="1" applyFont="1" applyBorder="1" applyAlignment="1">
      <alignment horizontal="right" vertical="center" shrinkToFit="1"/>
    </xf>
    <xf numFmtId="177" fontId="57" fillId="0" borderId="11" xfId="7" applyNumberFormat="1" applyFont="1" applyBorder="1" applyAlignment="1">
      <alignment horizontal="right" vertical="center" shrinkToFit="1"/>
    </xf>
    <xf numFmtId="0" fontId="57" fillId="0" borderId="9" xfId="7" applyFont="1" applyBorder="1" applyAlignment="1">
      <alignment horizontal="center" vertical="center" shrinkToFit="1"/>
    </xf>
    <xf numFmtId="0" fontId="57" fillId="0" borderId="10" xfId="7" applyFont="1" applyBorder="1" applyAlignment="1">
      <alignment horizontal="center" vertical="center" shrinkToFit="1"/>
    </xf>
    <xf numFmtId="0" fontId="57" fillId="0" borderId="6" xfId="7" applyFont="1" applyBorder="1" applyAlignment="1">
      <alignment horizontal="center" vertical="center" shrinkToFit="1"/>
    </xf>
    <xf numFmtId="0" fontId="57" fillId="0" borderId="7" xfId="7" applyFont="1" applyBorder="1" applyAlignment="1">
      <alignment horizontal="center" vertical="center" shrinkToFit="1"/>
    </xf>
    <xf numFmtId="0" fontId="57" fillId="0" borderId="3" xfId="7" applyFont="1" applyBorder="1" applyAlignment="1">
      <alignment horizontal="right" vertical="center" shrinkToFit="1"/>
    </xf>
    <xf numFmtId="0" fontId="57" fillId="0" borderId="4" xfId="7" applyFont="1" applyBorder="1" applyAlignment="1">
      <alignment horizontal="right" vertical="center" shrinkToFit="1"/>
    </xf>
    <xf numFmtId="0" fontId="57" fillId="0" borderId="1" xfId="7" applyFont="1" applyBorder="1" applyAlignment="1">
      <alignment horizontal="right" vertical="center" shrinkToFit="1"/>
    </xf>
    <xf numFmtId="0" fontId="55" fillId="0" borderId="45" xfId="7" applyFont="1" applyBorder="1" applyAlignment="1">
      <alignment horizontal="left" vertical="center" shrinkToFit="1"/>
    </xf>
    <xf numFmtId="0" fontId="55" fillId="0" borderId="44" xfId="7" applyFont="1" applyBorder="1" applyAlignment="1">
      <alignment horizontal="left" vertical="center" shrinkToFit="1"/>
    </xf>
    <xf numFmtId="0" fontId="55" fillId="0" borderId="43" xfId="7" applyFont="1" applyBorder="1" applyAlignment="1">
      <alignment horizontal="left" vertical="center" shrinkToFit="1"/>
    </xf>
    <xf numFmtId="0" fontId="57" fillId="0" borderId="52" xfId="7" applyFont="1" applyBorder="1" applyAlignment="1">
      <alignment horizontal="center" vertical="center" shrinkToFit="1"/>
    </xf>
    <xf numFmtId="0" fontId="57" fillId="0" borderId="44" xfId="7" applyFont="1" applyBorder="1" applyAlignment="1">
      <alignment horizontal="center" vertical="center" shrinkToFit="1"/>
    </xf>
    <xf numFmtId="0" fontId="57" fillId="0" borderId="43" xfId="7" applyFont="1" applyBorder="1" applyAlignment="1">
      <alignment horizontal="center" vertical="center" shrinkToFit="1"/>
    </xf>
    <xf numFmtId="0" fontId="30" fillId="0" borderId="72" xfId="7" applyFont="1" applyBorder="1" applyAlignment="1" applyProtection="1">
      <alignment horizontal="center" vertical="center"/>
      <protection locked="0"/>
    </xf>
    <xf numFmtId="0" fontId="30" fillId="0" borderId="10" xfId="7" applyFont="1" applyBorder="1" applyAlignment="1" applyProtection="1">
      <alignment horizontal="center" vertical="center"/>
      <protection locked="0"/>
    </xf>
    <xf numFmtId="0" fontId="30" fillId="0" borderId="75"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56" fillId="0" borderId="10" xfId="7" applyFont="1" applyBorder="1" applyAlignment="1">
      <alignment horizontal="center" vertical="center"/>
    </xf>
    <xf numFmtId="0" fontId="56" fillId="0" borderId="18" xfId="7" applyFont="1" applyBorder="1" applyAlignment="1">
      <alignment horizontal="center" vertical="center"/>
    </xf>
    <xf numFmtId="0" fontId="32" fillId="0" borderId="10" xfId="7" applyFont="1" applyBorder="1" applyAlignment="1" applyProtection="1">
      <alignment horizontal="center" vertical="center"/>
      <protection locked="0"/>
    </xf>
    <xf numFmtId="0" fontId="32" fillId="0" borderId="18" xfId="7" applyFont="1" applyBorder="1" applyAlignment="1" applyProtection="1">
      <alignment horizontal="center" vertical="center"/>
      <protection locked="0"/>
    </xf>
    <xf numFmtId="0" fontId="32" fillId="0" borderId="18" xfId="7" applyFont="1" applyBorder="1" applyAlignment="1" applyProtection="1">
      <alignment horizontal="left" vertical="center"/>
      <protection locked="0"/>
    </xf>
    <xf numFmtId="0" fontId="32" fillId="0" borderId="22" xfId="7" applyFont="1" applyBorder="1" applyAlignment="1" applyProtection="1">
      <alignment horizontal="left" vertical="center"/>
      <protection locked="0"/>
    </xf>
    <xf numFmtId="0" fontId="31" fillId="0" borderId="73" xfId="7" applyFont="1" applyBorder="1" applyAlignment="1" applyProtection="1">
      <alignment horizontal="center" vertical="center"/>
      <protection locked="0"/>
    </xf>
    <xf numFmtId="0" fontId="31" fillId="0" borderId="74" xfId="7" applyFont="1" applyBorder="1" applyAlignment="1" applyProtection="1">
      <alignment horizontal="center" vertical="center"/>
      <protection locked="0"/>
    </xf>
    <xf numFmtId="0" fontId="31" fillId="0" borderId="76" xfId="7" applyFont="1" applyBorder="1" applyAlignment="1" applyProtection="1">
      <alignment horizontal="center" vertical="center"/>
      <protection locked="0"/>
    </xf>
    <xf numFmtId="0" fontId="31" fillId="0" borderId="77" xfId="7" applyFont="1" applyBorder="1" applyAlignment="1" applyProtection="1">
      <alignment horizontal="center" vertical="center"/>
      <protection locked="0"/>
    </xf>
    <xf numFmtId="180" fontId="57" fillId="0" borderId="9" xfId="7" applyNumberFormat="1" applyFont="1" applyBorder="1" applyAlignment="1">
      <alignment horizontal="right" vertical="center" shrinkToFit="1"/>
    </xf>
    <xf numFmtId="180" fontId="57" fillId="0" borderId="10" xfId="7" applyNumberFormat="1" applyFont="1" applyBorder="1" applyAlignment="1">
      <alignment horizontal="right" vertical="center" shrinkToFit="1"/>
    </xf>
    <xf numFmtId="180" fontId="57" fillId="0" borderId="32" xfId="7" applyNumberFormat="1" applyFont="1" applyBorder="1" applyAlignment="1">
      <alignment horizontal="right" vertical="center" shrinkToFit="1"/>
    </xf>
    <xf numFmtId="180" fontId="57" fillId="0" borderId="6" xfId="7" applyNumberFormat="1" applyFont="1" applyBorder="1" applyAlignment="1">
      <alignment horizontal="right" vertical="center" shrinkToFit="1"/>
    </xf>
    <xf numFmtId="180" fontId="57" fillId="0" borderId="7" xfId="7" applyNumberFormat="1" applyFont="1" applyBorder="1" applyAlignment="1">
      <alignment horizontal="right" vertical="center" shrinkToFit="1"/>
    </xf>
    <xf numFmtId="180" fontId="57" fillId="0" borderId="34" xfId="7" applyNumberFormat="1" applyFont="1" applyBorder="1" applyAlignment="1">
      <alignment horizontal="right" vertical="center" shrinkToFit="1"/>
    </xf>
    <xf numFmtId="185" fontId="57" fillId="0" borderId="9" xfId="7" applyNumberFormat="1" applyFont="1" applyBorder="1" applyAlignment="1">
      <alignment horizontal="right" vertical="center" shrinkToFit="1"/>
    </xf>
    <xf numFmtId="185" fontId="57" fillId="0" borderId="10" xfId="7" applyNumberFormat="1" applyFont="1" applyBorder="1" applyAlignment="1">
      <alignment horizontal="right" vertical="center" shrinkToFit="1"/>
    </xf>
    <xf numFmtId="185" fontId="57" fillId="0" borderId="11" xfId="7" applyNumberFormat="1" applyFont="1" applyBorder="1" applyAlignment="1">
      <alignment horizontal="right" vertical="center" shrinkToFit="1"/>
    </xf>
    <xf numFmtId="185" fontId="57" fillId="0" borderId="6" xfId="7" applyNumberFormat="1" applyFont="1" applyBorder="1" applyAlignment="1">
      <alignment horizontal="right" vertical="center" shrinkToFit="1"/>
    </xf>
    <xf numFmtId="185" fontId="57" fillId="0" borderId="7" xfId="7" applyNumberFormat="1" applyFont="1" applyBorder="1" applyAlignment="1">
      <alignment horizontal="right" vertical="center" shrinkToFit="1"/>
    </xf>
    <xf numFmtId="185" fontId="57" fillId="0" borderId="8" xfId="7" applyNumberFormat="1" applyFont="1" applyBorder="1" applyAlignment="1">
      <alignment horizontal="right" vertical="center" shrinkToFit="1"/>
    </xf>
    <xf numFmtId="177" fontId="55" fillId="0" borderId="78" xfId="7" applyNumberFormat="1" applyFont="1" applyBorder="1" applyAlignment="1">
      <alignment horizontal="right" vertical="center" shrinkToFit="1"/>
    </xf>
    <xf numFmtId="177" fontId="55" fillId="0" borderId="41" xfId="7" applyNumberFormat="1" applyFont="1" applyBorder="1" applyAlignment="1">
      <alignment horizontal="right" vertical="center" shrinkToFit="1"/>
    </xf>
    <xf numFmtId="177" fontId="55" fillId="0" borderId="79" xfId="7" applyNumberFormat="1" applyFont="1" applyBorder="1" applyAlignment="1">
      <alignment horizontal="right" vertical="center" shrinkToFit="1"/>
    </xf>
    <xf numFmtId="185" fontId="55" fillId="0" borderId="78" xfId="7" applyNumberFormat="1" applyFont="1" applyBorder="1" applyAlignment="1">
      <alignment horizontal="right" vertical="center" shrinkToFit="1"/>
    </xf>
    <xf numFmtId="185" fontId="55" fillId="0" borderId="41" xfId="7" applyNumberFormat="1" applyFont="1" applyBorder="1" applyAlignment="1">
      <alignment horizontal="right" vertical="center" shrinkToFit="1"/>
    </xf>
    <xf numFmtId="185" fontId="55" fillId="0" borderId="79" xfId="7" applyNumberFormat="1" applyFont="1" applyBorder="1" applyAlignment="1">
      <alignment horizontal="right" vertical="center" shrinkToFit="1"/>
    </xf>
    <xf numFmtId="185" fontId="55" fillId="0" borderId="78" xfId="4" applyNumberFormat="1" applyFont="1" applyBorder="1" applyAlignment="1" applyProtection="1">
      <alignment horizontal="right" vertical="center" shrinkToFit="1"/>
    </xf>
    <xf numFmtId="185" fontId="55" fillId="0" borderId="41" xfId="4" applyNumberFormat="1" applyFont="1" applyBorder="1" applyAlignment="1" applyProtection="1">
      <alignment horizontal="right" vertical="center" shrinkToFit="1"/>
    </xf>
    <xf numFmtId="185" fontId="55" fillId="0" borderId="79" xfId="4" applyNumberFormat="1" applyFont="1" applyBorder="1" applyAlignment="1" applyProtection="1">
      <alignment horizontal="right" vertical="center" shrinkToFit="1"/>
    </xf>
    <xf numFmtId="185" fontId="57" fillId="0" borderId="21" xfId="7" applyNumberFormat="1" applyFont="1" applyBorder="1" applyAlignment="1">
      <alignment horizontal="right" vertical="center" shrinkToFit="1"/>
    </xf>
    <xf numFmtId="185" fontId="57" fillId="0" borderId="18" xfId="7" applyNumberFormat="1" applyFont="1" applyBorder="1" applyAlignment="1">
      <alignment horizontal="right" vertical="center" shrinkToFit="1"/>
    </xf>
    <xf numFmtId="185" fontId="57" fillId="0" borderId="22" xfId="7" applyNumberFormat="1" applyFont="1" applyBorder="1" applyAlignment="1">
      <alignment horizontal="right" vertical="center" shrinkToFit="1"/>
    </xf>
    <xf numFmtId="185" fontId="57" fillId="0" borderId="32" xfId="7" applyNumberFormat="1" applyFont="1" applyBorder="1" applyAlignment="1">
      <alignment horizontal="right" vertical="center" shrinkToFit="1"/>
    </xf>
    <xf numFmtId="185" fontId="57" fillId="0" borderId="17" xfId="7" applyNumberFormat="1" applyFont="1" applyBorder="1" applyAlignment="1">
      <alignment horizontal="right" vertical="center" shrinkToFit="1"/>
    </xf>
    <xf numFmtId="179" fontId="55" fillId="0" borderId="45" xfId="7" applyNumberFormat="1" applyFont="1" applyBorder="1" applyAlignment="1">
      <alignment horizontal="left" vertical="center" shrinkToFit="1"/>
    </xf>
    <xf numFmtId="179" fontId="55" fillId="0" borderId="44" xfId="7" applyNumberFormat="1" applyFont="1" applyBorder="1" applyAlignment="1">
      <alignment horizontal="left" vertical="center" shrinkToFit="1"/>
    </xf>
    <xf numFmtId="179" fontId="55" fillId="0" borderId="43" xfId="7" applyNumberFormat="1" applyFont="1" applyBorder="1" applyAlignment="1">
      <alignment horizontal="left" vertical="center" shrinkToFit="1"/>
    </xf>
    <xf numFmtId="179" fontId="57" fillId="0" borderId="52" xfId="7" applyNumberFormat="1" applyFont="1" applyBorder="1" applyAlignment="1">
      <alignment horizontal="center" vertical="center" shrinkToFit="1"/>
    </xf>
    <xf numFmtId="179" fontId="57" fillId="0" borderId="44" xfId="7" applyNumberFormat="1" applyFont="1" applyBorder="1" applyAlignment="1">
      <alignment horizontal="center" vertical="center" shrinkToFit="1"/>
    </xf>
    <xf numFmtId="179" fontId="57" fillId="0" borderId="43" xfId="7" applyNumberFormat="1" applyFont="1" applyBorder="1" applyAlignment="1">
      <alignment horizontal="center" vertical="center" shrinkToFit="1"/>
    </xf>
    <xf numFmtId="177" fontId="57" fillId="0" borderId="6" xfId="7" applyNumberFormat="1" applyFont="1" applyBorder="1" applyAlignment="1">
      <alignment horizontal="right" vertical="center" shrinkToFit="1"/>
    </xf>
    <xf numFmtId="177" fontId="57" fillId="0" borderId="7" xfId="7" applyNumberFormat="1" applyFont="1" applyBorder="1" applyAlignment="1">
      <alignment horizontal="right" vertical="center" shrinkToFit="1"/>
    </xf>
    <xf numFmtId="177" fontId="57" fillId="0" borderId="8" xfId="7" applyNumberFormat="1" applyFont="1" applyBorder="1" applyAlignment="1">
      <alignment horizontal="right" vertical="center" shrinkToFit="1"/>
    </xf>
    <xf numFmtId="179" fontId="57" fillId="0" borderId="49" xfId="7" applyNumberFormat="1" applyFont="1" applyBorder="1" applyAlignment="1">
      <alignment horizontal="center" vertical="center" shrinkToFit="1"/>
    </xf>
    <xf numFmtId="179" fontId="57" fillId="0" borderId="39" xfId="7" applyNumberFormat="1" applyFont="1" applyBorder="1" applyAlignment="1">
      <alignment horizontal="center" vertical="center" shrinkToFit="1"/>
    </xf>
    <xf numFmtId="179" fontId="57" fillId="0" borderId="48" xfId="7" applyNumberFormat="1" applyFont="1" applyBorder="1" applyAlignment="1">
      <alignment horizontal="center" vertical="center" shrinkToFit="1"/>
    </xf>
    <xf numFmtId="185" fontId="57" fillId="0" borderId="34" xfId="7" applyNumberFormat="1" applyFont="1" applyBorder="1" applyAlignment="1">
      <alignment horizontal="right" vertical="center" shrinkToFit="1"/>
    </xf>
    <xf numFmtId="0" fontId="57" fillId="0" borderId="11" xfId="7" applyFont="1" applyBorder="1" applyAlignment="1">
      <alignment horizontal="center" vertical="center" shrinkToFit="1"/>
    </xf>
    <xf numFmtId="0" fontId="57" fillId="0" borderId="8" xfId="7" applyFont="1" applyBorder="1" applyAlignment="1">
      <alignment horizontal="center" vertical="center" shrinkToFit="1"/>
    </xf>
    <xf numFmtId="0" fontId="57" fillId="0" borderId="9" xfId="7" applyFont="1" applyBorder="1" applyAlignment="1">
      <alignment horizontal="right" vertical="center" shrinkToFit="1"/>
    </xf>
    <xf numFmtId="0" fontId="57" fillId="0" borderId="10" xfId="7" applyFont="1" applyBorder="1" applyAlignment="1">
      <alignment horizontal="right" vertical="center" shrinkToFit="1"/>
    </xf>
    <xf numFmtId="0" fontId="57" fillId="0" borderId="11" xfId="7" applyFont="1" applyBorder="1" applyAlignment="1">
      <alignment horizontal="right" vertical="center" shrinkToFit="1"/>
    </xf>
    <xf numFmtId="0" fontId="57" fillId="0" borderId="6" xfId="7" applyFont="1" applyBorder="1" applyAlignment="1">
      <alignment horizontal="right" vertical="center" shrinkToFit="1"/>
    </xf>
    <xf numFmtId="0" fontId="57" fillId="0" borderId="7" xfId="7" applyFont="1" applyBorder="1" applyAlignment="1">
      <alignment horizontal="right" vertical="center" shrinkToFit="1"/>
    </xf>
    <xf numFmtId="0" fontId="57" fillId="0" borderId="8" xfId="7" applyFont="1" applyBorder="1" applyAlignment="1">
      <alignment horizontal="right" vertical="center" shrinkToFit="1"/>
    </xf>
    <xf numFmtId="0" fontId="32" fillId="0" borderId="40" xfId="7" applyFont="1" applyBorder="1" applyAlignment="1" applyProtection="1">
      <alignment horizontal="center" vertical="center"/>
      <protection locked="0"/>
    </xf>
    <xf numFmtId="0" fontId="32" fillId="0" borderId="39" xfId="7" applyFont="1" applyBorder="1" applyAlignment="1" applyProtection="1">
      <alignment horizontal="center" vertical="center"/>
      <protection locked="0"/>
    </xf>
    <xf numFmtId="179" fontId="55" fillId="0" borderId="39" xfId="7" applyNumberFormat="1" applyFont="1" applyBorder="1" applyAlignment="1">
      <alignment horizontal="center" vertical="center"/>
    </xf>
    <xf numFmtId="0" fontId="57" fillId="0" borderId="0" xfId="7" applyFont="1" applyAlignment="1" applyProtection="1">
      <alignment horizontal="left" vertical="center" shrinkToFit="1"/>
      <protection locked="0"/>
    </xf>
    <xf numFmtId="0" fontId="57" fillId="0" borderId="13" xfId="7" applyFont="1" applyBorder="1" applyAlignment="1" applyProtection="1">
      <alignment horizontal="left" vertical="center" shrinkToFit="1"/>
      <protection locked="0"/>
    </xf>
    <xf numFmtId="0" fontId="31" fillId="0" borderId="37" xfId="7" applyFont="1" applyBorder="1" applyAlignment="1" applyProtection="1">
      <alignment horizontal="center" vertical="center"/>
      <protection locked="0"/>
    </xf>
    <xf numFmtId="0" fontId="31" fillId="0" borderId="36" xfId="7" applyFont="1" applyBorder="1" applyAlignment="1" applyProtection="1">
      <alignment horizontal="center" vertical="center"/>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42" xfId="7" applyFont="1" applyBorder="1" applyAlignment="1" applyProtection="1">
      <alignment horizontal="center" vertical="center" wrapText="1"/>
      <protection locked="0"/>
    </xf>
    <xf numFmtId="0" fontId="57" fillId="0" borderId="36" xfId="7" applyFont="1" applyBorder="1" applyAlignment="1" applyProtection="1">
      <alignment horizontal="left" vertical="top" shrinkToFit="1"/>
      <protection locked="0"/>
    </xf>
    <xf numFmtId="0" fontId="57" fillId="0" borderId="35" xfId="7" applyFont="1" applyBorder="1" applyAlignment="1" applyProtection="1">
      <alignment horizontal="left" vertical="top" shrinkToFit="1"/>
      <protection locked="0"/>
    </xf>
    <xf numFmtId="0" fontId="32" fillId="0" borderId="24" xfId="7" applyFont="1" applyBorder="1" applyAlignment="1" applyProtection="1">
      <alignment horizontal="center" vertical="center"/>
      <protection locked="0"/>
    </xf>
    <xf numFmtId="0" fontId="32" fillId="0" borderId="11" xfId="7" applyFont="1" applyBorder="1" applyAlignment="1" applyProtection="1">
      <alignment horizontal="center" vertical="center"/>
      <protection locked="0"/>
    </xf>
    <xf numFmtId="0" fontId="32" fillId="0" borderId="20" xfId="7" applyFont="1" applyBorder="1" applyAlignment="1" applyProtection="1">
      <alignment horizontal="center" vertical="center"/>
      <protection locked="0"/>
    </xf>
    <xf numFmtId="0" fontId="32" fillId="0" borderId="13" xfId="7" applyFont="1" applyBorder="1" applyAlignment="1" applyProtection="1">
      <alignment horizontal="center" vertical="center"/>
      <protection locked="0"/>
    </xf>
    <xf numFmtId="0" fontId="32" fillId="0" borderId="25" xfId="7" applyFont="1" applyBorder="1" applyAlignment="1" applyProtection="1">
      <alignment horizontal="center" vertical="center"/>
      <protection locked="0"/>
    </xf>
    <xf numFmtId="0" fontId="32" fillId="0" borderId="8" xfId="7" applyFont="1" applyBorder="1" applyAlignment="1" applyProtection="1">
      <alignment horizontal="center" vertical="center"/>
      <protection locked="0"/>
    </xf>
    <xf numFmtId="0" fontId="32" fillId="0" borderId="55" xfId="7" applyFont="1" applyBorder="1" applyAlignment="1" applyProtection="1">
      <alignment horizontal="left" vertical="center" shrinkToFit="1"/>
      <protection locked="0"/>
    </xf>
    <xf numFmtId="0" fontId="32" fillId="0" borderId="53" xfId="7" applyFont="1" applyBorder="1" applyAlignment="1" applyProtection="1">
      <alignment horizontal="left" vertical="center" shrinkToFit="1"/>
      <protection locked="0"/>
    </xf>
    <xf numFmtId="0" fontId="55" fillId="0" borderId="71" xfId="7" applyFont="1" applyBorder="1" applyAlignment="1">
      <alignment horizontal="left" vertical="center" shrinkToFit="1"/>
    </xf>
    <xf numFmtId="0" fontId="55" fillId="0" borderId="53" xfId="7" applyFont="1" applyBorder="1" applyAlignment="1">
      <alignment horizontal="left" vertical="center" shrinkToFit="1"/>
    </xf>
    <xf numFmtId="0" fontId="55" fillId="0" borderId="54" xfId="7" applyFont="1" applyBorder="1" applyAlignment="1">
      <alignment horizontal="left" vertical="center" shrinkToFit="1"/>
    </xf>
    <xf numFmtId="0" fontId="32" fillId="0" borderId="27" xfId="7" applyFont="1" applyBorder="1" applyAlignment="1" applyProtection="1">
      <alignment horizontal="center" vertical="center" wrapText="1"/>
      <protection locked="0"/>
    </xf>
    <xf numFmtId="0" fontId="32" fillId="0" borderId="15" xfId="7" applyFont="1" applyBorder="1" applyAlignment="1" applyProtection="1">
      <alignment horizontal="center" vertical="center" wrapText="1"/>
      <protection locked="0"/>
    </xf>
    <xf numFmtId="0" fontId="32" fillId="0" borderId="16" xfId="7" applyFont="1" applyBorder="1" applyAlignment="1" applyProtection="1">
      <alignment horizontal="center" vertical="center" wrapText="1"/>
      <protection locked="0"/>
    </xf>
    <xf numFmtId="0" fontId="32" fillId="0" borderId="25" xfId="7" applyFont="1" applyBorder="1" applyAlignment="1" applyProtection="1">
      <alignment horizontal="center" vertical="center" wrapText="1"/>
      <protection locked="0"/>
    </xf>
    <xf numFmtId="0" fontId="32" fillId="0" borderId="7" xfId="7" applyFont="1" applyBorder="1" applyAlignment="1" applyProtection="1">
      <alignment horizontal="center" vertical="center" wrapText="1"/>
      <protection locked="0"/>
    </xf>
    <xf numFmtId="0" fontId="32" fillId="0" borderId="8" xfId="7" applyFont="1" applyBorder="1" applyAlignment="1" applyProtection="1">
      <alignment horizontal="center" vertical="center" wrapText="1"/>
      <protection locked="0"/>
    </xf>
    <xf numFmtId="0" fontId="32" fillId="0" borderId="14" xfId="7" applyFont="1" applyBorder="1" applyAlignment="1" applyProtection="1">
      <alignment horizontal="center" vertical="center" wrapText="1"/>
      <protection locked="0"/>
    </xf>
    <xf numFmtId="0" fontId="32" fillId="0" borderId="6" xfId="7" applyFont="1" applyBorder="1" applyAlignment="1" applyProtection="1">
      <alignment horizontal="center" vertical="center" wrapText="1"/>
      <protection locked="0"/>
    </xf>
    <xf numFmtId="0" fontId="32" fillId="0" borderId="29" xfId="7" applyFont="1" applyBorder="1" applyAlignment="1" applyProtection="1">
      <alignment horizontal="center" vertical="center" wrapText="1"/>
      <protection locked="0"/>
    </xf>
    <xf numFmtId="0" fontId="32" fillId="0" borderId="28" xfId="7" applyFont="1" applyBorder="1" applyAlignment="1" applyProtection="1">
      <alignment horizontal="center" vertical="center" wrapText="1"/>
      <protection locked="0"/>
    </xf>
    <xf numFmtId="0" fontId="32" fillId="0" borderId="30" xfId="7" applyFont="1" applyBorder="1" applyAlignment="1" applyProtection="1">
      <alignment horizontal="center" vertical="center" wrapText="1"/>
      <protection locked="0"/>
    </xf>
    <xf numFmtId="0" fontId="32" fillId="0" borderId="3" xfId="7" applyFont="1" applyBorder="1" applyAlignment="1" applyProtection="1">
      <alignment horizontal="center" vertical="center" wrapText="1"/>
      <protection locked="0"/>
    </xf>
    <xf numFmtId="0" fontId="32" fillId="0" borderId="4" xfId="7" applyFont="1" applyBorder="1" applyAlignment="1" applyProtection="1">
      <alignment horizontal="center" vertical="center" wrapText="1"/>
      <protection locked="0"/>
    </xf>
    <xf numFmtId="0" fontId="32" fillId="0" borderId="1" xfId="7" applyFont="1" applyBorder="1" applyAlignment="1" applyProtection="1">
      <alignment horizontal="center" vertical="center" wrapText="1"/>
      <protection locked="0"/>
    </xf>
    <xf numFmtId="0" fontId="32" fillId="0" borderId="12" xfId="7" applyFont="1" applyBorder="1" applyAlignment="1" applyProtection="1">
      <alignment horizontal="center" vertical="center" wrapText="1"/>
      <protection locked="0"/>
    </xf>
    <xf numFmtId="0" fontId="32" fillId="0" borderId="0" xfId="7" applyFont="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2" fillId="0" borderId="26" xfId="7" applyFont="1" applyBorder="1" applyAlignment="1" applyProtection="1">
      <alignment horizontal="center" vertical="center" wrapText="1"/>
      <protection locked="0"/>
    </xf>
    <xf numFmtId="0" fontId="32" fillId="0" borderId="34" xfId="7" applyFont="1" applyBorder="1" applyAlignment="1" applyProtection="1">
      <alignment horizontal="center" vertical="center" wrapText="1"/>
      <protection locked="0"/>
    </xf>
    <xf numFmtId="179" fontId="55" fillId="0" borderId="40" xfId="7" applyNumberFormat="1" applyFont="1" applyBorder="1" applyAlignment="1">
      <alignment horizontal="left" vertical="center" shrinkToFit="1"/>
    </xf>
    <xf numFmtId="179" fontId="55" fillId="0" borderId="39" xfId="7" applyNumberFormat="1" applyFont="1" applyBorder="1" applyAlignment="1">
      <alignment horizontal="left" vertical="center" shrinkToFit="1"/>
    </xf>
    <xf numFmtId="179" fontId="55" fillId="0" borderId="48" xfId="7" applyNumberFormat="1" applyFont="1" applyBorder="1" applyAlignment="1">
      <alignment horizontal="left" vertical="center" shrinkToFit="1"/>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6" fillId="0" borderId="13" xfId="7" applyFont="1" applyBorder="1" applyAlignment="1">
      <alignment horizontal="left" vertical="top" shrinkToFit="1"/>
    </xf>
    <xf numFmtId="0" fontId="56" fillId="0" borderId="61" xfId="7" applyFont="1" applyBorder="1" applyAlignment="1">
      <alignment horizontal="left" vertical="top" shrinkToFit="1"/>
    </xf>
    <xf numFmtId="0" fontId="56" fillId="0" borderId="60" xfId="7" applyFont="1" applyBorder="1" applyAlignment="1">
      <alignment horizontal="left" vertical="top" shrinkToFit="1"/>
    </xf>
    <xf numFmtId="0" fontId="56" fillId="0" borderId="59" xfId="7" applyFont="1" applyBorder="1" applyAlignment="1">
      <alignment horizontal="left" vertical="top" shrinkToFit="1"/>
    </xf>
    <xf numFmtId="0" fontId="32" fillId="0" borderId="58" xfId="7" applyFont="1" applyBorder="1" applyAlignment="1" applyProtection="1">
      <alignment horizontal="left" vertical="center" wrapText="1"/>
      <protection locked="0"/>
    </xf>
    <xf numFmtId="0" fontId="32" fillId="0" borderId="56" xfId="7" applyFont="1" applyBorder="1" applyAlignment="1" applyProtection="1">
      <alignment horizontal="left" vertical="center" wrapText="1"/>
      <protection locked="0"/>
    </xf>
    <xf numFmtId="0" fontId="32" fillId="0" borderId="69" xfId="7" applyFont="1" applyBorder="1" applyAlignment="1" applyProtection="1">
      <alignment horizontal="left" vertical="center" wrapText="1"/>
      <protection locked="0"/>
    </xf>
    <xf numFmtId="0" fontId="55" fillId="0" borderId="70" xfId="7" applyFont="1" applyBorder="1" applyAlignment="1">
      <alignment horizontal="left" vertical="center" shrinkToFit="1"/>
    </xf>
    <xf numFmtId="0" fontId="55" fillId="0" borderId="56" xfId="7" applyFont="1" applyBorder="1" applyAlignment="1">
      <alignment horizontal="left" vertical="center" shrinkToFit="1"/>
    </xf>
    <xf numFmtId="0" fontId="55" fillId="0" borderId="57" xfId="7" applyFont="1" applyBorder="1" applyAlignment="1">
      <alignment horizontal="left" vertical="center" shrinkToFit="1"/>
    </xf>
    <xf numFmtId="0" fontId="32" fillId="0" borderId="67" xfId="7" applyFont="1" applyBorder="1" applyAlignment="1" applyProtection="1">
      <alignment horizontal="left" vertical="center"/>
      <protection locked="0"/>
    </xf>
    <xf numFmtId="0" fontId="32" fillId="0" borderId="44" xfId="7" applyFont="1" applyBorder="1" applyAlignment="1" applyProtection="1">
      <alignment horizontal="left" vertical="center"/>
      <protection locked="0"/>
    </xf>
    <xf numFmtId="0" fontId="32" fillId="0" borderId="68" xfId="7" applyFont="1" applyBorder="1" applyAlignment="1" applyProtection="1">
      <alignment horizontal="left" vertical="center"/>
      <protection locked="0"/>
    </xf>
    <xf numFmtId="0" fontId="31" fillId="0" borderId="15" xfId="9" applyFont="1" applyBorder="1" applyAlignment="1" applyProtection="1">
      <alignment horizontal="left" vertical="center" wrapText="1"/>
      <protection locked="0"/>
    </xf>
    <xf numFmtId="0" fontId="32" fillId="0" borderId="20" xfId="7" applyFont="1" applyBorder="1" applyAlignment="1" applyProtection="1">
      <alignment horizontal="left" vertical="top" shrinkToFit="1"/>
      <protection locked="0"/>
    </xf>
    <xf numFmtId="0" fontId="32" fillId="0" borderId="0" xfId="7" applyFont="1" applyAlignment="1" applyProtection="1">
      <alignment horizontal="left" vertical="top" shrinkToFit="1"/>
      <protection locked="0"/>
    </xf>
    <xf numFmtId="0" fontId="32" fillId="0" borderId="10" xfId="7" applyFont="1" applyBorder="1" applyAlignment="1">
      <alignment horizontal="center" vertical="center"/>
    </xf>
    <xf numFmtId="0" fontId="32" fillId="0" borderId="7" xfId="7" applyFont="1" applyBorder="1" applyAlignment="1">
      <alignment horizontal="center" vertical="center"/>
    </xf>
    <xf numFmtId="0" fontId="30" fillId="0" borderId="3" xfId="7" applyFont="1" applyBorder="1" applyAlignment="1" applyProtection="1">
      <alignment horizontal="center" vertical="center"/>
      <protection locked="0"/>
    </xf>
    <xf numFmtId="0" fontId="30" fillId="0" borderId="4" xfId="7" applyFont="1" applyBorder="1" applyAlignment="1" applyProtection="1">
      <alignment horizontal="center" vertical="center"/>
      <protection locked="0"/>
    </xf>
    <xf numFmtId="0" fontId="30" fillId="0" borderId="42" xfId="7" applyFont="1" applyBorder="1" applyAlignment="1" applyProtection="1">
      <alignment horizontal="center" vertical="center"/>
      <protection locked="0"/>
    </xf>
    <xf numFmtId="179" fontId="56" fillId="0" borderId="20" xfId="7" applyNumberFormat="1" applyFont="1" applyBorder="1" applyAlignment="1">
      <alignment horizontal="left" vertical="center" shrinkToFit="1"/>
    </xf>
    <xf numFmtId="179" fontId="56" fillId="0" borderId="0" xfId="7" applyNumberFormat="1" applyFont="1" applyAlignment="1">
      <alignment horizontal="left" vertical="center" shrinkToFit="1"/>
    </xf>
    <xf numFmtId="179" fontId="56" fillId="0" borderId="13" xfId="7" applyNumberFormat="1" applyFont="1" applyBorder="1" applyAlignment="1">
      <alignment horizontal="left" vertical="center" shrinkToFit="1"/>
    </xf>
    <xf numFmtId="0" fontId="57" fillId="0" borderId="81" xfId="7" applyFont="1" applyBorder="1" applyAlignment="1">
      <alignment horizontal="left" vertical="center" wrapText="1"/>
    </xf>
    <xf numFmtId="0" fontId="57" fillId="0" borderId="60" xfId="7" applyFont="1" applyBorder="1" applyAlignment="1">
      <alignment horizontal="left" vertical="center" wrapText="1"/>
    </xf>
    <xf numFmtId="0" fontId="57" fillId="0" borderId="62" xfId="7" applyFont="1" applyBorder="1" applyAlignment="1">
      <alignment horizontal="left" vertical="center"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3" xfId="7" applyFont="1" applyBorder="1" applyAlignment="1">
      <alignment horizontal="left" vertical="center" shrinkToFit="1"/>
    </xf>
    <xf numFmtId="0" fontId="30" fillId="0" borderId="27" xfId="7" applyFont="1" applyBorder="1" applyAlignment="1" applyProtection="1">
      <alignment horizontal="center" vertical="center"/>
      <protection locked="0"/>
    </xf>
    <xf numFmtId="0" fontId="30" fillId="0" borderId="16" xfId="7" applyFont="1" applyBorder="1" applyAlignment="1" applyProtection="1">
      <alignment horizontal="center" vertical="center"/>
      <protection locked="0"/>
    </xf>
    <xf numFmtId="0" fontId="30" fillId="0" borderId="19" xfId="7" applyFont="1" applyBorder="1" applyAlignment="1" applyProtection="1">
      <alignment horizontal="center" vertical="center"/>
      <protection locked="0"/>
    </xf>
    <xf numFmtId="0" fontId="30" fillId="0" borderId="22" xfId="7" applyFont="1" applyBorder="1" applyAlignment="1" applyProtection="1">
      <alignment horizontal="center" vertical="center"/>
      <protection locked="0"/>
    </xf>
    <xf numFmtId="178" fontId="56" fillId="0" borderId="14" xfId="7" applyNumberFormat="1" applyFont="1" applyBorder="1" applyAlignment="1">
      <alignment horizontal="center" vertical="center"/>
    </xf>
    <xf numFmtId="178" fontId="56" fillId="0" borderId="15" xfId="7" applyNumberFormat="1" applyFont="1" applyBorder="1" applyAlignment="1">
      <alignment horizontal="center" vertical="center"/>
    </xf>
    <xf numFmtId="178" fontId="56" fillId="0" borderId="26" xfId="7" applyNumberFormat="1" applyFont="1" applyBorder="1" applyAlignment="1">
      <alignment horizontal="center" vertical="center"/>
    </xf>
    <xf numFmtId="178" fontId="56" fillId="0" borderId="21" xfId="7" applyNumberFormat="1" applyFont="1" applyBorder="1" applyAlignment="1">
      <alignment horizontal="center" vertical="center"/>
    </xf>
    <xf numFmtId="178" fontId="56" fillId="0" borderId="18" xfId="7" applyNumberFormat="1" applyFont="1" applyBorder="1" applyAlignment="1">
      <alignment horizontal="center" vertical="center"/>
    </xf>
    <xf numFmtId="178" fontId="56" fillId="0" borderId="17" xfId="7" applyNumberFormat="1" applyFont="1" applyBorder="1" applyAlignment="1">
      <alignment horizontal="center" vertical="center"/>
    </xf>
    <xf numFmtId="0" fontId="56" fillId="0" borderId="14" xfId="7" applyFont="1" applyBorder="1" applyAlignment="1">
      <alignment horizontal="center" vertical="center"/>
    </xf>
    <xf numFmtId="0" fontId="56" fillId="0" borderId="21" xfId="7" applyFont="1" applyBorder="1" applyAlignment="1">
      <alignment horizontal="center" vertical="center"/>
    </xf>
    <xf numFmtId="0" fontId="30" fillId="0" borderId="15" xfId="7" applyFont="1" applyBorder="1" applyAlignment="1" applyProtection="1">
      <alignment horizontal="left" vertical="center"/>
      <protection locked="0"/>
    </xf>
    <xf numFmtId="0" fontId="30" fillId="0" borderId="18" xfId="7" applyFont="1" applyBorder="1" applyAlignment="1" applyProtection="1">
      <alignment horizontal="left" vertical="center"/>
      <protection locked="0"/>
    </xf>
    <xf numFmtId="0" fontId="55" fillId="0" borderId="39" xfId="7" applyFont="1" applyBorder="1" applyAlignment="1">
      <alignment horizontal="center" vertical="center"/>
    </xf>
    <xf numFmtId="0" fontId="56" fillId="0" borderId="15" xfId="7" applyFont="1" applyBorder="1" applyAlignment="1">
      <alignment horizontal="center" vertical="center"/>
    </xf>
    <xf numFmtId="0" fontId="30" fillId="0" borderId="17" xfId="7" applyFont="1" applyBorder="1" applyAlignment="1" applyProtection="1">
      <alignment horizontal="center" vertical="center"/>
      <protection locked="0"/>
    </xf>
    <xf numFmtId="0" fontId="56" fillId="0" borderId="18" xfId="7" applyFont="1" applyBorder="1" applyAlignment="1">
      <alignment horizontal="left" vertical="center" shrinkToFit="1"/>
    </xf>
    <xf numFmtId="0" fontId="30" fillId="0" borderId="15" xfId="7" applyFont="1" applyBorder="1" applyAlignment="1" applyProtection="1">
      <alignment horizontal="left" vertical="top"/>
      <protection locked="0"/>
    </xf>
    <xf numFmtId="0" fontId="30" fillId="0" borderId="9" xfId="7" applyFont="1" applyBorder="1" applyAlignment="1" applyProtection="1">
      <alignment horizontal="center" vertical="center" wrapText="1"/>
      <protection locked="0"/>
    </xf>
    <xf numFmtId="0" fontId="30" fillId="0" borderId="10" xfId="7" applyFont="1" applyBorder="1" applyAlignment="1" applyProtection="1">
      <alignment horizontal="center" vertical="center" wrapText="1"/>
      <protection locked="0"/>
    </xf>
    <xf numFmtId="0" fontId="30" fillId="0" borderId="32" xfId="7" applyFont="1" applyBorder="1" applyAlignment="1" applyProtection="1">
      <alignment horizontal="center" vertical="center" wrapText="1"/>
      <protection locked="0"/>
    </xf>
    <xf numFmtId="179" fontId="56" fillId="0" borderId="20" xfId="7" applyNumberFormat="1" applyFont="1" applyBorder="1" applyAlignment="1">
      <alignment horizontal="left" vertical="center" wrapText="1"/>
    </xf>
    <xf numFmtId="179" fontId="56" fillId="0" borderId="0" xfId="7" applyNumberFormat="1" applyFont="1" applyAlignment="1">
      <alignment horizontal="left" vertical="center" wrapText="1"/>
    </xf>
    <xf numFmtId="179" fontId="56" fillId="0" borderId="13" xfId="7" applyNumberFormat="1" applyFont="1" applyBorder="1" applyAlignment="1">
      <alignment horizontal="left" vertical="center" wrapText="1"/>
    </xf>
    <xf numFmtId="179" fontId="56" fillId="0" borderId="61" xfId="7" applyNumberFormat="1" applyFont="1" applyBorder="1" applyAlignment="1">
      <alignment horizontal="left" vertical="center" wrapText="1"/>
    </xf>
    <xf numFmtId="179" fontId="56" fillId="0" borderId="60" xfId="7" applyNumberFormat="1" applyFont="1" applyBorder="1" applyAlignment="1">
      <alignment horizontal="left" vertical="center" wrapText="1"/>
    </xf>
    <xf numFmtId="179" fontId="56" fillId="0" borderId="59" xfId="7" applyNumberFormat="1" applyFont="1" applyBorder="1" applyAlignment="1">
      <alignment horizontal="left" vertical="center" wrapText="1"/>
    </xf>
    <xf numFmtId="179" fontId="56" fillId="0" borderId="23" xfId="7" applyNumberFormat="1" applyFont="1" applyBorder="1" applyAlignment="1">
      <alignment horizontal="left" vertical="center" wrapText="1"/>
    </xf>
    <xf numFmtId="179" fontId="56" fillId="0" borderId="18" xfId="7" applyNumberFormat="1" applyFont="1" applyBorder="1" applyAlignment="1">
      <alignment horizontal="left" vertical="center" wrapText="1"/>
    </xf>
    <xf numFmtId="179" fontId="56" fillId="0" borderId="17" xfId="7" applyNumberFormat="1" applyFont="1" applyBorder="1" applyAlignment="1">
      <alignment horizontal="left" vertical="center" wrapText="1"/>
    </xf>
    <xf numFmtId="179" fontId="60" fillId="0" borderId="7" xfId="7" applyNumberFormat="1" applyFont="1" applyBorder="1" applyAlignment="1">
      <alignment horizontal="center" vertical="center" shrinkToFit="1"/>
    </xf>
    <xf numFmtId="0" fontId="32" fillId="0" borderId="65" xfId="7" applyFont="1" applyBorder="1" applyAlignment="1" applyProtection="1">
      <alignment horizontal="center" vertical="center"/>
      <protection locked="0"/>
    </xf>
    <xf numFmtId="0" fontId="32" fillId="0" borderId="64" xfId="7" applyFont="1" applyBorder="1" applyAlignment="1" applyProtection="1">
      <alignment horizontal="center" vertical="center"/>
      <protection locked="0"/>
    </xf>
    <xf numFmtId="0" fontId="32" fillId="0" borderId="63" xfId="7" applyFont="1" applyBorder="1" applyAlignment="1" applyProtection="1">
      <alignment horizontal="center" vertical="center"/>
      <protection locked="0"/>
    </xf>
    <xf numFmtId="183" fontId="55" fillId="0" borderId="64" xfId="7" applyNumberFormat="1" applyFont="1" applyBorder="1" applyAlignment="1">
      <alignment horizontal="center" vertical="center"/>
    </xf>
    <xf numFmtId="183" fontId="55" fillId="0" borderId="63" xfId="7" applyNumberFormat="1" applyFont="1" applyBorder="1" applyAlignment="1">
      <alignment horizontal="center" vertical="center"/>
    </xf>
    <xf numFmtId="0" fontId="31" fillId="4" borderId="29" xfId="7" applyFont="1" applyFill="1" applyBorder="1" applyAlignment="1" applyProtection="1">
      <alignment horizontal="center" vertical="center"/>
      <protection locked="0"/>
    </xf>
    <xf numFmtId="0" fontId="31" fillId="4" borderId="28" xfId="7" applyFont="1" applyFill="1" applyBorder="1" applyAlignment="1" applyProtection="1">
      <alignment horizontal="center" vertical="center"/>
      <protection locked="0"/>
    </xf>
    <xf numFmtId="0" fontId="31" fillId="4" borderId="30" xfId="7" applyFont="1" applyFill="1" applyBorder="1" applyAlignment="1" applyProtection="1">
      <alignment horizontal="center" vertical="center"/>
      <protection locked="0"/>
    </xf>
    <xf numFmtId="179" fontId="55" fillId="4" borderId="66" xfId="7" applyNumberFormat="1" applyFont="1" applyFill="1" applyBorder="1" applyAlignment="1">
      <alignment horizontal="center" vertical="center"/>
    </xf>
    <xf numFmtId="0" fontId="30" fillId="0" borderId="0" xfId="7" applyFont="1" applyAlignment="1" applyProtection="1">
      <alignment horizontal="left" vertical="center" wrapText="1"/>
      <protection locked="0"/>
    </xf>
    <xf numFmtId="0" fontId="31" fillId="4" borderId="3" xfId="7" applyFont="1" applyFill="1" applyBorder="1" applyAlignment="1" applyProtection="1">
      <alignment horizontal="center" vertical="center" wrapText="1"/>
      <protection locked="0"/>
    </xf>
    <xf numFmtId="0" fontId="31" fillId="4" borderId="4" xfId="7" applyFont="1" applyFill="1" applyBorder="1" applyAlignment="1" applyProtection="1">
      <alignment horizontal="center" vertical="center" wrapText="1"/>
      <protection locked="0"/>
    </xf>
    <xf numFmtId="0" fontId="31" fillId="4" borderId="1" xfId="7" applyFont="1" applyFill="1" applyBorder="1" applyAlignment="1" applyProtection="1">
      <alignment horizontal="center" vertical="center" wrapText="1"/>
      <protection locked="0"/>
    </xf>
    <xf numFmtId="0" fontId="62" fillId="4" borderId="3" xfId="7" applyFont="1" applyFill="1" applyBorder="1" applyAlignment="1">
      <alignment horizontal="center" vertical="center"/>
    </xf>
    <xf numFmtId="0" fontId="62" fillId="4" borderId="4" xfId="7" applyFont="1" applyFill="1" applyBorder="1" applyAlignment="1">
      <alignment horizontal="center" vertical="center"/>
    </xf>
    <xf numFmtId="0" fontId="62" fillId="4" borderId="1" xfId="7" applyFont="1" applyFill="1" applyBorder="1" applyAlignment="1">
      <alignment horizontal="center" vertical="center"/>
    </xf>
    <xf numFmtId="0" fontId="62" fillId="4" borderId="5" xfId="7" applyFont="1" applyFill="1" applyBorder="1" applyAlignment="1">
      <alignment horizontal="center" vertical="center"/>
    </xf>
    <xf numFmtId="0" fontId="31" fillId="4" borderId="3" xfId="7" applyFont="1" applyFill="1" applyBorder="1" applyAlignment="1" applyProtection="1">
      <alignment horizontal="center" vertical="center" shrinkToFit="1"/>
      <protection locked="0"/>
    </xf>
    <xf numFmtId="0" fontId="31" fillId="4" borderId="4" xfId="7" applyFont="1" applyFill="1" applyBorder="1" applyAlignment="1" applyProtection="1">
      <alignment horizontal="center" vertical="center" shrinkToFit="1"/>
      <protection locked="0"/>
    </xf>
    <xf numFmtId="0" fontId="31" fillId="4" borderId="1" xfId="7" applyFont="1" applyFill="1" applyBorder="1" applyAlignment="1" applyProtection="1">
      <alignment horizontal="center" vertical="center" shrinkToFit="1"/>
      <protection locked="0"/>
    </xf>
    <xf numFmtId="183" fontId="57" fillId="4" borderId="3" xfId="7" applyNumberFormat="1" applyFont="1" applyFill="1" applyBorder="1" applyAlignment="1">
      <alignment horizontal="center" vertical="center" wrapText="1"/>
    </xf>
    <xf numFmtId="183" fontId="57" fillId="4" borderId="4" xfId="7" applyNumberFormat="1" applyFont="1" applyFill="1" applyBorder="1" applyAlignment="1">
      <alignment horizontal="center" vertical="center" wrapText="1"/>
    </xf>
    <xf numFmtId="0" fontId="57" fillId="4" borderId="4" xfId="7" applyFont="1" applyFill="1" applyBorder="1" applyAlignment="1">
      <alignment horizontal="center" vertical="center" wrapText="1"/>
    </xf>
    <xf numFmtId="0" fontId="57" fillId="4" borderId="1" xfId="7" applyFont="1" applyFill="1" applyBorder="1" applyAlignment="1">
      <alignment horizontal="center" vertical="center" wrapText="1"/>
    </xf>
    <xf numFmtId="0" fontId="31" fillId="0" borderId="51" xfId="19" applyFont="1" applyBorder="1" applyAlignment="1" applyProtection="1">
      <alignment horizontal="center" vertical="center"/>
      <protection locked="0"/>
    </xf>
    <xf numFmtId="0" fontId="31" fillId="0" borderId="50" xfId="19" applyFont="1" applyBorder="1" applyAlignment="1" applyProtection="1">
      <alignment horizontal="center" vertical="center"/>
      <protection locked="0"/>
    </xf>
    <xf numFmtId="0" fontId="31" fillId="0" borderId="47" xfId="19" applyFont="1" applyBorder="1" applyAlignment="1" applyProtection="1">
      <alignment horizontal="center" vertical="center"/>
      <protection locked="0"/>
    </xf>
    <xf numFmtId="0" fontId="31" fillId="0" borderId="46" xfId="19" applyFont="1" applyBorder="1" applyAlignment="1" applyProtection="1">
      <alignment horizontal="center" vertical="center"/>
      <protection locked="0"/>
    </xf>
    <xf numFmtId="179" fontId="55" fillId="0" borderId="40" xfId="19" applyNumberFormat="1" applyFont="1" applyBorder="1" applyAlignment="1">
      <alignment horizontal="left" vertical="center" shrinkToFit="1"/>
    </xf>
    <xf numFmtId="179" fontId="55" fillId="0" borderId="39" xfId="19" applyNumberFormat="1" applyFont="1" applyBorder="1" applyAlignment="1">
      <alignment horizontal="left" vertical="center" shrinkToFit="1"/>
    </xf>
    <xf numFmtId="179" fontId="55" fillId="0" borderId="48" xfId="19" applyNumberFormat="1" applyFont="1" applyBorder="1" applyAlignment="1">
      <alignment horizontal="left" vertical="center" shrinkToFit="1"/>
    </xf>
    <xf numFmtId="179" fontId="57" fillId="0" borderId="49" xfId="19" applyNumberFormat="1" applyFont="1" applyBorder="1" applyAlignment="1">
      <alignment horizontal="center" vertical="center" shrinkToFit="1"/>
    </xf>
    <xf numFmtId="179" fontId="57" fillId="0" borderId="39" xfId="19" applyNumberFormat="1" applyFont="1" applyBorder="1" applyAlignment="1">
      <alignment horizontal="center" vertical="center" shrinkToFit="1"/>
    </xf>
    <xf numFmtId="179" fontId="57" fillId="0" borderId="48" xfId="19" applyNumberFormat="1" applyFont="1" applyBorder="1" applyAlignment="1">
      <alignment horizontal="center" vertical="center" shrinkToFit="1"/>
    </xf>
    <xf numFmtId="177" fontId="57" fillId="0" borderId="3" xfId="19" applyNumberFormat="1" applyFont="1" applyBorder="1" applyAlignment="1">
      <alignment horizontal="right" vertical="center" shrinkToFit="1"/>
    </xf>
    <xf numFmtId="177" fontId="57" fillId="0" borderId="4" xfId="19" applyNumberFormat="1" applyFont="1" applyBorder="1" applyAlignment="1">
      <alignment horizontal="right" vertical="center" shrinkToFit="1"/>
    </xf>
    <xf numFmtId="177" fontId="57" fillId="0" borderId="1" xfId="19" applyNumberFormat="1" applyFont="1" applyBorder="1" applyAlignment="1">
      <alignment horizontal="right" vertical="center" shrinkToFit="1"/>
    </xf>
    <xf numFmtId="0" fontId="57" fillId="0" borderId="9" xfId="19" applyFont="1" applyBorder="1" applyAlignment="1">
      <alignment horizontal="center" vertical="center" shrinkToFit="1"/>
    </xf>
    <xf numFmtId="0" fontId="57" fillId="0" borderId="10" xfId="19" applyFont="1" applyBorder="1" applyAlignment="1">
      <alignment horizontal="center" vertical="center" shrinkToFit="1"/>
    </xf>
    <xf numFmtId="0" fontId="57" fillId="0" borderId="6" xfId="19" applyFont="1" applyBorder="1" applyAlignment="1">
      <alignment horizontal="center" vertical="center" shrinkToFit="1"/>
    </xf>
    <xf numFmtId="0" fontId="57" fillId="0" borderId="7" xfId="19" applyFont="1" applyBorder="1" applyAlignment="1">
      <alignment horizontal="center" vertical="center" shrinkToFit="1"/>
    </xf>
    <xf numFmtId="0" fontId="57" fillId="0" borderId="3" xfId="19" applyFont="1" applyBorder="1" applyAlignment="1">
      <alignment horizontal="right" vertical="center" shrinkToFit="1"/>
    </xf>
    <xf numFmtId="0" fontId="57" fillId="0" borderId="4" xfId="19" applyFont="1" applyBorder="1" applyAlignment="1">
      <alignment horizontal="right" vertical="center" shrinkToFit="1"/>
    </xf>
    <xf numFmtId="0" fontId="57" fillId="0" borderId="1" xfId="19" applyFont="1" applyBorder="1" applyAlignment="1">
      <alignment horizontal="right" vertical="center" shrinkToFit="1"/>
    </xf>
    <xf numFmtId="0" fontId="0" fillId="0" borderId="0" xfId="0" applyAlignment="1">
      <alignment horizontal="right" vertical="center"/>
    </xf>
    <xf numFmtId="0" fontId="32" fillId="0" borderId="27" xfId="19" applyFont="1" applyBorder="1" applyAlignment="1" applyProtection="1">
      <alignment horizontal="center" vertical="center" wrapText="1"/>
      <protection locked="0"/>
    </xf>
    <xf numFmtId="0" fontId="32" fillId="0" borderId="15" xfId="19" applyFont="1" applyBorder="1" applyAlignment="1" applyProtection="1">
      <alignment horizontal="center" vertical="center" wrapText="1"/>
      <protection locked="0"/>
    </xf>
    <xf numFmtId="0" fontId="32" fillId="0" borderId="16" xfId="19" applyFont="1" applyBorder="1" applyAlignment="1" applyProtection="1">
      <alignment horizontal="center" vertical="center" wrapText="1"/>
      <protection locked="0"/>
    </xf>
    <xf numFmtId="0" fontId="32" fillId="0" borderId="25" xfId="19" applyFont="1" applyBorder="1" applyAlignment="1" applyProtection="1">
      <alignment horizontal="center" vertical="center" wrapText="1"/>
      <protection locked="0"/>
    </xf>
    <xf numFmtId="0" fontId="32" fillId="0" borderId="7" xfId="19" applyFont="1" applyBorder="1" applyAlignment="1" applyProtection="1">
      <alignment horizontal="center" vertical="center" wrapText="1"/>
      <protection locked="0"/>
    </xf>
    <xf numFmtId="0" fontId="32" fillId="0" borderId="8" xfId="19" applyFont="1" applyBorder="1" applyAlignment="1" applyProtection="1">
      <alignment horizontal="center" vertical="center" wrapText="1"/>
      <protection locked="0"/>
    </xf>
    <xf numFmtId="0" fontId="32" fillId="0" borderId="14" xfId="19" applyFont="1" applyBorder="1" applyAlignment="1" applyProtection="1">
      <alignment horizontal="center" vertical="center" wrapText="1"/>
      <protection locked="0"/>
    </xf>
    <xf numFmtId="0" fontId="32" fillId="0" borderId="6" xfId="19" applyFont="1" applyBorder="1" applyAlignment="1" applyProtection="1">
      <alignment horizontal="center" vertical="center" wrapText="1"/>
      <protection locked="0"/>
    </xf>
    <xf numFmtId="0" fontId="32" fillId="0" borderId="29" xfId="19" applyFont="1" applyBorder="1" applyAlignment="1" applyProtection="1">
      <alignment horizontal="center" vertical="center" wrapText="1"/>
      <protection locked="0"/>
    </xf>
    <xf numFmtId="0" fontId="32" fillId="0" borderId="28" xfId="19" applyFont="1" applyBorder="1" applyAlignment="1" applyProtection="1">
      <alignment horizontal="center" vertical="center" wrapText="1"/>
      <protection locked="0"/>
    </xf>
    <xf numFmtId="0" fontId="32" fillId="0" borderId="30" xfId="19" applyFont="1" applyBorder="1" applyAlignment="1" applyProtection="1">
      <alignment horizontal="center" vertical="center" wrapText="1"/>
      <protection locked="0"/>
    </xf>
    <xf numFmtId="0" fontId="32" fillId="0" borderId="3" xfId="19" applyFont="1" applyBorder="1" applyAlignment="1" applyProtection="1">
      <alignment horizontal="center" vertical="center" wrapText="1"/>
      <protection locked="0"/>
    </xf>
    <xf numFmtId="0" fontId="32" fillId="0" borderId="4" xfId="19" applyFont="1" applyBorder="1" applyAlignment="1" applyProtection="1">
      <alignment horizontal="center" vertical="center" wrapText="1"/>
      <protection locked="0"/>
    </xf>
    <xf numFmtId="0" fontId="32" fillId="0" borderId="1" xfId="19" applyFont="1" applyBorder="1" applyAlignment="1" applyProtection="1">
      <alignment horizontal="center" vertical="center" wrapText="1"/>
      <protection locked="0"/>
    </xf>
    <xf numFmtId="0" fontId="32" fillId="0" borderId="12" xfId="19" applyFont="1" applyBorder="1" applyAlignment="1" applyProtection="1">
      <alignment horizontal="center" vertical="center" wrapText="1"/>
      <protection locked="0"/>
    </xf>
    <xf numFmtId="0" fontId="32" fillId="0" borderId="0" xfId="19" applyFont="1" applyAlignment="1" applyProtection="1">
      <alignment horizontal="center" vertical="center" wrapText="1"/>
      <protection locked="0"/>
    </xf>
    <xf numFmtId="0" fontId="31" fillId="0" borderId="29" xfId="19" applyFont="1" applyBorder="1" applyAlignment="1" applyProtection="1">
      <alignment horizontal="center" vertical="center" wrapText="1"/>
      <protection locked="0"/>
    </xf>
    <xf numFmtId="0" fontId="31" fillId="0" borderId="28" xfId="19" applyFont="1" applyBorder="1" applyAlignment="1" applyProtection="1">
      <alignment horizontal="center" vertical="center" wrapText="1"/>
      <protection locked="0"/>
    </xf>
    <xf numFmtId="0" fontId="31" fillId="0" borderId="30" xfId="19" applyFont="1" applyBorder="1" applyAlignment="1" applyProtection="1">
      <alignment horizontal="center" vertical="center" wrapText="1"/>
      <protection locked="0"/>
    </xf>
    <xf numFmtId="0" fontId="31" fillId="0" borderId="3" xfId="19" applyFont="1" applyBorder="1" applyAlignment="1" applyProtection="1">
      <alignment horizontal="center" vertical="center" wrapText="1"/>
      <protection locked="0"/>
    </xf>
    <xf numFmtId="0" fontId="31" fillId="0" borderId="4" xfId="19" applyFont="1" applyBorder="1" applyAlignment="1" applyProtection="1">
      <alignment horizontal="center" vertical="center" wrapText="1"/>
      <protection locked="0"/>
    </xf>
    <xf numFmtId="0" fontId="31" fillId="0" borderId="1" xfId="19" applyFont="1" applyBorder="1" applyAlignment="1" applyProtection="1">
      <alignment horizontal="center" vertical="center" wrapText="1"/>
      <protection locked="0"/>
    </xf>
    <xf numFmtId="0" fontId="32" fillId="0" borderId="26" xfId="19" applyFont="1" applyBorder="1" applyAlignment="1" applyProtection="1">
      <alignment horizontal="center" vertical="center" wrapText="1"/>
      <protection locked="0"/>
    </xf>
    <xf numFmtId="0" fontId="32" fillId="0" borderId="34" xfId="19" applyFont="1" applyBorder="1" applyAlignment="1" applyProtection="1">
      <alignment horizontal="center" vertical="center" wrapText="1"/>
      <protection locked="0"/>
    </xf>
    <xf numFmtId="185" fontId="57" fillId="0" borderId="9" xfId="19" applyNumberFormat="1" applyFont="1" applyBorder="1" applyAlignment="1">
      <alignment horizontal="right" vertical="center" shrinkToFit="1"/>
    </xf>
    <xf numFmtId="185" fontId="57" fillId="0" borderId="10" xfId="19" applyNumberFormat="1" applyFont="1" applyBorder="1" applyAlignment="1">
      <alignment horizontal="right" vertical="center" shrinkToFit="1"/>
    </xf>
    <xf numFmtId="185" fontId="57" fillId="0" borderId="11" xfId="19" applyNumberFormat="1" applyFont="1" applyBorder="1" applyAlignment="1">
      <alignment horizontal="right" vertical="center" shrinkToFit="1"/>
    </xf>
    <xf numFmtId="185" fontId="57" fillId="0" borderId="6" xfId="19" applyNumberFormat="1" applyFont="1" applyBorder="1" applyAlignment="1">
      <alignment horizontal="right" vertical="center" shrinkToFit="1"/>
    </xf>
    <xf numFmtId="185" fontId="57" fillId="0" borderId="7" xfId="19" applyNumberFormat="1" applyFont="1" applyBorder="1" applyAlignment="1">
      <alignment horizontal="right" vertical="center" shrinkToFit="1"/>
    </xf>
    <xf numFmtId="185" fontId="57" fillId="0" borderId="8" xfId="19" applyNumberFormat="1" applyFont="1" applyBorder="1" applyAlignment="1">
      <alignment horizontal="right" vertical="center" shrinkToFit="1"/>
    </xf>
    <xf numFmtId="185" fontId="57" fillId="0" borderId="32" xfId="19" applyNumberFormat="1" applyFont="1" applyBorder="1" applyAlignment="1">
      <alignment horizontal="right" vertical="center" shrinkToFit="1"/>
    </xf>
    <xf numFmtId="185" fontId="57" fillId="0" borderId="34" xfId="19" applyNumberFormat="1" applyFont="1" applyBorder="1" applyAlignment="1">
      <alignment horizontal="right" vertical="center" shrinkToFit="1"/>
    </xf>
    <xf numFmtId="179" fontId="55" fillId="0" borderId="45" xfId="19" applyNumberFormat="1" applyFont="1" applyBorder="1" applyAlignment="1">
      <alignment horizontal="left" vertical="center" shrinkToFit="1"/>
    </xf>
    <xf numFmtId="179" fontId="55" fillId="0" borderId="44" xfId="19" applyNumberFormat="1" applyFont="1" applyBorder="1" applyAlignment="1">
      <alignment horizontal="left" vertical="center" shrinkToFit="1"/>
    </xf>
    <xf numFmtId="179" fontId="55" fillId="0" borderId="43" xfId="19" applyNumberFormat="1" applyFont="1" applyBorder="1" applyAlignment="1">
      <alignment horizontal="left" vertical="center" shrinkToFit="1"/>
    </xf>
    <xf numFmtId="179" fontId="57" fillId="0" borderId="52" xfId="19" applyNumberFormat="1" applyFont="1" applyBorder="1" applyAlignment="1">
      <alignment horizontal="center" vertical="center" shrinkToFit="1"/>
    </xf>
    <xf numFmtId="179" fontId="57" fillId="0" borderId="44" xfId="19" applyNumberFormat="1" applyFont="1" applyBorder="1" applyAlignment="1">
      <alignment horizontal="center" vertical="center" shrinkToFit="1"/>
    </xf>
    <xf numFmtId="179" fontId="57" fillId="0" borderId="43" xfId="19" applyNumberFormat="1" applyFont="1" applyBorder="1" applyAlignment="1">
      <alignment horizontal="center" vertical="center" shrinkToFit="1"/>
    </xf>
    <xf numFmtId="0" fontId="55" fillId="0" borderId="45" xfId="19" applyFont="1" applyBorder="1" applyAlignment="1">
      <alignment horizontal="left" vertical="center" shrinkToFit="1"/>
    </xf>
    <xf numFmtId="0" fontId="55" fillId="0" borderId="44" xfId="19" applyFont="1" applyBorder="1" applyAlignment="1">
      <alignment horizontal="left" vertical="center" shrinkToFit="1"/>
    </xf>
    <xf numFmtId="0" fontId="55" fillId="0" borderId="43" xfId="19" applyFont="1" applyBorder="1" applyAlignment="1">
      <alignment horizontal="left" vertical="center" shrinkToFit="1"/>
    </xf>
    <xf numFmtId="0" fontId="57" fillId="0" borderId="52" xfId="19" applyFont="1" applyBorder="1" applyAlignment="1">
      <alignment horizontal="center" vertical="center" shrinkToFit="1"/>
    </xf>
    <xf numFmtId="0" fontId="57" fillId="0" borderId="44" xfId="19" applyFont="1" applyBorder="1" applyAlignment="1">
      <alignment horizontal="center" vertical="center" shrinkToFit="1"/>
    </xf>
    <xf numFmtId="0" fontId="57" fillId="0" borderId="43" xfId="19" applyFont="1" applyBorder="1" applyAlignment="1">
      <alignment horizontal="center" vertical="center" shrinkToFit="1"/>
    </xf>
    <xf numFmtId="0" fontId="55" fillId="0" borderId="40" xfId="19" applyFont="1" applyBorder="1" applyAlignment="1">
      <alignment horizontal="left" vertical="center" shrinkToFit="1"/>
    </xf>
    <xf numFmtId="0" fontId="55" fillId="0" borderId="39" xfId="19" applyFont="1" applyBorder="1" applyAlignment="1">
      <alignment horizontal="left" vertical="center" shrinkToFit="1"/>
    </xf>
    <xf numFmtId="0" fontId="55" fillId="0" borderId="48" xfId="19" applyFont="1" applyBorder="1" applyAlignment="1">
      <alignment horizontal="left" vertical="center" shrinkToFit="1"/>
    </xf>
    <xf numFmtId="0" fontId="57" fillId="0" borderId="49" xfId="19" applyFont="1" applyBorder="1" applyAlignment="1">
      <alignment horizontal="center" vertical="center" shrinkToFit="1"/>
    </xf>
    <xf numFmtId="0" fontId="57" fillId="0" borderId="39" xfId="19" applyFont="1" applyBorder="1" applyAlignment="1">
      <alignment horizontal="center" vertical="center" shrinkToFit="1"/>
    </xf>
    <xf numFmtId="0" fontId="57" fillId="0" borderId="48" xfId="19" applyFont="1" applyBorder="1" applyAlignment="1">
      <alignment horizontal="center" vertical="center" shrinkToFit="1"/>
    </xf>
    <xf numFmtId="177" fontId="57" fillId="0" borderId="9" xfId="19" applyNumberFormat="1" applyFont="1" applyBorder="1" applyAlignment="1">
      <alignment horizontal="right" vertical="center" shrinkToFit="1"/>
    </xf>
    <xf numFmtId="177" fontId="57" fillId="0" borderId="10" xfId="19" applyNumberFormat="1" applyFont="1" applyBorder="1" applyAlignment="1">
      <alignment horizontal="right" vertical="center" shrinkToFit="1"/>
    </xf>
    <xf numFmtId="177" fontId="57" fillId="0" borderId="11" xfId="19" applyNumberFormat="1" applyFont="1" applyBorder="1" applyAlignment="1">
      <alignment horizontal="right" vertical="center" shrinkToFit="1"/>
    </xf>
    <xf numFmtId="177" fontId="57" fillId="0" borderId="6" xfId="19" applyNumberFormat="1" applyFont="1" applyBorder="1" applyAlignment="1">
      <alignment horizontal="right" vertical="center" shrinkToFit="1"/>
    </xf>
    <xf numFmtId="177" fontId="57" fillId="0" borderId="7" xfId="19" applyNumberFormat="1" applyFont="1" applyBorder="1" applyAlignment="1">
      <alignment horizontal="right" vertical="center" shrinkToFit="1"/>
    </xf>
    <xf numFmtId="177" fontId="57" fillId="0" borderId="8" xfId="19" applyNumberFormat="1" applyFont="1" applyBorder="1" applyAlignment="1">
      <alignment horizontal="right" vertical="center" shrinkToFit="1"/>
    </xf>
    <xf numFmtId="0" fontId="57" fillId="0" borderId="11" xfId="19" applyFont="1" applyBorder="1" applyAlignment="1">
      <alignment horizontal="center" vertical="center" shrinkToFit="1"/>
    </xf>
    <xf numFmtId="0" fontId="57" fillId="0" borderId="8" xfId="19" applyFont="1" applyBorder="1" applyAlignment="1">
      <alignment horizontal="center" vertical="center" shrinkToFit="1"/>
    </xf>
    <xf numFmtId="0" fontId="57" fillId="0" borderId="9" xfId="19" applyFont="1" applyBorder="1" applyAlignment="1">
      <alignment horizontal="right" vertical="center" shrinkToFit="1"/>
    </xf>
    <xf numFmtId="0" fontId="57" fillId="0" borderId="10" xfId="19" applyFont="1" applyBorder="1" applyAlignment="1">
      <alignment horizontal="right" vertical="center" shrinkToFit="1"/>
    </xf>
    <xf numFmtId="0" fontId="57" fillId="0" borderId="11" xfId="19" applyFont="1" applyBorder="1" applyAlignment="1">
      <alignment horizontal="right" vertical="center" shrinkToFit="1"/>
    </xf>
    <xf numFmtId="0" fontId="57" fillId="0" borderId="6" xfId="19" applyFont="1" applyBorder="1" applyAlignment="1">
      <alignment horizontal="right" vertical="center" shrinkToFit="1"/>
    </xf>
    <xf numFmtId="0" fontId="57" fillId="0" borderId="7" xfId="19" applyFont="1" applyBorder="1" applyAlignment="1">
      <alignment horizontal="right" vertical="center" shrinkToFit="1"/>
    </xf>
    <xf numFmtId="0" fontId="57" fillId="0" borderId="8" xfId="19" applyFont="1" applyBorder="1" applyAlignment="1">
      <alignment horizontal="right" vertical="center" shrinkToFit="1"/>
    </xf>
    <xf numFmtId="180" fontId="57" fillId="0" borderId="9" xfId="19" applyNumberFormat="1" applyFont="1" applyBorder="1" applyAlignment="1">
      <alignment horizontal="right" vertical="center" shrinkToFit="1"/>
    </xf>
    <xf numFmtId="180" fontId="57" fillId="0" borderId="10" xfId="19" applyNumberFormat="1" applyFont="1" applyBorder="1" applyAlignment="1">
      <alignment horizontal="right" vertical="center" shrinkToFit="1"/>
    </xf>
    <xf numFmtId="180" fontId="57" fillId="0" borderId="32" xfId="19" applyNumberFormat="1" applyFont="1" applyBorder="1" applyAlignment="1">
      <alignment horizontal="right" vertical="center" shrinkToFit="1"/>
    </xf>
    <xf numFmtId="180" fontId="57" fillId="0" borderId="6" xfId="19" applyNumberFormat="1" applyFont="1" applyBorder="1" applyAlignment="1">
      <alignment horizontal="right" vertical="center" shrinkToFit="1"/>
    </xf>
    <xf numFmtId="180" fontId="57" fillId="0" borderId="7" xfId="19" applyNumberFormat="1" applyFont="1" applyBorder="1" applyAlignment="1">
      <alignment horizontal="right" vertical="center" shrinkToFit="1"/>
    </xf>
    <xf numFmtId="180" fontId="57" fillId="0" borderId="34" xfId="19" applyNumberFormat="1" applyFont="1" applyBorder="1" applyAlignment="1">
      <alignment horizontal="right" vertical="center" shrinkToFit="1"/>
    </xf>
    <xf numFmtId="185" fontId="57" fillId="0" borderId="12" xfId="19" applyNumberFormat="1" applyFont="1" applyBorder="1" applyAlignment="1">
      <alignment horizontal="right" vertical="center" shrinkToFit="1"/>
    </xf>
    <xf numFmtId="185" fontId="57" fillId="0" borderId="0" xfId="19" applyNumberFormat="1" applyFont="1" applyAlignment="1">
      <alignment horizontal="right" vertical="center" shrinkToFit="1"/>
    </xf>
    <xf numFmtId="185" fontId="57" fillId="0" borderId="23" xfId="19" applyNumberFormat="1" applyFont="1" applyBorder="1" applyAlignment="1">
      <alignment horizontal="right" vertical="center" shrinkToFit="1"/>
    </xf>
    <xf numFmtId="0" fontId="31" fillId="0" borderId="24" xfId="19" applyFont="1" applyBorder="1" applyAlignment="1" applyProtection="1">
      <alignment horizontal="center" vertical="center"/>
      <protection locked="0"/>
    </xf>
    <xf numFmtId="0" fontId="31" fillId="0" borderId="94" xfId="19" applyFont="1" applyBorder="1" applyAlignment="1" applyProtection="1">
      <alignment horizontal="center" vertical="center"/>
      <protection locked="0"/>
    </xf>
    <xf numFmtId="0" fontId="31" fillId="0" borderId="20" xfId="19" applyFont="1" applyBorder="1" applyAlignment="1" applyProtection="1">
      <alignment horizontal="center" vertical="center"/>
      <protection locked="0"/>
    </xf>
    <xf numFmtId="0" fontId="31" fillId="0" borderId="101" xfId="19" applyFont="1" applyBorder="1" applyAlignment="1" applyProtection="1">
      <alignment horizontal="center" vertical="center"/>
      <protection locked="0"/>
    </xf>
    <xf numFmtId="0" fontId="55" fillId="0" borderId="97" xfId="19" applyFont="1" applyBorder="1" applyAlignment="1">
      <alignment horizontal="left" vertical="center" shrinkToFit="1"/>
    </xf>
    <xf numFmtId="0" fontId="55" fillId="0" borderId="98" xfId="19" applyFont="1" applyBorder="1" applyAlignment="1">
      <alignment horizontal="left" vertical="center" shrinkToFit="1"/>
    </xf>
    <xf numFmtId="0" fontId="55" fillId="0" borderId="99" xfId="19" applyFont="1" applyBorder="1" applyAlignment="1">
      <alignment horizontal="left" vertical="center" shrinkToFit="1"/>
    </xf>
    <xf numFmtId="0" fontId="57" fillId="0" borderId="100" xfId="19" applyFont="1" applyBorder="1" applyAlignment="1">
      <alignment horizontal="center" vertical="center" shrinkToFit="1"/>
    </xf>
    <xf numFmtId="0" fontId="57" fillId="0" borderId="98" xfId="19" applyFont="1" applyBorder="1" applyAlignment="1">
      <alignment horizontal="center" vertical="center" shrinkToFit="1"/>
    </xf>
    <xf numFmtId="0" fontId="57" fillId="0" borderId="99" xfId="19" applyFont="1" applyBorder="1" applyAlignment="1">
      <alignment horizontal="center" vertical="center" shrinkToFit="1"/>
    </xf>
    <xf numFmtId="177" fontId="57" fillId="0" borderId="9" xfId="19" applyNumberFormat="1" applyFont="1" applyBorder="1" applyAlignment="1">
      <alignment horizontal="center" vertical="center" shrinkToFit="1"/>
    </xf>
    <xf numFmtId="177" fontId="57" fillId="0" borderId="10" xfId="19" applyNumberFormat="1" applyFont="1" applyBorder="1" applyAlignment="1">
      <alignment horizontal="center" vertical="center" shrinkToFit="1"/>
    </xf>
    <xf numFmtId="177" fontId="57" fillId="0" borderId="6" xfId="19" applyNumberFormat="1" applyFont="1" applyBorder="1" applyAlignment="1">
      <alignment horizontal="center" vertical="center" shrinkToFit="1"/>
    </xf>
    <xf numFmtId="177" fontId="57" fillId="0" borderId="7" xfId="19" applyNumberFormat="1" applyFont="1" applyBorder="1" applyAlignment="1">
      <alignment horizontal="center" vertical="center" shrinkToFit="1"/>
    </xf>
    <xf numFmtId="185" fontId="57" fillId="0" borderId="9" xfId="19" applyNumberFormat="1" applyFont="1" applyBorder="1" applyAlignment="1">
      <alignment horizontal="center" vertical="center" shrinkToFit="1"/>
    </xf>
    <xf numFmtId="185" fontId="57" fillId="0" borderId="10" xfId="19" applyNumberFormat="1" applyFont="1" applyBorder="1" applyAlignment="1">
      <alignment horizontal="center" vertical="center" shrinkToFit="1"/>
    </xf>
    <xf numFmtId="185" fontId="57" fillId="0" borderId="11" xfId="19" applyNumberFormat="1" applyFont="1" applyBorder="1" applyAlignment="1">
      <alignment horizontal="center" vertical="center" shrinkToFit="1"/>
    </xf>
    <xf numFmtId="185" fontId="57" fillId="0" borderId="6" xfId="19" applyNumberFormat="1" applyFont="1" applyBorder="1" applyAlignment="1">
      <alignment horizontal="center" vertical="center" shrinkToFit="1"/>
    </xf>
    <xf numFmtId="185" fontId="57" fillId="0" borderId="7" xfId="19" applyNumberFormat="1" applyFont="1" applyBorder="1" applyAlignment="1">
      <alignment horizontal="center" vertical="center" shrinkToFit="1"/>
    </xf>
    <xf numFmtId="185" fontId="57" fillId="0" borderId="8" xfId="19" applyNumberFormat="1" applyFont="1" applyBorder="1" applyAlignment="1">
      <alignment horizontal="center" vertical="center" shrinkToFit="1"/>
    </xf>
    <xf numFmtId="185" fontId="57" fillId="0" borderId="32" xfId="19" applyNumberFormat="1" applyFont="1" applyBorder="1" applyAlignment="1">
      <alignment horizontal="center" vertical="center" shrinkToFit="1"/>
    </xf>
    <xf numFmtId="185" fontId="57" fillId="0" borderId="34" xfId="19" applyNumberFormat="1" applyFont="1" applyBorder="1" applyAlignment="1">
      <alignment horizontal="center" vertical="center" shrinkToFit="1"/>
    </xf>
    <xf numFmtId="0" fontId="55" fillId="0" borderId="96" xfId="19" applyFont="1" applyBorder="1" applyAlignment="1">
      <alignment horizontal="left" vertical="center" shrinkToFit="1"/>
    </xf>
    <xf numFmtId="0" fontId="55" fillId="0" borderId="7" xfId="19" applyFont="1" applyBorder="1" applyAlignment="1">
      <alignment horizontal="left" vertical="center" shrinkToFit="1"/>
    </xf>
    <xf numFmtId="0" fontId="55" fillId="0" borderId="8" xfId="19" applyFont="1" applyBorder="1" applyAlignment="1">
      <alignment horizontal="left" vertical="center" shrinkToFit="1"/>
    </xf>
    <xf numFmtId="0" fontId="55" fillId="0" borderId="102" xfId="19" applyFont="1" applyBorder="1" applyAlignment="1">
      <alignment horizontal="left" vertical="center" shrinkToFit="1"/>
    </xf>
    <xf numFmtId="0" fontId="55" fillId="0" borderId="0" xfId="19" applyFont="1" applyAlignment="1">
      <alignment horizontal="left" vertical="center" shrinkToFit="1"/>
    </xf>
    <xf numFmtId="0" fontId="55" fillId="0" borderId="13" xfId="19" applyFont="1" applyBorder="1" applyAlignment="1">
      <alignment horizontal="left" vertical="center" shrinkToFit="1"/>
    </xf>
    <xf numFmtId="0" fontId="55" fillId="0" borderId="103" xfId="19" applyFont="1" applyBorder="1" applyAlignment="1">
      <alignment horizontal="left" vertical="center" shrinkToFit="1"/>
    </xf>
    <xf numFmtId="0" fontId="55" fillId="0" borderId="104" xfId="19" applyFont="1" applyBorder="1" applyAlignment="1">
      <alignment horizontal="left" vertical="center" shrinkToFit="1"/>
    </xf>
    <xf numFmtId="0" fontId="55" fillId="0" borderId="105" xfId="19" applyFont="1" applyBorder="1" applyAlignment="1">
      <alignment horizontal="left" vertical="center" shrinkToFit="1"/>
    </xf>
    <xf numFmtId="185" fontId="57" fillId="0" borderId="0" xfId="19" applyNumberFormat="1" applyFont="1" applyAlignment="1">
      <alignment horizontal="center" vertical="center" shrinkToFit="1"/>
    </xf>
    <xf numFmtId="185" fontId="57" fillId="0" borderId="23" xfId="19" applyNumberFormat="1" applyFont="1" applyBorder="1" applyAlignment="1">
      <alignment horizontal="center" vertical="center" shrinkToFit="1"/>
    </xf>
    <xf numFmtId="0" fontId="57" fillId="0" borderId="106" xfId="19" applyFont="1" applyBorder="1" applyAlignment="1">
      <alignment horizontal="center" vertical="center" shrinkToFit="1"/>
    </xf>
    <xf numFmtId="0" fontId="57" fillId="0" borderId="104" xfId="19" applyFont="1" applyBorder="1" applyAlignment="1">
      <alignment horizontal="center" vertical="center" shrinkToFit="1"/>
    </xf>
    <xf numFmtId="0" fontId="57" fillId="0" borderId="105" xfId="19" applyFont="1" applyBorder="1" applyAlignment="1">
      <alignment horizontal="center" vertical="center" shrinkToFit="1"/>
    </xf>
    <xf numFmtId="0" fontId="30" fillId="0" borderId="31" xfId="19" applyFont="1" applyBorder="1" applyAlignment="1" applyProtection="1">
      <alignment horizontal="center" vertical="center"/>
      <protection locked="0"/>
    </xf>
    <xf numFmtId="0" fontId="30" fillId="0" borderId="28" xfId="19" applyFont="1" applyBorder="1" applyAlignment="1" applyProtection="1">
      <alignment horizontal="center" vertical="center"/>
      <protection locked="0"/>
    </xf>
    <xf numFmtId="0" fontId="30" fillId="0" borderId="33" xfId="19" applyFont="1" applyBorder="1" applyAlignment="1" applyProtection="1">
      <alignment horizontal="center" vertical="center"/>
      <protection locked="0"/>
    </xf>
    <xf numFmtId="177" fontId="55" fillId="0" borderId="78" xfId="19" applyNumberFormat="1" applyFont="1" applyBorder="1" applyAlignment="1">
      <alignment horizontal="right" vertical="center" shrinkToFit="1"/>
    </xf>
    <xf numFmtId="177" fontId="55" fillId="0" borderId="41" xfId="19" applyNumberFormat="1" applyFont="1" applyBorder="1" applyAlignment="1">
      <alignment horizontal="right" vertical="center" shrinkToFit="1"/>
    </xf>
    <xf numFmtId="177" fontId="55" fillId="0" borderId="79" xfId="19" applyNumberFormat="1" applyFont="1" applyBorder="1" applyAlignment="1">
      <alignment horizontal="right" vertical="center" shrinkToFit="1"/>
    </xf>
    <xf numFmtId="185" fontId="55" fillId="0" borderId="78" xfId="19" applyNumberFormat="1" applyFont="1" applyBorder="1" applyAlignment="1">
      <alignment horizontal="right" vertical="center" shrinkToFit="1"/>
    </xf>
    <xf numFmtId="185" fontId="55" fillId="0" borderId="41" xfId="19" applyNumberFormat="1" applyFont="1" applyBorder="1" applyAlignment="1">
      <alignment horizontal="right" vertical="center" shrinkToFit="1"/>
    </xf>
    <xf numFmtId="185" fontId="55" fillId="0" borderId="79" xfId="19" applyNumberFormat="1" applyFont="1" applyBorder="1" applyAlignment="1">
      <alignment horizontal="right" vertical="center" shrinkToFit="1"/>
    </xf>
    <xf numFmtId="185" fontId="57" fillId="0" borderId="13" xfId="19" applyNumberFormat="1" applyFont="1" applyBorder="1" applyAlignment="1">
      <alignment horizontal="center" vertical="center" shrinkToFit="1"/>
    </xf>
    <xf numFmtId="185" fontId="57" fillId="0" borderId="18" xfId="19" applyNumberFormat="1" applyFont="1" applyBorder="1" applyAlignment="1">
      <alignment horizontal="center" vertical="center" shrinkToFit="1"/>
    </xf>
    <xf numFmtId="185" fontId="57" fillId="0" borderId="22" xfId="19" applyNumberFormat="1" applyFont="1" applyBorder="1" applyAlignment="1">
      <alignment horizontal="center" vertical="center" shrinkToFit="1"/>
    </xf>
    <xf numFmtId="185" fontId="57" fillId="0" borderId="21" xfId="19" applyNumberFormat="1" applyFont="1" applyBorder="1" applyAlignment="1">
      <alignment horizontal="center" vertical="center" shrinkToFit="1"/>
    </xf>
    <xf numFmtId="185" fontId="57" fillId="0" borderId="17" xfId="19" applyNumberFormat="1" applyFont="1" applyBorder="1" applyAlignment="1">
      <alignment horizontal="center" vertical="center" shrinkToFit="1"/>
    </xf>
    <xf numFmtId="0" fontId="31" fillId="0" borderId="19" xfId="19" applyFont="1" applyBorder="1" applyAlignment="1" applyProtection="1">
      <alignment horizontal="center" vertical="center"/>
      <protection locked="0"/>
    </xf>
    <xf numFmtId="0" fontId="31" fillId="0" borderId="107" xfId="19" applyFont="1" applyBorder="1" applyAlignment="1" applyProtection="1">
      <alignment horizontal="center" vertical="center"/>
      <protection locked="0"/>
    </xf>
    <xf numFmtId="177" fontId="57" fillId="0" borderId="21" xfId="19" applyNumberFormat="1" applyFont="1" applyBorder="1" applyAlignment="1">
      <alignment horizontal="center" vertical="center" shrinkToFit="1"/>
    </xf>
    <xf numFmtId="177" fontId="57" fillId="0" borderId="18" xfId="19" applyNumberFormat="1" applyFont="1" applyBorder="1" applyAlignment="1">
      <alignment horizontal="center" vertical="center" shrinkToFit="1"/>
    </xf>
    <xf numFmtId="0" fontId="57" fillId="0" borderId="12" xfId="19" applyFont="1" applyBorder="1" applyAlignment="1">
      <alignment horizontal="center" vertical="center" shrinkToFit="1"/>
    </xf>
    <xf numFmtId="0" fontId="57" fillId="0" borderId="0" xfId="19" applyFont="1" applyAlignment="1">
      <alignment horizontal="center" vertical="center" shrinkToFit="1"/>
    </xf>
    <xf numFmtId="0" fontId="57" fillId="0" borderId="13" xfId="19" applyFont="1" applyBorder="1" applyAlignment="1">
      <alignment horizontal="center" vertical="center" shrinkToFit="1"/>
    </xf>
    <xf numFmtId="0" fontId="55" fillId="0" borderId="108" xfId="19" applyFont="1" applyBorder="1" applyAlignment="1">
      <alignment horizontal="left" vertical="center" shrinkToFit="1"/>
    </xf>
    <xf numFmtId="0" fontId="55" fillId="0" borderId="109" xfId="19" applyFont="1" applyBorder="1" applyAlignment="1">
      <alignment horizontal="left" vertical="center" shrinkToFit="1"/>
    </xf>
    <xf numFmtId="0" fontId="55" fillId="0" borderId="110" xfId="19" applyFont="1" applyBorder="1" applyAlignment="1">
      <alignment horizontal="left" vertical="center" shrinkToFit="1"/>
    </xf>
    <xf numFmtId="0" fontId="57" fillId="0" borderId="21" xfId="19" applyFont="1" applyBorder="1" applyAlignment="1">
      <alignment horizontal="center" vertical="center" shrinkToFit="1"/>
    </xf>
    <xf numFmtId="0" fontId="57" fillId="0" borderId="18" xfId="19" applyFont="1" applyBorder="1" applyAlignment="1">
      <alignment horizontal="center" vertical="center" shrinkToFit="1"/>
    </xf>
    <xf numFmtId="0" fontId="57" fillId="0" borderId="22" xfId="19" applyFont="1" applyBorder="1" applyAlignment="1">
      <alignment horizontal="center" vertical="center" shrinkToFit="1"/>
    </xf>
    <xf numFmtId="0" fontId="30" fillId="0" borderId="102" xfId="19" applyFont="1" applyBorder="1" applyAlignment="1" applyProtection="1">
      <alignment horizontal="center" vertical="center"/>
      <protection locked="0"/>
    </xf>
    <xf numFmtId="0" fontId="30" fillId="0" borderId="0" xfId="19" applyFont="1" applyAlignment="1" applyProtection="1">
      <alignment horizontal="center" vertical="center"/>
      <protection locked="0"/>
    </xf>
    <xf numFmtId="0" fontId="30" fillId="0" borderId="75" xfId="19" applyFont="1" applyBorder="1" applyAlignment="1" applyProtection="1">
      <alignment horizontal="center" vertical="center"/>
      <protection locked="0"/>
    </xf>
    <xf numFmtId="0" fontId="30" fillId="0" borderId="18" xfId="19" applyFont="1" applyBorder="1" applyAlignment="1" applyProtection="1">
      <alignment horizontal="center" vertical="center"/>
      <protection locked="0"/>
    </xf>
    <xf numFmtId="0" fontId="56" fillId="0" borderId="0" xfId="19" applyFont="1" applyAlignment="1">
      <alignment horizontal="center" vertical="center"/>
    </xf>
    <xf numFmtId="0" fontId="56" fillId="0" borderId="18" xfId="19" applyFont="1" applyBorder="1" applyAlignment="1">
      <alignment horizontal="center" vertical="center"/>
    </xf>
    <xf numFmtId="0" fontId="32" fillId="0" borderId="0" xfId="19" applyFont="1" applyAlignment="1" applyProtection="1">
      <alignment horizontal="center" vertical="center"/>
      <protection locked="0"/>
    </xf>
    <xf numFmtId="0" fontId="32" fillId="0" borderId="18" xfId="19" applyFont="1" applyBorder="1" applyAlignment="1" applyProtection="1">
      <alignment horizontal="center" vertical="center"/>
      <protection locked="0"/>
    </xf>
    <xf numFmtId="0" fontId="32" fillId="0" borderId="0" xfId="19" applyFont="1" applyAlignment="1" applyProtection="1">
      <alignment horizontal="left" vertical="center"/>
      <protection locked="0"/>
    </xf>
    <xf numFmtId="0" fontId="32" fillId="0" borderId="13" xfId="19" applyFont="1" applyBorder="1" applyAlignment="1" applyProtection="1">
      <alignment horizontal="left" vertical="center"/>
      <protection locked="0"/>
    </xf>
    <xf numFmtId="0" fontId="32" fillId="0" borderId="18" xfId="19" applyFont="1" applyBorder="1" applyAlignment="1" applyProtection="1">
      <alignment horizontal="left" vertical="center"/>
      <protection locked="0"/>
    </xf>
    <xf numFmtId="0" fontId="32" fillId="0" borderId="22" xfId="19" applyFont="1" applyBorder="1" applyAlignment="1" applyProtection="1">
      <alignment horizontal="left" vertical="center"/>
      <protection locked="0"/>
    </xf>
    <xf numFmtId="0" fontId="31" fillId="0" borderId="111" xfId="19" applyFont="1" applyBorder="1" applyAlignment="1" applyProtection="1">
      <alignment horizontal="center" vertical="center"/>
      <protection locked="0"/>
    </xf>
    <xf numFmtId="0" fontId="31" fillId="0" borderId="112" xfId="19" applyFont="1" applyBorder="1" applyAlignment="1" applyProtection="1">
      <alignment horizontal="center" vertical="center"/>
      <protection locked="0"/>
    </xf>
    <xf numFmtId="0" fontId="31" fillId="0" borderId="76" xfId="19" applyFont="1" applyBorder="1" applyAlignment="1" applyProtection="1">
      <alignment horizontal="center" vertical="center"/>
      <protection locked="0"/>
    </xf>
    <xf numFmtId="0" fontId="31" fillId="0" borderId="77" xfId="19" applyFont="1" applyBorder="1" applyAlignment="1" applyProtection="1">
      <alignment horizontal="center" vertical="center"/>
      <protection locked="0"/>
    </xf>
    <xf numFmtId="0" fontId="31" fillId="0" borderId="113" xfId="19" applyFont="1" applyBorder="1" applyAlignment="1" applyProtection="1">
      <alignment horizontal="center" vertical="center"/>
      <protection locked="0"/>
    </xf>
    <xf numFmtId="0" fontId="31" fillId="0" borderId="114" xfId="19" applyFont="1" applyBorder="1" applyAlignment="1" applyProtection="1">
      <alignment horizontal="center" vertical="center"/>
      <protection locked="0"/>
    </xf>
    <xf numFmtId="0" fontId="31" fillId="0" borderId="115" xfId="19" applyFont="1" applyBorder="1" applyAlignment="1" applyProtection="1">
      <alignment horizontal="center" vertical="center"/>
      <protection locked="0"/>
    </xf>
    <xf numFmtId="0" fontId="31" fillId="0" borderId="116" xfId="19" applyFont="1" applyBorder="1" applyAlignment="1" applyProtection="1">
      <alignment horizontal="center" vertical="center"/>
      <protection locked="0"/>
    </xf>
    <xf numFmtId="0" fontId="31" fillId="0" borderId="117" xfId="19" applyFont="1" applyBorder="1" applyAlignment="1" applyProtection="1">
      <alignment horizontal="center" vertical="center"/>
      <protection locked="0"/>
    </xf>
    <xf numFmtId="0" fontId="23" fillId="0" borderId="2" xfId="8" applyFont="1" applyBorder="1" applyAlignment="1">
      <alignment horizontal="center" vertical="center" textRotation="255" wrapText="1"/>
    </xf>
    <xf numFmtId="0" fontId="23" fillId="0" borderId="82" xfId="8" applyFont="1" applyBorder="1" applyAlignment="1">
      <alignment horizontal="center" vertical="center" textRotation="255" wrapText="1"/>
    </xf>
    <xf numFmtId="0" fontId="20" fillId="0" borderId="5" xfId="8" applyFont="1" applyBorder="1" applyAlignment="1">
      <alignment horizontal="left" vertical="center"/>
    </xf>
    <xf numFmtId="179" fontId="54" fillId="0" borderId="66" xfId="8" applyNumberFormat="1" applyFont="1" applyBorder="1" applyAlignment="1">
      <alignment horizontal="center" vertical="center"/>
    </xf>
    <xf numFmtId="0" fontId="18" fillId="0" borderId="5" xfId="8" applyFont="1" applyBorder="1" applyAlignment="1">
      <alignment horizontal="center" wrapText="1"/>
    </xf>
    <xf numFmtId="0" fontId="23" fillId="0" borderId="5" xfId="8" applyFont="1" applyBorder="1" applyAlignment="1">
      <alignment horizontal="center" vertical="center" textRotation="255"/>
    </xf>
    <xf numFmtId="0" fontId="26" fillId="0" borderId="3" xfId="8" applyFont="1" applyBorder="1" applyAlignment="1">
      <alignment horizontal="left" vertical="center"/>
    </xf>
    <xf numFmtId="0" fontId="26" fillId="0" borderId="4" xfId="8" applyFont="1" applyBorder="1" applyAlignment="1">
      <alignment horizontal="left" vertical="center"/>
    </xf>
    <xf numFmtId="0" fontId="26" fillId="0" borderId="1" xfId="8" applyFont="1" applyBorder="1" applyAlignment="1">
      <alignment horizontal="left"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5" xfId="8" applyFont="1" applyBorder="1"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0" fontId="20" fillId="0" borderId="5" xfId="8" applyFont="1" applyBorder="1" applyAlignment="1">
      <alignment horizontal="center" vertical="center"/>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0" fontId="20" fillId="8" borderId="5" xfId="8" applyFont="1" applyFill="1" applyBorder="1" applyAlignment="1">
      <alignment horizontal="center" vertical="center"/>
    </xf>
  </cellXfs>
  <cellStyles count="2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19" xr:uid="{444E05ED-DAF7-4C0B-B972-67FC58DCD1E5}"/>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20" xr:uid="{A07F1D08-7E37-4386-AD47-1E6632EF5CD4}"/>
  </cellStyles>
  <dxfs count="361">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0" tint="-0.34998626667073579"/>
        </patternFill>
      </fill>
    </dxf>
    <dxf>
      <fill>
        <patternFill patternType="none">
          <bgColor auto="1"/>
        </patternFill>
      </fill>
    </dxf>
    <dxf>
      <fill>
        <patternFill>
          <bgColor theme="0" tint="-0.34998626667073579"/>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externalLink" Target="externalLinks/externalLink1.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別紙筆一覧"/>
      <sheetName val="行政用"/>
      <sheetName val="DATA"/>
      <sheetName val="参照A"/>
      <sheetName val="参照B"/>
      <sheetName val="参照C"/>
      <sheetName val="参照D"/>
    </sheetNames>
    <sheetDataSet>
      <sheetData sheetId="0" refreshError="1"/>
      <sheetData sheetId="1" refreshError="1"/>
      <sheetData sheetId="2" refreshError="1"/>
      <sheetData sheetId="3" refreshError="1"/>
      <sheetData sheetId="4"/>
      <sheetData sheetId="5" refreshError="1"/>
      <sheetData sheetId="6" refreshError="1"/>
      <sheetData sheetId="7">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80" t="s">
        <v>8930</v>
      </c>
      <c r="F5" s="480"/>
      <c r="G5" s="481"/>
    </row>
    <row r="6" spans="1:7" ht="39.6" customHeight="1">
      <c r="C6" s="43" t="s">
        <v>8035</v>
      </c>
      <c r="D6" s="44" t="s">
        <v>8925</v>
      </c>
      <c r="E6" s="482" t="s">
        <v>8926</v>
      </c>
      <c r="F6" s="483"/>
      <c r="G6" s="484"/>
    </row>
    <row r="7" spans="1:7" ht="39.6" customHeight="1">
      <c r="C7" s="43" t="s">
        <v>8938</v>
      </c>
      <c r="D7" s="44" t="s">
        <v>8921</v>
      </c>
      <c r="E7" s="485" t="s">
        <v>8927</v>
      </c>
      <c r="F7" s="486"/>
      <c r="G7" s="487"/>
    </row>
    <row r="8" spans="1:7" ht="39.6" customHeight="1">
      <c r="C8" s="43" t="s">
        <v>8037</v>
      </c>
      <c r="D8" s="44" t="s">
        <v>8920</v>
      </c>
      <c r="E8" s="482" t="s">
        <v>8948</v>
      </c>
      <c r="F8" s="483"/>
      <c r="G8" s="484"/>
    </row>
    <row r="9" spans="1:7" ht="39.6" customHeight="1">
      <c r="C9" s="43" t="s">
        <v>8038</v>
      </c>
      <c r="D9" s="44" t="s">
        <v>8923</v>
      </c>
      <c r="E9" s="482" t="s">
        <v>8924</v>
      </c>
      <c r="F9" s="483"/>
      <c r="G9" s="484"/>
    </row>
    <row r="10" spans="1:7"/>
    <row r="11" spans="1:7" ht="24">
      <c r="B11" s="28" t="s">
        <v>9058</v>
      </c>
      <c r="C11" s="42"/>
    </row>
    <row r="12" spans="1:7" ht="19.5">
      <c r="B12" s="23" t="s">
        <v>9060</v>
      </c>
      <c r="C12" s="23"/>
    </row>
    <row r="13" spans="1:7">
      <c r="C13" s="29" t="s">
        <v>193</v>
      </c>
      <c r="D13" s="29" t="s">
        <v>8929</v>
      </c>
      <c r="E13" s="479" t="s">
        <v>8930</v>
      </c>
      <c r="F13" s="480"/>
      <c r="G13" s="481"/>
    </row>
    <row r="14" spans="1:7" ht="39" customHeight="1">
      <c r="C14" s="43" t="s">
        <v>8937</v>
      </c>
      <c r="D14" s="50" t="s">
        <v>8928</v>
      </c>
      <c r="E14" s="482" t="s">
        <v>8935</v>
      </c>
      <c r="F14" s="483"/>
      <c r="G14" s="484"/>
    </row>
    <row r="15" spans="1:7" ht="39" customHeight="1">
      <c r="C15" s="43" t="s">
        <v>8938</v>
      </c>
      <c r="D15" s="50" t="s">
        <v>8931</v>
      </c>
      <c r="E15" s="482" t="s">
        <v>8932</v>
      </c>
      <c r="F15" s="483"/>
      <c r="G15" s="484"/>
    </row>
    <row r="16" spans="1:7" ht="39" customHeight="1">
      <c r="C16" s="43" t="s">
        <v>8939</v>
      </c>
      <c r="D16" s="50" t="s">
        <v>8933</v>
      </c>
      <c r="E16" s="482" t="s">
        <v>8934</v>
      </c>
      <c r="F16" s="483"/>
      <c r="G16" s="484"/>
    </row>
    <row r="17" spans="2:12" ht="39" customHeight="1">
      <c r="C17" s="43" t="s">
        <v>8940</v>
      </c>
      <c r="D17" s="50" t="s">
        <v>8936</v>
      </c>
      <c r="E17" s="482" t="s">
        <v>9034</v>
      </c>
      <c r="F17" s="483"/>
      <c r="G17" s="484"/>
    </row>
    <row r="18" spans="2:12" ht="39" customHeight="1">
      <c r="C18" s="43" t="s">
        <v>8941</v>
      </c>
      <c r="D18" s="50" t="s">
        <v>8505</v>
      </c>
      <c r="E18" s="488" t="s">
        <v>8986</v>
      </c>
      <c r="F18" s="489"/>
      <c r="G18" s="490"/>
    </row>
    <row r="19" spans="2:12" s="25" customFormat="1" ht="18" customHeight="1">
      <c r="D19" s="23"/>
      <c r="E19" s="23"/>
      <c r="F19" s="23"/>
      <c r="G19" s="23"/>
      <c r="J19" s="24"/>
      <c r="K19" s="26"/>
      <c r="L19" s="27"/>
    </row>
    <row r="20" spans="2:12" ht="19.5">
      <c r="B20" s="23" t="s">
        <v>9059</v>
      </c>
      <c r="C20" s="23"/>
    </row>
    <row r="21" spans="2:12">
      <c r="C21" s="29" t="s">
        <v>193</v>
      </c>
      <c r="D21" s="29" t="s">
        <v>8942</v>
      </c>
      <c r="E21" s="479" t="s">
        <v>8930</v>
      </c>
      <c r="F21" s="480"/>
      <c r="G21" s="481"/>
    </row>
    <row r="22" spans="2:12" ht="39" customHeight="1">
      <c r="C22" s="495" t="s">
        <v>8937</v>
      </c>
      <c r="D22" s="498" t="s">
        <v>8541</v>
      </c>
      <c r="E22" s="501" t="s">
        <v>8955</v>
      </c>
      <c r="F22" s="502"/>
      <c r="G22" s="503"/>
    </row>
    <row r="23" spans="2:12" ht="27.6" customHeight="1">
      <c r="C23" s="496"/>
      <c r="D23" s="499"/>
      <c r="E23" s="494" t="s">
        <v>8966</v>
      </c>
      <c r="F23" s="46" t="s">
        <v>8943</v>
      </c>
      <c r="G23" s="44" t="s">
        <v>8957</v>
      </c>
    </row>
    <row r="24" spans="2:12" ht="27.6" customHeight="1">
      <c r="C24" s="496"/>
      <c r="D24" s="499"/>
      <c r="E24" s="494"/>
      <c r="F24" s="52" t="s">
        <v>8944</v>
      </c>
      <c r="G24" s="44" t="s">
        <v>8958</v>
      </c>
    </row>
    <row r="25" spans="2:12" ht="27.6" customHeight="1">
      <c r="C25" s="496"/>
      <c r="D25" s="499"/>
      <c r="E25" s="494"/>
      <c r="F25" s="43" t="s">
        <v>8947</v>
      </c>
      <c r="G25" s="44" t="s">
        <v>8959</v>
      </c>
    </row>
    <row r="26" spans="2:12" ht="27.6" customHeight="1">
      <c r="C26" s="496"/>
      <c r="D26" s="499"/>
      <c r="E26" s="494"/>
      <c r="F26" s="43" t="s">
        <v>8945</v>
      </c>
      <c r="G26" s="44" t="s">
        <v>8960</v>
      </c>
    </row>
    <row r="27" spans="2:12" ht="27.6" customHeight="1">
      <c r="C27" s="496"/>
      <c r="D27" s="499"/>
      <c r="E27" s="494"/>
      <c r="F27" s="43" t="s">
        <v>8946</v>
      </c>
      <c r="G27" s="44" t="s">
        <v>8961</v>
      </c>
    </row>
    <row r="28" spans="2:12" ht="27.6" customHeight="1">
      <c r="C28" s="497"/>
      <c r="D28" s="500"/>
      <c r="E28" s="494"/>
      <c r="F28" s="53"/>
      <c r="G28" s="44" t="s">
        <v>8962</v>
      </c>
    </row>
    <row r="29" spans="2:12" ht="54.75" customHeight="1">
      <c r="C29" s="43" t="s">
        <v>8938</v>
      </c>
      <c r="D29" s="50" t="s">
        <v>189</v>
      </c>
      <c r="E29" s="485" t="s">
        <v>9009</v>
      </c>
      <c r="F29" s="486"/>
      <c r="G29" s="487"/>
    </row>
    <row r="30" spans="2:12">
      <c r="C30" s="495" t="s">
        <v>8939</v>
      </c>
      <c r="D30" s="498" t="s">
        <v>8597</v>
      </c>
      <c r="E30" s="491" t="s">
        <v>8963</v>
      </c>
      <c r="F30" s="492"/>
      <c r="G30" s="493"/>
    </row>
    <row r="31" spans="2:12" ht="39" customHeight="1">
      <c r="C31" s="496"/>
      <c r="D31" s="499"/>
      <c r="E31" s="494" t="s">
        <v>8967</v>
      </c>
      <c r="F31" s="45" t="s">
        <v>8903</v>
      </c>
      <c r="G31" s="54" t="s">
        <v>8956</v>
      </c>
    </row>
    <row r="32" spans="2:12" ht="39" customHeight="1">
      <c r="C32" s="496"/>
      <c r="D32" s="499"/>
      <c r="E32" s="494"/>
      <c r="F32" s="45" t="s">
        <v>8949</v>
      </c>
      <c r="G32" s="55" t="s">
        <v>8950</v>
      </c>
    </row>
    <row r="33" spans="2:7" ht="39" customHeight="1">
      <c r="C33" s="496"/>
      <c r="D33" s="499"/>
      <c r="E33" s="494"/>
      <c r="F33" s="45" t="s">
        <v>8951</v>
      </c>
      <c r="G33" s="51" t="s">
        <v>8952</v>
      </c>
    </row>
    <row r="34" spans="2:7" ht="56.25">
      <c r="C34" s="496"/>
      <c r="D34" s="499"/>
      <c r="E34" s="494"/>
      <c r="F34" s="43" t="s">
        <v>8599</v>
      </c>
      <c r="G34" s="54" t="s">
        <v>8964</v>
      </c>
    </row>
    <row r="35" spans="2:7" ht="39" customHeight="1">
      <c r="C35" s="497"/>
      <c r="D35" s="500"/>
      <c r="E35" s="494"/>
      <c r="F35" s="43" t="s">
        <v>8953</v>
      </c>
      <c r="G35" s="55" t="s">
        <v>8954</v>
      </c>
    </row>
    <row r="36" spans="2:7" ht="128.25" customHeight="1">
      <c r="C36" s="43" t="s">
        <v>8940</v>
      </c>
      <c r="D36" s="50" t="s">
        <v>8601</v>
      </c>
      <c r="E36" s="482" t="s">
        <v>8968</v>
      </c>
      <c r="F36" s="489"/>
      <c r="G36" s="490"/>
    </row>
    <row r="37" spans="2:7" ht="18.75" customHeight="1"/>
    <row r="38" spans="2:7" ht="19.5">
      <c r="B38" s="23" t="s">
        <v>8965</v>
      </c>
    </row>
    <row r="39" spans="2:7" ht="19.5">
      <c r="C39" s="23" t="s">
        <v>8982</v>
      </c>
    </row>
    <row r="40" spans="2:7">
      <c r="C40" s="33" t="s">
        <v>193</v>
      </c>
      <c r="D40" s="479" t="s">
        <v>8983</v>
      </c>
      <c r="E40" s="480"/>
      <c r="F40" s="480"/>
      <c r="G40" s="481"/>
    </row>
    <row r="41" spans="2:7" ht="57" customHeight="1">
      <c r="C41" s="43" t="s">
        <v>8035</v>
      </c>
      <c r="D41" s="482" t="s">
        <v>9008</v>
      </c>
      <c r="E41" s="483"/>
      <c r="F41" s="483"/>
      <c r="G41" s="484"/>
    </row>
    <row r="42" spans="2:7" ht="39" customHeight="1">
      <c r="C42" s="43" t="s">
        <v>8036</v>
      </c>
      <c r="D42" s="482" t="s">
        <v>8984</v>
      </c>
      <c r="E42" s="483"/>
      <c r="F42" s="483"/>
      <c r="G42" s="484"/>
    </row>
    <row r="43" spans="2:7" ht="39" customHeight="1">
      <c r="C43" s="43" t="s">
        <v>8037</v>
      </c>
      <c r="D43" s="482" t="s">
        <v>8985</v>
      </c>
      <c r="E43" s="483"/>
      <c r="F43" s="483"/>
      <c r="G43" s="48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11"/>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4"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c r="E134" s="35" t="s">
        <v>591</v>
      </c>
      <c r="F134" s="13" t="s">
        <v>592</v>
      </c>
      <c r="G134" s="19"/>
      <c r="EP134" s="5">
        <v>148</v>
      </c>
      <c r="EQ134" s="13" t="s">
        <v>8254</v>
      </c>
      <c r="EW134" s="35" t="s">
        <v>629</v>
      </c>
      <c r="EX134" s="13" t="s">
        <v>630</v>
      </c>
      <c r="EY134" s="19"/>
      <c r="MP134" s="5">
        <v>148</v>
      </c>
      <c r="MQ134" s="13" t="s">
        <v>8254</v>
      </c>
      <c r="MS134" s="5">
        <v>140</v>
      </c>
      <c r="MT134" s="13" t="s">
        <v>8255</v>
      </c>
    </row>
    <row r="135" spans="5:358">
      <c r="E135" s="35" t="s">
        <v>597</v>
      </c>
      <c r="F135" s="13" t="s">
        <v>598</v>
      </c>
      <c r="G135" s="19"/>
      <c r="EP135" s="5">
        <v>140</v>
      </c>
      <c r="EQ135" s="13" t="s">
        <v>8255</v>
      </c>
      <c r="EW135" s="35" t="s">
        <v>631</v>
      </c>
      <c r="EX135" s="13" t="s">
        <v>632</v>
      </c>
      <c r="EY135" s="19"/>
      <c r="MP135" s="5">
        <v>140</v>
      </c>
      <c r="MQ135" s="13" t="s">
        <v>8255</v>
      </c>
      <c r="MS135" s="5">
        <v>156</v>
      </c>
      <c r="MT135" s="13" t="s">
        <v>8256</v>
      </c>
    </row>
    <row r="136" spans="5:358">
      <c r="E136" s="35" t="s">
        <v>599</v>
      </c>
      <c r="F136" s="13" t="s">
        <v>600</v>
      </c>
      <c r="G136" s="19"/>
      <c r="EP136" s="5">
        <v>156</v>
      </c>
      <c r="EQ136" s="13" t="s">
        <v>8256</v>
      </c>
      <c r="EW136" s="35" t="s">
        <v>633</v>
      </c>
      <c r="EX136" s="13" t="s">
        <v>634</v>
      </c>
      <c r="EY136" s="19"/>
      <c r="MP136" s="5">
        <v>156</v>
      </c>
      <c r="MQ136" s="13" t="s">
        <v>8256</v>
      </c>
      <c r="MS136" s="5">
        <v>788</v>
      </c>
      <c r="MT136" s="13" t="s">
        <v>8257</v>
      </c>
    </row>
    <row r="137" spans="5:358">
      <c r="E137" s="35" t="s">
        <v>601</v>
      </c>
      <c r="F137" s="13" t="s">
        <v>602</v>
      </c>
      <c r="G137" s="19"/>
      <c r="EP137" s="5">
        <v>788</v>
      </c>
      <c r="EQ137" s="13" t="s">
        <v>8257</v>
      </c>
      <c r="EW137" s="35" t="s">
        <v>635</v>
      </c>
      <c r="EX137" s="13" t="s">
        <v>636</v>
      </c>
      <c r="EY137" s="19"/>
      <c r="MP137" s="5">
        <v>788</v>
      </c>
      <c r="MQ137" s="13" t="s">
        <v>8257</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c r="E139" s="35" t="s">
        <v>605</v>
      </c>
      <c r="F139" s="13" t="s">
        <v>606</v>
      </c>
      <c r="G139" s="19"/>
      <c r="EP139" s="5">
        <v>408</v>
      </c>
      <c r="EQ139" s="13" t="s">
        <v>8258</v>
      </c>
      <c r="EW139" s="35" t="s">
        <v>639</v>
      </c>
      <c r="EX139" s="13" t="s">
        <v>640</v>
      </c>
      <c r="EY139" s="19"/>
      <c r="MP139" s="5">
        <v>408</v>
      </c>
      <c r="MQ139" s="13" t="s">
        <v>8258</v>
      </c>
      <c r="MS139" s="5">
        <v>152</v>
      </c>
      <c r="MT139" s="13" t="s">
        <v>8259</v>
      </c>
    </row>
    <row r="140" spans="5:358">
      <c r="E140" s="35" t="s">
        <v>609</v>
      </c>
      <c r="F140" s="13" t="s">
        <v>610</v>
      </c>
      <c r="G140" s="19"/>
      <c r="EP140" s="5">
        <v>152</v>
      </c>
      <c r="EQ140" s="13" t="s">
        <v>8259</v>
      </c>
      <c r="EW140" s="35" t="s">
        <v>641</v>
      </c>
      <c r="EX140" s="13" t="s">
        <v>642</v>
      </c>
      <c r="EY140" s="19"/>
      <c r="MP140" s="5">
        <v>152</v>
      </c>
      <c r="MQ140" s="13" t="s">
        <v>8259</v>
      </c>
      <c r="MS140" s="5">
        <v>798</v>
      </c>
      <c r="MT140" s="13" t="s">
        <v>8260</v>
      </c>
    </row>
    <row r="141" spans="5:358">
      <c r="E141" s="35" t="s">
        <v>611</v>
      </c>
      <c r="F141" s="13" t="s">
        <v>612</v>
      </c>
      <c r="G141" s="19"/>
      <c r="EP141" s="5">
        <v>798</v>
      </c>
      <c r="EQ141" s="13" t="s">
        <v>8260</v>
      </c>
      <c r="EW141" s="35" t="s">
        <v>649</v>
      </c>
      <c r="EX141" s="13" t="s">
        <v>650</v>
      </c>
      <c r="EY141" s="19"/>
      <c r="MP141" s="5">
        <v>798</v>
      </c>
      <c r="MQ141" s="13" t="s">
        <v>8260</v>
      </c>
      <c r="MS141" s="34">
        <v>208</v>
      </c>
      <c r="MT141" s="13" t="s">
        <v>8261</v>
      </c>
    </row>
    <row r="142" spans="5:358">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c r="E143" s="35" t="s">
        <v>621</v>
      </c>
      <c r="F143" s="13" t="s">
        <v>622</v>
      </c>
      <c r="G143" s="19"/>
      <c r="EP143" s="5">
        <v>276</v>
      </c>
      <c r="EQ143" s="13" t="s">
        <v>8262</v>
      </c>
      <c r="EW143" s="35" t="s">
        <v>657</v>
      </c>
      <c r="EX143" s="13" t="s">
        <v>658</v>
      </c>
      <c r="EY143" s="19"/>
      <c r="MP143" s="5">
        <v>276</v>
      </c>
      <c r="MQ143" s="13" t="s">
        <v>8262</v>
      </c>
      <c r="MS143" s="34">
        <v>768</v>
      </c>
      <c r="MT143" s="13" t="s">
        <v>8263</v>
      </c>
    </row>
    <row r="144" spans="5:358">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c r="E145" s="35" t="s">
        <v>631</v>
      </c>
      <c r="F145" s="13" t="s">
        <v>632</v>
      </c>
      <c r="G145" s="19"/>
      <c r="EP145" s="5">
        <v>772</v>
      </c>
      <c r="EQ145" s="13" t="s">
        <v>8264</v>
      </c>
      <c r="EW145" s="35" t="s">
        <v>665</v>
      </c>
      <c r="EX145" s="13" t="s">
        <v>666</v>
      </c>
      <c r="EY145" s="19"/>
      <c r="MP145" s="5">
        <v>772</v>
      </c>
      <c r="MQ145" s="13" t="s">
        <v>8264</v>
      </c>
      <c r="MS145" s="5">
        <v>214</v>
      </c>
      <c r="MT145" s="13" t="s">
        <v>8265</v>
      </c>
    </row>
    <row r="146" spans="5:358">
      <c r="E146" s="35" t="s">
        <v>633</v>
      </c>
      <c r="F146" s="13" t="s">
        <v>634</v>
      </c>
      <c r="G146" s="19"/>
      <c r="EP146" s="5">
        <v>214</v>
      </c>
      <c r="EQ146" s="13" t="s">
        <v>8265</v>
      </c>
      <c r="EW146" s="35" t="s">
        <v>667</v>
      </c>
      <c r="EX146" s="13" t="s">
        <v>668</v>
      </c>
      <c r="EY146" s="19"/>
      <c r="MP146" s="5">
        <v>214</v>
      </c>
      <c r="MQ146" s="13" t="s">
        <v>8265</v>
      </c>
      <c r="MS146" s="5">
        <v>212</v>
      </c>
      <c r="MT146" s="13" t="s">
        <v>8266</v>
      </c>
    </row>
    <row r="147" spans="5:358">
      <c r="E147" s="35" t="s">
        <v>635</v>
      </c>
      <c r="F147" s="13" t="s">
        <v>636</v>
      </c>
      <c r="G147" s="19"/>
      <c r="EP147" s="5">
        <v>212</v>
      </c>
      <c r="EQ147" s="13" t="s">
        <v>8266</v>
      </c>
      <c r="EW147" s="35" t="s">
        <v>669</v>
      </c>
      <c r="EX147" s="13" t="s">
        <v>670</v>
      </c>
      <c r="EY147" s="19"/>
      <c r="MP147" s="5">
        <v>212</v>
      </c>
      <c r="MQ147" s="13" t="s">
        <v>8266</v>
      </c>
      <c r="MS147" s="5">
        <v>780</v>
      </c>
      <c r="MT147" s="13" t="s">
        <v>8267</v>
      </c>
    </row>
    <row r="148" spans="5:358">
      <c r="E148" s="35" t="s">
        <v>637</v>
      </c>
      <c r="F148" s="13" t="s">
        <v>638</v>
      </c>
      <c r="G148" s="19"/>
      <c r="EP148" s="5">
        <v>780</v>
      </c>
      <c r="EQ148" s="13" t="s">
        <v>8267</v>
      </c>
      <c r="EW148" s="35" t="s">
        <v>671</v>
      </c>
      <c r="EX148" s="13" t="s">
        <v>672</v>
      </c>
      <c r="EY148" s="19"/>
      <c r="MP148" s="5">
        <v>780</v>
      </c>
      <c r="MQ148" s="13" t="s">
        <v>8267</v>
      </c>
      <c r="MS148" s="34">
        <v>795</v>
      </c>
      <c r="MT148" s="13" t="s">
        <v>8268</v>
      </c>
    </row>
    <row r="149" spans="5:358">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c r="E151" s="35" t="s">
        <v>649</v>
      </c>
      <c r="F151" s="13" t="s">
        <v>650</v>
      </c>
      <c r="G151" s="19"/>
      <c r="EP151" s="5">
        <v>776</v>
      </c>
      <c r="EQ151" s="13" t="s">
        <v>8270</v>
      </c>
      <c r="EW151" s="35" t="s">
        <v>683</v>
      </c>
      <c r="EX151" s="13" t="s">
        <v>684</v>
      </c>
      <c r="EY151" s="19"/>
      <c r="MP151" s="5">
        <v>776</v>
      </c>
      <c r="MQ151" s="13" t="s">
        <v>8270</v>
      </c>
      <c r="MS151" s="5">
        <v>566</v>
      </c>
      <c r="MT151" s="13" t="s">
        <v>8271</v>
      </c>
    </row>
    <row r="152" spans="5:358">
      <c r="E152" s="35" t="s">
        <v>651</v>
      </c>
      <c r="F152" s="13" t="s">
        <v>652</v>
      </c>
      <c r="G152" s="19"/>
      <c r="EP152" s="5">
        <v>566</v>
      </c>
      <c r="EQ152" s="13" t="s">
        <v>8271</v>
      </c>
      <c r="EW152" s="35" t="s">
        <v>685</v>
      </c>
      <c r="EX152" s="13" t="s">
        <v>686</v>
      </c>
      <c r="EY152" s="19"/>
      <c r="MP152" s="5">
        <v>566</v>
      </c>
      <c r="MQ152" s="13" t="s">
        <v>8271</v>
      </c>
      <c r="MS152" s="5">
        <v>520</v>
      </c>
      <c r="MT152" s="13" t="s">
        <v>8272</v>
      </c>
    </row>
    <row r="153" spans="5:358">
      <c r="E153" s="35" t="s">
        <v>657</v>
      </c>
      <c r="F153" s="13" t="s">
        <v>658</v>
      </c>
      <c r="G153" s="19"/>
      <c r="EP153" s="5">
        <v>520</v>
      </c>
      <c r="EQ153" s="13" t="s">
        <v>8272</v>
      </c>
      <c r="EW153" s="35" t="s">
        <v>687</v>
      </c>
      <c r="EX153" s="13" t="s">
        <v>688</v>
      </c>
      <c r="EY153" s="19"/>
      <c r="MP153" s="5">
        <v>520</v>
      </c>
      <c r="MQ153" s="13" t="s">
        <v>8272</v>
      </c>
      <c r="MS153" s="34">
        <v>516</v>
      </c>
      <c r="MT153" s="13" t="s">
        <v>8273</v>
      </c>
    </row>
    <row r="154" spans="5:358">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c r="E156" s="35" t="s">
        <v>667</v>
      </c>
      <c r="F156" s="13" t="s">
        <v>668</v>
      </c>
      <c r="G156" s="19"/>
      <c r="EP156" s="5">
        <v>570</v>
      </c>
      <c r="EQ156" s="13" t="s">
        <v>8276</v>
      </c>
      <c r="EW156" s="35" t="s">
        <v>693</v>
      </c>
      <c r="EX156" s="13" t="s">
        <v>694</v>
      </c>
      <c r="EY156" s="19"/>
      <c r="MP156" s="5">
        <v>570</v>
      </c>
      <c r="MQ156" s="13" t="s">
        <v>8276</v>
      </c>
      <c r="MS156" s="5">
        <v>558</v>
      </c>
      <c r="MT156" s="13" t="s">
        <v>8277</v>
      </c>
    </row>
    <row r="157" spans="5:358">
      <c r="E157" s="35" t="s">
        <v>669</v>
      </c>
      <c r="F157" s="13" t="s">
        <v>670</v>
      </c>
      <c r="G157" s="19"/>
      <c r="EP157" s="5">
        <v>558</v>
      </c>
      <c r="EQ157" s="13" t="s">
        <v>8277</v>
      </c>
      <c r="EW157" s="35" t="s">
        <v>695</v>
      </c>
      <c r="EX157" s="13" t="s">
        <v>696</v>
      </c>
      <c r="EY157" s="19"/>
      <c r="MP157" s="5">
        <v>558</v>
      </c>
      <c r="MQ157" s="13" t="s">
        <v>8277</v>
      </c>
      <c r="MS157" s="5">
        <v>562</v>
      </c>
      <c r="MT157" s="13" t="s">
        <v>8278</v>
      </c>
    </row>
    <row r="158" spans="5:358">
      <c r="E158" s="35" t="s">
        <v>671</v>
      </c>
      <c r="F158" s="13" t="s">
        <v>672</v>
      </c>
      <c r="G158" s="19"/>
      <c r="EP158" s="5">
        <v>562</v>
      </c>
      <c r="EQ158" s="13" t="s">
        <v>8278</v>
      </c>
      <c r="EW158" s="35" t="s">
        <v>697</v>
      </c>
      <c r="EX158" s="13" t="s">
        <v>698</v>
      </c>
      <c r="EY158" s="19"/>
      <c r="MP158" s="5">
        <v>562</v>
      </c>
      <c r="MQ158" s="13" t="s">
        <v>8278</v>
      </c>
      <c r="MS158" s="5">
        <v>732</v>
      </c>
      <c r="MT158" s="13" t="s">
        <v>8279</v>
      </c>
    </row>
    <row r="159" spans="5:358">
      <c r="E159" s="35" t="s">
        <v>675</v>
      </c>
      <c r="F159" s="13" t="s">
        <v>676</v>
      </c>
      <c r="G159" s="19"/>
      <c r="EP159" s="5">
        <v>732</v>
      </c>
      <c r="EQ159" s="13" t="s">
        <v>8279</v>
      </c>
      <c r="EW159" s="35" t="s">
        <v>699</v>
      </c>
      <c r="EX159" s="13" t="s">
        <v>700</v>
      </c>
      <c r="EY159" s="19"/>
      <c r="MP159" s="5">
        <v>732</v>
      </c>
      <c r="MQ159" s="13" t="s">
        <v>8279</v>
      </c>
      <c r="MS159" s="34">
        <v>540</v>
      </c>
      <c r="MT159" s="13" t="s">
        <v>8280</v>
      </c>
    </row>
    <row r="160" spans="5:358">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c r="E161" s="35" t="s">
        <v>683</v>
      </c>
      <c r="F161" s="13" t="s">
        <v>684</v>
      </c>
      <c r="G161" s="19"/>
      <c r="EP161" s="5">
        <v>554</v>
      </c>
      <c r="EQ161" s="13" t="s">
        <v>8281</v>
      </c>
      <c r="EW161" s="35" t="s">
        <v>703</v>
      </c>
      <c r="EX161" s="13" t="s">
        <v>704</v>
      </c>
      <c r="EY161" s="19"/>
      <c r="MP161" s="5">
        <v>554</v>
      </c>
      <c r="MQ161" s="13" t="s">
        <v>8281</v>
      </c>
      <c r="MS161" s="34">
        <v>524</v>
      </c>
      <c r="MT161" s="13" t="s">
        <v>8282</v>
      </c>
    </row>
    <row r="162" spans="5:358">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c r="E163" s="35" t="s">
        <v>687</v>
      </c>
      <c r="F163" s="13" t="s">
        <v>688</v>
      </c>
      <c r="G163" s="19"/>
      <c r="EP163" s="5">
        <v>574</v>
      </c>
      <c r="EQ163" s="13" t="s">
        <v>8283</v>
      </c>
      <c r="EW163" s="35" t="s">
        <v>709</v>
      </c>
      <c r="EX163" s="13" t="s">
        <v>710</v>
      </c>
      <c r="EY163" s="19"/>
      <c r="MP163" s="5">
        <v>574</v>
      </c>
      <c r="MQ163" s="13" t="s">
        <v>8283</v>
      </c>
      <c r="MS163" s="34">
        <v>578</v>
      </c>
      <c r="MT163" s="13" t="s">
        <v>8284</v>
      </c>
    </row>
    <row r="164" spans="5:358">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c r="E167" s="35" t="s">
        <v>695</v>
      </c>
      <c r="F167" s="13" t="s">
        <v>696</v>
      </c>
      <c r="G167" s="19"/>
      <c r="EP167" s="5">
        <v>332</v>
      </c>
      <c r="EQ167" s="13" t="s">
        <v>8288</v>
      </c>
      <c r="EW167" s="35" t="s">
        <v>717</v>
      </c>
      <c r="EX167" s="13" t="s">
        <v>718</v>
      </c>
      <c r="EY167" s="19"/>
      <c r="MP167" s="5">
        <v>332</v>
      </c>
      <c r="MQ167" s="13" t="s">
        <v>8288</v>
      </c>
      <c r="MS167" s="5">
        <v>586</v>
      </c>
      <c r="MT167" s="13" t="s">
        <v>8289</v>
      </c>
    </row>
    <row r="168" spans="5:358">
      <c r="E168" s="35" t="s">
        <v>697</v>
      </c>
      <c r="F168" s="13" t="s">
        <v>698</v>
      </c>
      <c r="G168" s="19"/>
      <c r="EP168" s="5">
        <v>586</v>
      </c>
      <c r="EQ168" s="13" t="s">
        <v>8289</v>
      </c>
      <c r="EW168" s="35" t="s">
        <v>719</v>
      </c>
      <c r="EX168" s="13" t="s">
        <v>720</v>
      </c>
      <c r="EY168" s="19"/>
      <c r="MP168" s="5">
        <v>586</v>
      </c>
      <c r="MQ168" s="13" t="s">
        <v>8289</v>
      </c>
      <c r="MS168" s="5">
        <v>336</v>
      </c>
      <c r="MT168" s="13" t="s">
        <v>8290</v>
      </c>
    </row>
    <row r="169" spans="5:358">
      <c r="E169" s="35" t="s">
        <v>699</v>
      </c>
      <c r="F169" s="13" t="s">
        <v>700</v>
      </c>
      <c r="G169" s="19"/>
      <c r="EP169" s="5">
        <v>336</v>
      </c>
      <c r="EQ169" s="13" t="s">
        <v>8290</v>
      </c>
      <c r="EW169" s="35" t="s">
        <v>721</v>
      </c>
      <c r="EX169" s="13" t="s">
        <v>722</v>
      </c>
      <c r="EY169" s="19"/>
      <c r="MP169" s="5">
        <v>336</v>
      </c>
      <c r="MQ169" s="13" t="s">
        <v>8290</v>
      </c>
      <c r="MS169" s="5">
        <v>591</v>
      </c>
      <c r="MT169" s="13" t="s">
        <v>8291</v>
      </c>
    </row>
    <row r="170" spans="5:358">
      <c r="E170" s="35" t="s">
        <v>701</v>
      </c>
      <c r="F170" s="13" t="s">
        <v>702</v>
      </c>
      <c r="G170" s="19"/>
      <c r="EP170" s="5">
        <v>591</v>
      </c>
      <c r="EQ170" s="13" t="s">
        <v>8291</v>
      </c>
      <c r="EW170" s="35" t="s">
        <v>723</v>
      </c>
      <c r="EX170" s="13" t="s">
        <v>724</v>
      </c>
      <c r="EY170" s="19"/>
      <c r="MP170" s="5">
        <v>591</v>
      </c>
      <c r="MQ170" s="13" t="s">
        <v>8291</v>
      </c>
      <c r="MS170" s="5">
        <v>548</v>
      </c>
      <c r="MT170" s="13" t="s">
        <v>8292</v>
      </c>
    </row>
    <row r="171" spans="5:358">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c r="E175" s="35" t="s">
        <v>713</v>
      </c>
      <c r="F175" s="13" t="s">
        <v>714</v>
      </c>
      <c r="G175" s="19"/>
      <c r="EP175" s="5">
        <v>585</v>
      </c>
      <c r="EQ175" s="13" t="s">
        <v>8298</v>
      </c>
      <c r="EW175" s="35" t="s">
        <v>733</v>
      </c>
      <c r="EX175" s="13" t="s">
        <v>734</v>
      </c>
      <c r="EY175" s="19"/>
      <c r="MP175" s="5">
        <v>585</v>
      </c>
      <c r="MQ175" s="13" t="s">
        <v>8298</v>
      </c>
      <c r="MS175" s="5">
        <v>600</v>
      </c>
      <c r="MT175" s="13" t="s">
        <v>8299</v>
      </c>
    </row>
    <row r="176" spans="5:358">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c r="E178" s="35" t="s">
        <v>719</v>
      </c>
      <c r="F178" s="13" t="s">
        <v>720</v>
      </c>
      <c r="G178" s="19"/>
      <c r="EP178" s="5">
        <v>275</v>
      </c>
      <c r="EQ178" s="13" t="s">
        <v>8302</v>
      </c>
      <c r="EW178" s="35" t="s">
        <v>741</v>
      </c>
      <c r="EX178" s="13" t="s">
        <v>742</v>
      </c>
      <c r="EY178" s="19"/>
      <c r="MP178" s="5">
        <v>275</v>
      </c>
      <c r="MQ178" s="13" t="s">
        <v>8302</v>
      </c>
      <c r="MS178" s="5">
        <v>348</v>
      </c>
      <c r="MT178" s="13" t="s">
        <v>8303</v>
      </c>
    </row>
    <row r="179" spans="5:358">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c r="E181" s="35" t="s">
        <v>725</v>
      </c>
      <c r="F181" s="13" t="s">
        <v>726</v>
      </c>
      <c r="G181" s="19"/>
      <c r="EP181" s="5">
        <v>626</v>
      </c>
      <c r="EQ181" s="13" t="s">
        <v>8306</v>
      </c>
      <c r="EW181" s="35" t="s">
        <v>749</v>
      </c>
      <c r="EX181" s="13" t="s">
        <v>750</v>
      </c>
      <c r="EY181" s="19"/>
      <c r="MP181" s="5">
        <v>626</v>
      </c>
      <c r="MQ181" s="13" t="s">
        <v>8306</v>
      </c>
      <c r="MS181" s="5">
        <v>612</v>
      </c>
      <c r="MT181" s="13" t="s">
        <v>8307</v>
      </c>
    </row>
    <row r="182" spans="5:358">
      <c r="E182" s="35" t="s">
        <v>727</v>
      </c>
      <c r="F182" s="13" t="s">
        <v>728</v>
      </c>
      <c r="G182" s="19"/>
      <c r="EP182" s="5">
        <v>612</v>
      </c>
      <c r="EQ182" s="13" t="s">
        <v>8307</v>
      </c>
      <c r="EW182" s="35" t="s">
        <v>751</v>
      </c>
      <c r="EX182" s="13" t="s">
        <v>752</v>
      </c>
      <c r="EY182" s="19"/>
      <c r="MP182" s="5">
        <v>612</v>
      </c>
      <c r="MQ182" s="13" t="s">
        <v>8307</v>
      </c>
      <c r="MS182" s="5">
        <v>242</v>
      </c>
      <c r="MT182" s="13" t="s">
        <v>8308</v>
      </c>
    </row>
    <row r="183" spans="5:358">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c r="E189" s="35" t="s">
        <v>745</v>
      </c>
      <c r="F189" s="13" t="s">
        <v>746</v>
      </c>
      <c r="G189" s="19"/>
      <c r="EP189" s="5">
        <v>234</v>
      </c>
      <c r="EQ189" s="13" t="s">
        <v>8316</v>
      </c>
      <c r="EY189" s="19"/>
      <c r="MP189" s="5">
        <v>234</v>
      </c>
      <c r="MQ189" s="13" t="s">
        <v>8316</v>
      </c>
      <c r="MS189" s="5">
        <v>238</v>
      </c>
      <c r="MT189" s="13" t="s">
        <v>8317</v>
      </c>
    </row>
    <row r="190" spans="5:358">
      <c r="E190" s="35" t="s">
        <v>747</v>
      </c>
      <c r="F190" s="13" t="s">
        <v>748</v>
      </c>
      <c r="G190" s="19"/>
      <c r="EP190" s="5">
        <v>238</v>
      </c>
      <c r="EQ190" s="13" t="s">
        <v>8317</v>
      </c>
      <c r="EY190" s="19"/>
      <c r="MP190" s="5">
        <v>238</v>
      </c>
      <c r="MQ190" s="13" t="s">
        <v>8317</v>
      </c>
      <c r="MS190" s="5" t="s">
        <v>8318</v>
      </c>
      <c r="MT190" s="13" t="s">
        <v>8319</v>
      </c>
    </row>
    <row r="191" spans="5:358">
      <c r="E191" s="35" t="s">
        <v>749</v>
      </c>
      <c r="F191" s="13" t="s">
        <v>750</v>
      </c>
      <c r="G191" s="19"/>
      <c r="EP191" s="5" t="s">
        <v>8318</v>
      </c>
      <c r="EQ191" s="13" t="s">
        <v>8319</v>
      </c>
      <c r="EY191" s="19"/>
      <c r="MP191" s="5" t="s">
        <v>8318</v>
      </c>
      <c r="MQ191" s="13" t="s">
        <v>8319</v>
      </c>
      <c r="MS191" s="5">
        <v>250</v>
      </c>
      <c r="MT191" s="13" t="s">
        <v>8320</v>
      </c>
    </row>
    <row r="192" spans="5:358">
      <c r="E192" s="35" t="s">
        <v>751</v>
      </c>
      <c r="F192" s="13" t="s">
        <v>752</v>
      </c>
      <c r="G192" s="19"/>
      <c r="EP192" s="5">
        <v>250</v>
      </c>
      <c r="EQ192" s="13" t="s">
        <v>8320</v>
      </c>
      <c r="EY192" s="19"/>
      <c r="MP192" s="5">
        <v>250</v>
      </c>
      <c r="MQ192" s="13" t="s">
        <v>8320</v>
      </c>
      <c r="MS192" s="5">
        <v>254</v>
      </c>
      <c r="MT192" s="13" t="s">
        <v>8321</v>
      </c>
    </row>
    <row r="193" spans="5:358">
      <c r="E193" s="35" t="s">
        <v>8673</v>
      </c>
      <c r="F193" s="13" t="s">
        <v>8679</v>
      </c>
      <c r="G193" s="19"/>
      <c r="EP193" s="5">
        <v>254</v>
      </c>
      <c r="EQ193" s="13" t="s">
        <v>8321</v>
      </c>
      <c r="EY193" s="19"/>
      <c r="MP193" s="5">
        <v>254</v>
      </c>
      <c r="MQ193" s="13" t="s">
        <v>8321</v>
      </c>
      <c r="MS193" s="5">
        <v>258</v>
      </c>
      <c r="MT193" s="13" t="s">
        <v>8322</v>
      </c>
    </row>
    <row r="194" spans="5:358">
      <c r="E194" s="35" t="s">
        <v>8672</v>
      </c>
      <c r="F194" s="13" t="s">
        <v>8678</v>
      </c>
      <c r="G194" s="19"/>
      <c r="EP194" s="5">
        <v>258</v>
      </c>
      <c r="EQ194" s="13" t="s">
        <v>8322</v>
      </c>
      <c r="EY194" s="19"/>
      <c r="MP194" s="5">
        <v>258</v>
      </c>
      <c r="MQ194" s="13" t="s">
        <v>8322</v>
      </c>
      <c r="MS194" s="5">
        <v>260</v>
      </c>
      <c r="MT194" s="13" t="s">
        <v>8323</v>
      </c>
    </row>
    <row r="195" spans="5:358">
      <c r="E195" s="35" t="s">
        <v>8671</v>
      </c>
      <c r="F195" s="13" t="s">
        <v>8677</v>
      </c>
      <c r="G195" s="19"/>
      <c r="EP195" s="5">
        <v>260</v>
      </c>
      <c r="EQ195" s="13" t="s">
        <v>8323</v>
      </c>
      <c r="EY195" s="19"/>
      <c r="MP195" s="5">
        <v>260</v>
      </c>
      <c r="MQ195" s="13" t="s">
        <v>8323</v>
      </c>
      <c r="MS195" s="5">
        <v>100</v>
      </c>
      <c r="MT195" s="13" t="s">
        <v>8324</v>
      </c>
    </row>
    <row r="196" spans="5:358">
      <c r="E196" s="35" t="s">
        <v>8670</v>
      </c>
      <c r="F196" s="13" t="s">
        <v>8676</v>
      </c>
      <c r="G196" s="19"/>
      <c r="EP196" s="5">
        <v>100</v>
      </c>
      <c r="EQ196" s="13" t="s">
        <v>8324</v>
      </c>
      <c r="EY196" s="19"/>
      <c r="MP196" s="5">
        <v>100</v>
      </c>
      <c r="MQ196" s="13" t="s">
        <v>8324</v>
      </c>
      <c r="MS196" s="5">
        <v>854</v>
      </c>
      <c r="MT196" s="13" t="s">
        <v>8325</v>
      </c>
    </row>
    <row r="197" spans="5:358">
      <c r="E197" s="35" t="s">
        <v>8669</v>
      </c>
      <c r="F197" s="13" t="s">
        <v>8675</v>
      </c>
      <c r="G197" s="19"/>
      <c r="EP197" s="5">
        <v>854</v>
      </c>
      <c r="EQ197" s="13" t="s">
        <v>8325</v>
      </c>
      <c r="EY197" s="19"/>
      <c r="MP197" s="5">
        <v>854</v>
      </c>
      <c r="MQ197" s="13" t="s">
        <v>8325</v>
      </c>
      <c r="MS197" s="5" t="s">
        <v>8326</v>
      </c>
      <c r="MT197" s="13" t="s">
        <v>8327</v>
      </c>
    </row>
    <row r="198" spans="5:358">
      <c r="E198" s="35" t="s">
        <v>8668</v>
      </c>
      <c r="F198" s="13" t="s">
        <v>8674</v>
      </c>
      <c r="G198" s="19"/>
      <c r="EP198" s="5" t="s">
        <v>8326</v>
      </c>
      <c r="EQ198" s="13" t="s">
        <v>8327</v>
      </c>
      <c r="EY198" s="19"/>
      <c r="MP198" s="5" t="s">
        <v>8326</v>
      </c>
      <c r="MQ198" s="13" t="s">
        <v>8327</v>
      </c>
      <c r="MS198" s="5">
        <v>108</v>
      </c>
      <c r="MT198" s="13" t="s">
        <v>8328</v>
      </c>
    </row>
    <row r="199" spans="5:358">
      <c r="G199" s="19"/>
      <c r="EP199" s="5">
        <v>108</v>
      </c>
      <c r="EQ199" s="13" t="s">
        <v>8328</v>
      </c>
      <c r="EY199" s="19"/>
      <c r="MP199" s="5">
        <v>108</v>
      </c>
      <c r="MQ199" s="13" t="s">
        <v>8328</v>
      </c>
      <c r="MS199" s="5">
        <v>704</v>
      </c>
      <c r="MT199" s="13" t="s">
        <v>8329</v>
      </c>
    </row>
    <row r="200" spans="5:358">
      <c r="G200" s="19"/>
      <c r="EP200" s="5">
        <v>704</v>
      </c>
      <c r="EQ200" s="13" t="s">
        <v>8329</v>
      </c>
      <c r="EY200" s="19"/>
      <c r="MP200" s="5">
        <v>704</v>
      </c>
      <c r="MQ200" s="13" t="s">
        <v>8329</v>
      </c>
      <c r="MS200" s="5">
        <v>204</v>
      </c>
      <c r="MT200" s="13" t="s">
        <v>8330</v>
      </c>
    </row>
    <row r="201" spans="5:358">
      <c r="G201" s="19"/>
      <c r="EP201" s="5">
        <v>204</v>
      </c>
      <c r="EQ201" s="13" t="s">
        <v>8330</v>
      </c>
      <c r="EY201" s="19"/>
      <c r="MP201" s="5">
        <v>204</v>
      </c>
      <c r="MQ201" s="13" t="s">
        <v>8330</v>
      </c>
      <c r="MS201" s="5">
        <v>862</v>
      </c>
      <c r="MT201" s="13" t="s">
        <v>8331</v>
      </c>
    </row>
    <row r="202" spans="5:358">
      <c r="G202" s="19"/>
      <c r="EP202" s="5">
        <v>862</v>
      </c>
      <c r="EQ202" s="13" t="s">
        <v>8331</v>
      </c>
      <c r="EY202" s="19"/>
      <c r="MP202" s="5">
        <v>862</v>
      </c>
      <c r="MQ202" s="13" t="s">
        <v>8331</v>
      </c>
      <c r="MS202" s="5">
        <v>112</v>
      </c>
      <c r="MT202" s="13" t="s">
        <v>8332</v>
      </c>
    </row>
    <row r="203" spans="5:358">
      <c r="G203" s="19"/>
      <c r="EP203" s="5">
        <v>112</v>
      </c>
      <c r="EQ203" s="13" t="s">
        <v>8332</v>
      </c>
      <c r="EY203" s="19"/>
      <c r="MP203" s="5">
        <v>112</v>
      </c>
      <c r="MQ203" s="13" t="s">
        <v>8332</v>
      </c>
      <c r="MS203" s="17" t="s">
        <v>8333</v>
      </c>
      <c r="MT203" s="17" t="s">
        <v>8334</v>
      </c>
    </row>
    <row r="204" spans="5:358">
      <c r="G204" s="19"/>
      <c r="EP204" s="17" t="s">
        <v>8333</v>
      </c>
      <c r="EQ204" s="17" t="s">
        <v>8334</v>
      </c>
      <c r="EY204" s="19"/>
      <c r="MP204" s="17" t="s">
        <v>8333</v>
      </c>
      <c r="MQ204" s="17" t="s">
        <v>8334</v>
      </c>
      <c r="MS204" s="17">
        <v>604</v>
      </c>
      <c r="MT204" s="17" t="s">
        <v>8335</v>
      </c>
    </row>
    <row r="205" spans="5:358">
      <c r="G205" s="19"/>
      <c r="EP205" s="17">
        <v>604</v>
      </c>
      <c r="EQ205" s="17" t="s">
        <v>8335</v>
      </c>
      <c r="EY205" s="19"/>
      <c r="MP205" s="17">
        <v>604</v>
      </c>
      <c r="MQ205" s="17" t="s">
        <v>8335</v>
      </c>
      <c r="MS205" s="17" t="s">
        <v>8336</v>
      </c>
      <c r="MT205" s="17" t="s">
        <v>8337</v>
      </c>
    </row>
    <row r="206" spans="5:358">
      <c r="G206" s="19"/>
      <c r="EP206" s="17" t="s">
        <v>8336</v>
      </c>
      <c r="EQ206" s="17" t="s">
        <v>8337</v>
      </c>
      <c r="EY206" s="19"/>
      <c r="MP206" s="17" t="s">
        <v>8336</v>
      </c>
      <c r="MQ206" s="17" t="s">
        <v>8337</v>
      </c>
      <c r="MS206" s="17">
        <v>616</v>
      </c>
      <c r="MT206" s="17" t="s">
        <v>8338</v>
      </c>
    </row>
    <row r="207" spans="5:358">
      <c r="G207" s="19"/>
      <c r="EP207" s="17">
        <v>616</v>
      </c>
      <c r="EQ207" s="17" t="s">
        <v>8338</v>
      </c>
      <c r="EY207" s="19"/>
      <c r="MP207" s="17">
        <v>616</v>
      </c>
      <c r="MQ207" s="17" t="s">
        <v>8338</v>
      </c>
      <c r="MS207" s="17" t="s">
        <v>8339</v>
      </c>
      <c r="MT207" s="17" t="s">
        <v>8340</v>
      </c>
    </row>
    <row r="208" spans="5:358">
      <c r="G208" s="19"/>
      <c r="EP208" s="17" t="s">
        <v>8339</v>
      </c>
      <c r="EQ208" s="17" t="s">
        <v>8340</v>
      </c>
      <c r="EY208" s="19"/>
      <c r="MP208" s="17" t="s">
        <v>8339</v>
      </c>
      <c r="MQ208" s="17" t="s">
        <v>8340</v>
      </c>
      <c r="MS208" s="17" t="s">
        <v>8341</v>
      </c>
      <c r="MT208" s="17" t="s">
        <v>8342</v>
      </c>
    </row>
    <row r="209" spans="7:358">
      <c r="G209" s="19"/>
      <c r="EP209" s="17" t="s">
        <v>8341</v>
      </c>
      <c r="EQ209" s="17" t="s">
        <v>8342</v>
      </c>
      <c r="EY209" s="19"/>
      <c r="MP209" s="17" t="s">
        <v>8341</v>
      </c>
      <c r="MQ209" s="17" t="s">
        <v>8342</v>
      </c>
      <c r="MS209" s="17">
        <v>535</v>
      </c>
      <c r="MT209" s="17" t="s">
        <v>8343</v>
      </c>
    </row>
    <row r="210" spans="7:358">
      <c r="G210" s="19"/>
      <c r="EP210" s="17">
        <v>535</v>
      </c>
      <c r="EQ210" s="17" t="s">
        <v>8343</v>
      </c>
      <c r="EY210" s="19"/>
      <c r="MP210" s="17">
        <v>535</v>
      </c>
      <c r="MQ210" s="17" t="s">
        <v>8343</v>
      </c>
      <c r="MS210" s="17" t="s">
        <v>8344</v>
      </c>
      <c r="MT210" s="17" t="s">
        <v>8345</v>
      </c>
    </row>
    <row r="211" spans="7:358">
      <c r="G211" s="19"/>
      <c r="EP211" s="17" t="s">
        <v>8344</v>
      </c>
      <c r="EQ211" s="17" t="s">
        <v>8345</v>
      </c>
      <c r="EY211" s="19"/>
      <c r="MP211" s="17" t="s">
        <v>8344</v>
      </c>
      <c r="MQ211" s="17" t="s">
        <v>8345</v>
      </c>
      <c r="MS211" s="17">
        <v>620</v>
      </c>
      <c r="MT211" s="17" t="s">
        <v>8346</v>
      </c>
    </row>
    <row r="212" spans="7:358">
      <c r="G212" s="19"/>
      <c r="EP212" s="17">
        <v>620</v>
      </c>
      <c r="EQ212" s="17" t="s">
        <v>8346</v>
      </c>
      <c r="EY212" s="19"/>
      <c r="MP212" s="17">
        <v>620</v>
      </c>
      <c r="MQ212" s="17" t="s">
        <v>8346</v>
      </c>
      <c r="MS212" s="17">
        <v>344</v>
      </c>
      <c r="MT212" s="17" t="s">
        <v>8347</v>
      </c>
    </row>
    <row r="213" spans="7:358">
      <c r="G213" s="19"/>
      <c r="EP213" s="17">
        <v>344</v>
      </c>
      <c r="EQ213" s="17" t="s">
        <v>8347</v>
      </c>
      <c r="EY213" s="19"/>
      <c r="MP213" s="17">
        <v>344</v>
      </c>
      <c r="MQ213" s="17" t="s">
        <v>8347</v>
      </c>
      <c r="MS213" s="17">
        <v>340</v>
      </c>
      <c r="MT213" s="17" t="s">
        <v>8348</v>
      </c>
    </row>
    <row r="214" spans="7:358">
      <c r="G214" s="19"/>
      <c r="EP214" s="17">
        <v>340</v>
      </c>
      <c r="EQ214" s="17" t="s">
        <v>8348</v>
      </c>
      <c r="EY214" s="19"/>
      <c r="MP214" s="17">
        <v>340</v>
      </c>
      <c r="MQ214" s="17" t="s">
        <v>8348</v>
      </c>
      <c r="MS214" s="17">
        <v>584</v>
      </c>
      <c r="MT214" s="17" t="s">
        <v>8349</v>
      </c>
    </row>
    <row r="215" spans="7:358">
      <c r="G215" s="19"/>
      <c r="EP215" s="17">
        <v>584</v>
      </c>
      <c r="EQ215" s="17" t="s">
        <v>8349</v>
      </c>
      <c r="EY215" s="19"/>
      <c r="MP215" s="17">
        <v>584</v>
      </c>
      <c r="MQ215" s="17" t="s">
        <v>8349</v>
      </c>
      <c r="MS215" s="17">
        <v>446</v>
      </c>
      <c r="MT215" s="17" t="s">
        <v>8350</v>
      </c>
    </row>
    <row r="216" spans="7:358">
      <c r="G216" s="19"/>
      <c r="EP216" s="17">
        <v>446</v>
      </c>
      <c r="EQ216" s="17" t="s">
        <v>8350</v>
      </c>
      <c r="EY216" s="19"/>
      <c r="MP216" s="17">
        <v>446</v>
      </c>
      <c r="MQ216" s="17" t="s">
        <v>8350</v>
      </c>
      <c r="MS216" s="17">
        <v>807</v>
      </c>
      <c r="MT216" s="17" t="s">
        <v>8351</v>
      </c>
    </row>
    <row r="217" spans="7:358">
      <c r="G217" s="19"/>
      <c r="EP217" s="17">
        <v>807</v>
      </c>
      <c r="EQ217" s="17" t="s">
        <v>8351</v>
      </c>
      <c r="EY217" s="19"/>
      <c r="MP217" s="17">
        <v>807</v>
      </c>
      <c r="MQ217" s="17" t="s">
        <v>8351</v>
      </c>
      <c r="MS217" s="17">
        <v>450</v>
      </c>
      <c r="MT217" s="17" t="s">
        <v>8352</v>
      </c>
    </row>
    <row r="218" spans="7:358">
      <c r="G218" s="19"/>
      <c r="EP218" s="17">
        <v>450</v>
      </c>
      <c r="EQ218" s="17" t="s">
        <v>8352</v>
      </c>
      <c r="EY218" s="19"/>
      <c r="MP218" s="17">
        <v>450</v>
      </c>
      <c r="MQ218" s="17" t="s">
        <v>8352</v>
      </c>
      <c r="MS218" s="17">
        <v>175</v>
      </c>
      <c r="MT218" s="17" t="s">
        <v>8353</v>
      </c>
    </row>
    <row r="219" spans="7:358">
      <c r="G219" s="19"/>
      <c r="EP219" s="17">
        <v>175</v>
      </c>
      <c r="EQ219" s="17" t="s">
        <v>8353</v>
      </c>
      <c r="EY219" s="19"/>
      <c r="MP219" s="17">
        <v>175</v>
      </c>
      <c r="MQ219" s="17" t="s">
        <v>8353</v>
      </c>
      <c r="MS219" s="17">
        <v>454</v>
      </c>
      <c r="MT219" s="17" t="s">
        <v>8354</v>
      </c>
    </row>
    <row r="220" spans="7:358">
      <c r="G220" s="19"/>
      <c r="EP220" s="17">
        <v>454</v>
      </c>
      <c r="EQ220" s="17" t="s">
        <v>8354</v>
      </c>
      <c r="EY220" s="19"/>
      <c r="MP220" s="17">
        <v>454</v>
      </c>
      <c r="MQ220" s="17" t="s">
        <v>8354</v>
      </c>
      <c r="MS220" s="17">
        <v>466</v>
      </c>
      <c r="MT220" s="17" t="s">
        <v>8355</v>
      </c>
    </row>
    <row r="221" spans="7:358">
      <c r="G221" s="19"/>
      <c r="EP221" s="17">
        <v>466</v>
      </c>
      <c r="EQ221" s="17" t="s">
        <v>8355</v>
      </c>
      <c r="EY221" s="19"/>
      <c r="MP221" s="17">
        <v>466</v>
      </c>
      <c r="MQ221" s="17" t="s">
        <v>8355</v>
      </c>
      <c r="MS221" s="17">
        <v>470</v>
      </c>
      <c r="MT221" s="17" t="s">
        <v>8356</v>
      </c>
    </row>
    <row r="222" spans="7:358">
      <c r="G222" s="19"/>
      <c r="EP222" s="17">
        <v>470</v>
      </c>
      <c r="EQ222" s="17" t="s">
        <v>8356</v>
      </c>
      <c r="EY222" s="19"/>
      <c r="MP222" s="17">
        <v>470</v>
      </c>
      <c r="MQ222" s="17" t="s">
        <v>8356</v>
      </c>
      <c r="MS222" s="17">
        <v>474</v>
      </c>
      <c r="MT222" s="17" t="s">
        <v>8357</v>
      </c>
    </row>
    <row r="223" spans="7:358">
      <c r="G223" s="19"/>
      <c r="EP223" s="17">
        <v>474</v>
      </c>
      <c r="EQ223" s="17" t="s">
        <v>8357</v>
      </c>
      <c r="EY223" s="19"/>
      <c r="MP223" s="17">
        <v>474</v>
      </c>
      <c r="MQ223" s="17" t="s">
        <v>8357</v>
      </c>
      <c r="MS223" s="17">
        <v>458</v>
      </c>
      <c r="MT223" s="17" t="s">
        <v>8358</v>
      </c>
    </row>
    <row r="224" spans="7:358">
      <c r="G224" s="19"/>
      <c r="EP224" s="17">
        <v>458</v>
      </c>
      <c r="EQ224" s="17" t="s">
        <v>8358</v>
      </c>
      <c r="EY224" s="19"/>
      <c r="MP224" s="17">
        <v>458</v>
      </c>
      <c r="MQ224" s="17" t="s">
        <v>8358</v>
      </c>
      <c r="MS224" s="17">
        <v>833</v>
      </c>
      <c r="MT224" s="17" t="s">
        <v>8359</v>
      </c>
    </row>
    <row r="225" spans="7:358">
      <c r="G225" s="19"/>
      <c r="EP225" s="17">
        <v>833</v>
      </c>
      <c r="EQ225" s="17" t="s">
        <v>8359</v>
      </c>
      <c r="EY225" s="19"/>
      <c r="MP225" s="17">
        <v>833</v>
      </c>
      <c r="MQ225" s="17" t="s">
        <v>8359</v>
      </c>
      <c r="MS225" s="17">
        <v>583</v>
      </c>
      <c r="MT225" s="17" t="s">
        <v>8360</v>
      </c>
    </row>
    <row r="226" spans="7:358">
      <c r="G226" s="19"/>
      <c r="EP226" s="17">
        <v>583</v>
      </c>
      <c r="EQ226" s="17" t="s">
        <v>8360</v>
      </c>
      <c r="EY226" s="19"/>
      <c r="MP226" s="17">
        <v>583</v>
      </c>
      <c r="MQ226" s="17" t="s">
        <v>8360</v>
      </c>
      <c r="MS226" s="17">
        <v>710</v>
      </c>
      <c r="MT226" s="17" t="s">
        <v>8361</v>
      </c>
    </row>
    <row r="227" spans="7:358">
      <c r="G227" s="19"/>
      <c r="EP227" s="17">
        <v>710</v>
      </c>
      <c r="EQ227" s="17" t="s">
        <v>8361</v>
      </c>
      <c r="EY227" s="19"/>
      <c r="MP227" s="17">
        <v>710</v>
      </c>
      <c r="MQ227" s="17" t="s">
        <v>8361</v>
      </c>
      <c r="MS227" s="17">
        <v>728</v>
      </c>
      <c r="MT227" s="17" t="s">
        <v>8362</v>
      </c>
    </row>
    <row r="228" spans="7:358">
      <c r="G228" s="19"/>
      <c r="EP228" s="17">
        <v>728</v>
      </c>
      <c r="EQ228" s="17" t="s">
        <v>8362</v>
      </c>
      <c r="EY228" s="19"/>
      <c r="MP228" s="17">
        <v>728</v>
      </c>
      <c r="MQ228" s="17" t="s">
        <v>8362</v>
      </c>
      <c r="MS228" s="17">
        <v>104</v>
      </c>
      <c r="MT228" s="17" t="s">
        <v>8363</v>
      </c>
    </row>
    <row r="229" spans="7:358">
      <c r="G229" s="19"/>
      <c r="EP229" s="17">
        <v>104</v>
      </c>
      <c r="EQ229" s="17" t="s">
        <v>8363</v>
      </c>
      <c r="EY229" s="19"/>
      <c r="MP229" s="17">
        <v>104</v>
      </c>
      <c r="MQ229" s="17" t="s">
        <v>8363</v>
      </c>
      <c r="MS229" s="17">
        <v>484</v>
      </c>
      <c r="MT229" s="17" t="s">
        <v>8364</v>
      </c>
    </row>
    <row r="230" spans="7:358">
      <c r="G230" s="19"/>
      <c r="EP230" s="17">
        <v>484</v>
      </c>
      <c r="EQ230" s="17" t="s">
        <v>8364</v>
      </c>
      <c r="EY230" s="19"/>
      <c r="MP230" s="17">
        <v>484</v>
      </c>
      <c r="MQ230" s="17" t="s">
        <v>8364</v>
      </c>
      <c r="MS230" s="17">
        <v>480</v>
      </c>
      <c r="MT230" s="17" t="s">
        <v>8365</v>
      </c>
    </row>
    <row r="231" spans="7:358">
      <c r="G231" s="19"/>
      <c r="EP231" s="17">
        <v>480</v>
      </c>
      <c r="EQ231" s="17" t="s">
        <v>8365</v>
      </c>
      <c r="EY231" s="19"/>
      <c r="MP231" s="17">
        <v>480</v>
      </c>
      <c r="MQ231" s="17" t="s">
        <v>8365</v>
      </c>
      <c r="MS231" s="17">
        <v>478</v>
      </c>
      <c r="MT231" s="17" t="s">
        <v>8366</v>
      </c>
    </row>
    <row r="232" spans="7:358">
      <c r="G232" s="19"/>
      <c r="EP232" s="17">
        <v>478</v>
      </c>
      <c r="EQ232" s="17" t="s">
        <v>8366</v>
      </c>
      <c r="EY232" s="19"/>
      <c r="MP232" s="17">
        <v>478</v>
      </c>
      <c r="MQ232" s="17" t="s">
        <v>8366</v>
      </c>
      <c r="MS232" s="17">
        <v>508</v>
      </c>
      <c r="MT232" s="17" t="s">
        <v>8367</v>
      </c>
    </row>
    <row r="233" spans="7:358">
      <c r="G233" s="19"/>
      <c r="EP233" s="17">
        <v>508</v>
      </c>
      <c r="EQ233" s="17" t="s">
        <v>8367</v>
      </c>
      <c r="EY233" s="19"/>
      <c r="MP233" s="17">
        <v>508</v>
      </c>
      <c r="MQ233" s="17" t="s">
        <v>8367</v>
      </c>
      <c r="MS233" s="17">
        <v>492</v>
      </c>
      <c r="MT233" s="17" t="s">
        <v>8368</v>
      </c>
    </row>
    <row r="234" spans="7:358">
      <c r="G234" s="19"/>
      <c r="EP234" s="17">
        <v>492</v>
      </c>
      <c r="EQ234" s="17" t="s">
        <v>8368</v>
      </c>
      <c r="EY234" s="19"/>
      <c r="MP234" s="17">
        <v>492</v>
      </c>
      <c r="MQ234" s="17" t="s">
        <v>8368</v>
      </c>
      <c r="MS234" s="17">
        <v>462</v>
      </c>
      <c r="MT234" s="17" t="s">
        <v>8369</v>
      </c>
    </row>
    <row r="235" spans="7:358">
      <c r="G235" s="19"/>
      <c r="EP235" s="17">
        <v>462</v>
      </c>
      <c r="EQ235" s="17" t="s">
        <v>8369</v>
      </c>
      <c r="EY235" s="19"/>
      <c r="MP235" s="17">
        <v>462</v>
      </c>
      <c r="MQ235" s="17" t="s">
        <v>8369</v>
      </c>
      <c r="MS235" s="17">
        <v>498</v>
      </c>
      <c r="MT235" s="17" t="s">
        <v>8370</v>
      </c>
    </row>
    <row r="236" spans="7:358">
      <c r="G236" s="19"/>
      <c r="EP236" s="17">
        <v>498</v>
      </c>
      <c r="EQ236" s="17" t="s">
        <v>8370</v>
      </c>
      <c r="EY236" s="19"/>
      <c r="MP236" s="17">
        <v>498</v>
      </c>
      <c r="MQ236" s="17" t="s">
        <v>8370</v>
      </c>
      <c r="MS236" s="17">
        <v>504</v>
      </c>
      <c r="MT236" s="17" t="s">
        <v>8371</v>
      </c>
    </row>
    <row r="237" spans="7:358">
      <c r="EP237" s="17">
        <v>504</v>
      </c>
      <c r="EQ237" s="17" t="s">
        <v>8371</v>
      </c>
      <c r="MP237" s="17">
        <v>504</v>
      </c>
      <c r="MQ237" s="17" t="s">
        <v>8371</v>
      </c>
      <c r="MS237" s="17">
        <v>496</v>
      </c>
      <c r="MT237" s="17" t="s">
        <v>8372</v>
      </c>
    </row>
    <row r="238" spans="7:358">
      <c r="EP238" s="17">
        <v>496</v>
      </c>
      <c r="EQ238" s="17" t="s">
        <v>8372</v>
      </c>
      <c r="MP238" s="17">
        <v>496</v>
      </c>
      <c r="MQ238" s="17" t="s">
        <v>8372</v>
      </c>
      <c r="MS238" s="17">
        <v>499</v>
      </c>
      <c r="MT238" s="17" t="s">
        <v>8373</v>
      </c>
    </row>
    <row r="239" spans="7:358">
      <c r="EP239" s="17">
        <v>499</v>
      </c>
      <c r="EQ239" s="17" t="s">
        <v>8373</v>
      </c>
      <c r="MP239" s="17">
        <v>499</v>
      </c>
      <c r="MQ239" s="17" t="s">
        <v>8373</v>
      </c>
      <c r="MS239" s="17">
        <v>500</v>
      </c>
      <c r="MT239" s="17" t="s">
        <v>8374</v>
      </c>
    </row>
    <row r="240" spans="7:358">
      <c r="EP240" s="17">
        <v>500</v>
      </c>
      <c r="EQ240" s="17" t="s">
        <v>8374</v>
      </c>
      <c r="MP240" s="17">
        <v>500</v>
      </c>
      <c r="MQ240" s="17" t="s">
        <v>8374</v>
      </c>
      <c r="MS240" s="17">
        <v>400</v>
      </c>
      <c r="MT240" s="17" t="s">
        <v>8375</v>
      </c>
    </row>
    <row r="241" spans="146:358">
      <c r="EP241" s="17">
        <v>400</v>
      </c>
      <c r="EQ241" s="17" t="s">
        <v>8375</v>
      </c>
      <c r="MP241" s="17">
        <v>400</v>
      </c>
      <c r="MQ241" s="17" t="s">
        <v>8375</v>
      </c>
      <c r="MS241" s="17">
        <v>418</v>
      </c>
      <c r="MT241" s="17" t="s">
        <v>8376</v>
      </c>
    </row>
    <row r="242" spans="146:358">
      <c r="EP242" s="17">
        <v>418</v>
      </c>
      <c r="EQ242" s="17" t="s">
        <v>8376</v>
      </c>
      <c r="MP242" s="17">
        <v>418</v>
      </c>
      <c r="MQ242" s="17" t="s">
        <v>8376</v>
      </c>
      <c r="MS242" s="17">
        <v>428</v>
      </c>
      <c r="MT242" s="17" t="s">
        <v>8377</v>
      </c>
    </row>
    <row r="243" spans="146:358">
      <c r="EP243" s="17">
        <v>428</v>
      </c>
      <c r="EQ243" s="17" t="s">
        <v>8377</v>
      </c>
      <c r="MP243" s="17">
        <v>428</v>
      </c>
      <c r="MQ243" s="17" t="s">
        <v>8377</v>
      </c>
      <c r="MS243" s="17">
        <v>440</v>
      </c>
      <c r="MT243" s="17" t="s">
        <v>8378</v>
      </c>
    </row>
    <row r="244" spans="146:358">
      <c r="EP244" s="17">
        <v>440</v>
      </c>
      <c r="EQ244" s="17" t="s">
        <v>8378</v>
      </c>
      <c r="MP244" s="17">
        <v>440</v>
      </c>
      <c r="MQ244" s="17" t="s">
        <v>8378</v>
      </c>
      <c r="MS244" s="17">
        <v>434</v>
      </c>
      <c r="MT244" s="17" t="s">
        <v>8379</v>
      </c>
    </row>
    <row r="245" spans="146:358">
      <c r="EP245" s="17">
        <v>434</v>
      </c>
      <c r="EQ245" s="17" t="s">
        <v>8379</v>
      </c>
      <c r="MP245" s="17">
        <v>434</v>
      </c>
      <c r="MQ245" s="17" t="s">
        <v>8379</v>
      </c>
      <c r="MS245" s="17">
        <v>438</v>
      </c>
      <c r="MT245" s="17" t="s">
        <v>8380</v>
      </c>
    </row>
    <row r="246" spans="146:358">
      <c r="EP246" s="17">
        <v>438</v>
      </c>
      <c r="EQ246" s="17" t="s">
        <v>8380</v>
      </c>
      <c r="MP246" s="17">
        <v>438</v>
      </c>
      <c r="MQ246" s="17" t="s">
        <v>8380</v>
      </c>
      <c r="MS246" s="17">
        <v>430</v>
      </c>
      <c r="MT246" s="17" t="s">
        <v>8381</v>
      </c>
    </row>
    <row r="247" spans="146:358">
      <c r="EP247" s="17">
        <v>430</v>
      </c>
      <c r="EQ247" s="17" t="s">
        <v>8381</v>
      </c>
      <c r="MP247" s="17">
        <v>430</v>
      </c>
      <c r="MQ247" s="17" t="s">
        <v>8381</v>
      </c>
      <c r="MS247" s="17">
        <v>642</v>
      </c>
      <c r="MT247" s="17" t="s">
        <v>8382</v>
      </c>
    </row>
    <row r="248" spans="146:358">
      <c r="EP248" s="17">
        <v>642</v>
      </c>
      <c r="EQ248" s="17" t="s">
        <v>8382</v>
      </c>
      <c r="MP248" s="17">
        <v>642</v>
      </c>
      <c r="MQ248" s="17" t="s">
        <v>8382</v>
      </c>
      <c r="MS248" s="17">
        <v>442</v>
      </c>
      <c r="MT248" s="17" t="s">
        <v>8383</v>
      </c>
    </row>
    <row r="249" spans="146:358">
      <c r="EP249" s="17">
        <v>442</v>
      </c>
      <c r="EQ249" s="17" t="s">
        <v>8383</v>
      </c>
      <c r="MP249" s="17">
        <v>442</v>
      </c>
      <c r="MQ249" s="17" t="s">
        <v>8383</v>
      </c>
      <c r="MS249" s="17">
        <v>646</v>
      </c>
      <c r="MT249" s="17" t="s">
        <v>8384</v>
      </c>
    </row>
    <row r="250" spans="146:358">
      <c r="EP250" s="17">
        <v>646</v>
      </c>
      <c r="EQ250" s="17" t="s">
        <v>8384</v>
      </c>
      <c r="MP250" s="17">
        <v>646</v>
      </c>
      <c r="MQ250" s="17" t="s">
        <v>8384</v>
      </c>
      <c r="MS250" s="17">
        <v>426</v>
      </c>
      <c r="MT250" s="17" t="s">
        <v>8385</v>
      </c>
    </row>
    <row r="251" spans="146:358">
      <c r="EP251" s="17">
        <v>426</v>
      </c>
      <c r="EQ251" s="17" t="s">
        <v>8385</v>
      </c>
      <c r="MP251" s="17">
        <v>426</v>
      </c>
      <c r="MQ251" s="17" t="s">
        <v>8385</v>
      </c>
      <c r="MS251" s="17">
        <v>422</v>
      </c>
      <c r="MT251" s="17" t="s">
        <v>8386</v>
      </c>
    </row>
    <row r="252" spans="146:358">
      <c r="EP252" s="17">
        <v>422</v>
      </c>
      <c r="EQ252" s="17" t="s">
        <v>8386</v>
      </c>
      <c r="MP252" s="17">
        <v>422</v>
      </c>
      <c r="MQ252" s="17" t="s">
        <v>8386</v>
      </c>
      <c r="MS252" s="17">
        <v>638</v>
      </c>
      <c r="MT252" s="17" t="s">
        <v>8387</v>
      </c>
    </row>
    <row r="253" spans="146:358">
      <c r="EP253" s="17">
        <v>638</v>
      </c>
      <c r="EQ253" s="17" t="s">
        <v>8387</v>
      </c>
      <c r="MP253" s="17">
        <v>638</v>
      </c>
      <c r="MQ253" s="17" t="s">
        <v>8387</v>
      </c>
      <c r="MS253" s="17">
        <v>643</v>
      </c>
      <c r="MT253" s="17" t="s">
        <v>8388</v>
      </c>
    </row>
    <row r="254" spans="146:358">
      <c r="EP254" s="17">
        <v>643</v>
      </c>
      <c r="EQ254" s="17" t="s">
        <v>8388</v>
      </c>
      <c r="MP254" s="17">
        <v>643</v>
      </c>
      <c r="MQ254" s="17" t="s">
        <v>8388</v>
      </c>
      <c r="MS254" s="17">
        <v>999</v>
      </c>
      <c r="MT254" s="17" t="s">
        <v>7845</v>
      </c>
    </row>
    <row r="255" spans="146:358">
      <c r="EP255" s="17">
        <v>999</v>
      </c>
      <c r="EQ255" s="17" t="s">
        <v>7845</v>
      </c>
      <c r="MP255" s="17">
        <v>999</v>
      </c>
      <c r="MQ255" s="17" t="s">
        <v>7845</v>
      </c>
    </row>
    <row r="256" spans="146:358">
      <c r="MP256" s="34" t="s">
        <v>11086</v>
      </c>
      <c r="MQ256" s="13" t="s">
        <v>11087</v>
      </c>
    </row>
  </sheetData>
  <phoneticPr fontId="11"/>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8456</v>
      </c>
      <c r="Z3" t="s">
        <v>8468</v>
      </c>
      <c r="AC3" t="s">
        <v>8478</v>
      </c>
      <c r="AF3" t="s">
        <v>8494</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c r="E9" s="17" t="s">
        <v>7848</v>
      </c>
      <c r="F9" s="13" t="s">
        <v>7843</v>
      </c>
      <c r="H9" s="17" t="s">
        <v>7848</v>
      </c>
      <c r="I9" s="13" t="s">
        <v>8583</v>
      </c>
      <c r="N9" s="17" t="s">
        <v>7848</v>
      </c>
      <c r="O9" s="13" t="s">
        <v>9043</v>
      </c>
      <c r="Q9" s="17" t="s">
        <v>8445</v>
      </c>
      <c r="R9" s="13" t="s">
        <v>8052</v>
      </c>
      <c r="AC9" s="17" t="s">
        <v>7848</v>
      </c>
      <c r="AD9" s="17" t="s">
        <v>8483</v>
      </c>
    </row>
    <row r="10" spans="1:36">
      <c r="E10" s="17" t="s">
        <v>7849</v>
      </c>
      <c r="F10" s="13" t="s">
        <v>7844</v>
      </c>
      <c r="H10" s="17" t="s">
        <v>7849</v>
      </c>
      <c r="I10" s="13" t="s">
        <v>8581</v>
      </c>
      <c r="N10" s="17" t="s">
        <v>7849</v>
      </c>
      <c r="O10" s="13" t="s">
        <v>9044</v>
      </c>
      <c r="AC10" s="17" t="s">
        <v>7849</v>
      </c>
      <c r="AD10" s="17" t="s">
        <v>8484</v>
      </c>
    </row>
    <row r="11" spans="1:36">
      <c r="E11" s="17" t="s">
        <v>7850</v>
      </c>
      <c r="F11" s="13" t="s">
        <v>7845</v>
      </c>
      <c r="H11" s="17" t="s">
        <v>7850</v>
      </c>
      <c r="I11" s="13" t="s">
        <v>8580</v>
      </c>
      <c r="N11" s="17" t="s">
        <v>7850</v>
      </c>
      <c r="O11" s="13" t="s">
        <v>9045</v>
      </c>
      <c r="AC11" s="17" t="s">
        <v>7850</v>
      </c>
      <c r="AD11" s="17" t="s">
        <v>8485</v>
      </c>
    </row>
    <row r="12" spans="1:36">
      <c r="H12" s="17" t="s">
        <v>8019</v>
      </c>
      <c r="I12" s="13" t="s">
        <v>8590</v>
      </c>
      <c r="N12" s="17" t="s">
        <v>8019</v>
      </c>
      <c r="O12" s="13" t="s">
        <v>8026</v>
      </c>
      <c r="AC12" s="17" t="s">
        <v>8019</v>
      </c>
      <c r="AD12" s="17" t="s">
        <v>8486</v>
      </c>
    </row>
    <row r="13" spans="1:36">
      <c r="H13" s="17" t="s">
        <v>202</v>
      </c>
      <c r="I13" s="13" t="s">
        <v>8591</v>
      </c>
      <c r="N13" s="17" t="s">
        <v>8020</v>
      </c>
      <c r="O13" s="13" t="s">
        <v>7880</v>
      </c>
      <c r="AC13" s="17" t="s">
        <v>8020</v>
      </c>
      <c r="AD13" s="17" t="s">
        <v>8487</v>
      </c>
    </row>
    <row r="14" spans="1:36">
      <c r="H14" s="17" t="s">
        <v>203</v>
      </c>
      <c r="I14" s="13" t="s">
        <v>8592</v>
      </c>
      <c r="AC14" s="17" t="s">
        <v>202</v>
      </c>
      <c r="AD14" s="17" t="s">
        <v>8488</v>
      </c>
    </row>
    <row r="15" spans="1:36">
      <c r="H15" s="17" t="s">
        <v>8020</v>
      </c>
      <c r="I15" s="13" t="s">
        <v>9056</v>
      </c>
      <c r="AC15" s="17" t="s">
        <v>203</v>
      </c>
      <c r="AD15" s="17" t="s">
        <v>8489</v>
      </c>
    </row>
    <row r="16" spans="1:36">
      <c r="H16" s="17" t="s">
        <v>8020</v>
      </c>
      <c r="I16" s="13" t="s">
        <v>9057</v>
      </c>
      <c r="AC16" s="17" t="s">
        <v>204</v>
      </c>
      <c r="AD16" s="17" t="s">
        <v>8490</v>
      </c>
    </row>
    <row r="17" spans="8:30">
      <c r="H17" s="17" t="s">
        <v>8020</v>
      </c>
      <c r="I17" s="30" t="s">
        <v>8584</v>
      </c>
      <c r="AC17" s="17" t="s">
        <v>205</v>
      </c>
      <c r="AD17" s="17" t="s">
        <v>8491</v>
      </c>
    </row>
    <row r="18" spans="8:30">
      <c r="H18" s="17" t="s">
        <v>8020</v>
      </c>
      <c r="I18" s="30" t="s">
        <v>8585</v>
      </c>
      <c r="AC18" s="17" t="s">
        <v>206</v>
      </c>
      <c r="AD18" s="17" t="s">
        <v>8492</v>
      </c>
    </row>
    <row r="19" spans="8:30">
      <c r="H19" s="17" t="s">
        <v>8020</v>
      </c>
      <c r="I19" s="30" t="s">
        <v>8586</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11"/>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8533</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11"/>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c r="E107" s="17" t="s">
        <v>494</v>
      </c>
      <c r="F107" s="17" t="s">
        <v>493</v>
      </c>
      <c r="AA107" s="13" t="s">
        <v>8226</v>
      </c>
      <c r="AB107" s="123">
        <v>756</v>
      </c>
      <c r="AM107" s="17" t="s">
        <v>9171</v>
      </c>
      <c r="AN107" s="17" t="s">
        <v>529</v>
      </c>
      <c r="AT107" s="13" t="s">
        <v>8226</v>
      </c>
      <c r="AU107" s="5">
        <v>756</v>
      </c>
    </row>
    <row r="108" spans="5:47">
      <c r="E108" s="17" t="s">
        <v>496</v>
      </c>
      <c r="F108" s="17" t="s">
        <v>495</v>
      </c>
      <c r="AA108" s="13" t="s">
        <v>8227</v>
      </c>
      <c r="AB108" s="123">
        <v>752</v>
      </c>
      <c r="AM108" s="17" t="s">
        <v>9172</v>
      </c>
      <c r="AN108" s="17" t="s">
        <v>531</v>
      </c>
      <c r="AT108" s="13" t="s">
        <v>8227</v>
      </c>
      <c r="AU108" s="5">
        <v>752</v>
      </c>
    </row>
    <row r="109" spans="5:47">
      <c r="E109" s="17" t="s">
        <v>498</v>
      </c>
      <c r="F109" s="17" t="s">
        <v>497</v>
      </c>
      <c r="AA109" s="13" t="s">
        <v>8228</v>
      </c>
      <c r="AB109" s="123">
        <v>729</v>
      </c>
      <c r="AM109" s="17" t="s">
        <v>9173</v>
      </c>
      <c r="AN109" s="17" t="s">
        <v>533</v>
      </c>
      <c r="AT109" s="13" t="s">
        <v>8228</v>
      </c>
      <c r="AU109" s="5">
        <v>729</v>
      </c>
    </row>
    <row r="110" spans="5:47">
      <c r="E110" s="17" t="s">
        <v>500</v>
      </c>
      <c r="F110" s="17" t="s">
        <v>499</v>
      </c>
      <c r="AA110" s="13" t="s">
        <v>8229</v>
      </c>
      <c r="AB110" s="123">
        <v>744</v>
      </c>
      <c r="AM110" s="17" t="s">
        <v>9174</v>
      </c>
      <c r="AN110" s="17" t="s">
        <v>535</v>
      </c>
      <c r="AT110" s="13" t="s">
        <v>8229</v>
      </c>
      <c r="AU110" s="5">
        <v>744</v>
      </c>
    </row>
    <row r="111" spans="5:47">
      <c r="E111" s="17" t="s">
        <v>502</v>
      </c>
      <c r="F111" s="17" t="s">
        <v>501</v>
      </c>
      <c r="AA111" s="13" t="s">
        <v>8230</v>
      </c>
      <c r="AB111" s="123">
        <v>724</v>
      </c>
      <c r="AM111" s="17" t="s">
        <v>9175</v>
      </c>
      <c r="AN111" s="17" t="s">
        <v>537</v>
      </c>
      <c r="AT111" s="13" t="s">
        <v>8230</v>
      </c>
      <c r="AU111" s="5">
        <v>724</v>
      </c>
    </row>
    <row r="112" spans="5:47">
      <c r="E112" s="17" t="s">
        <v>504</v>
      </c>
      <c r="F112" s="17" t="s">
        <v>503</v>
      </c>
      <c r="AA112" s="13" t="s">
        <v>8231</v>
      </c>
      <c r="AB112" s="123">
        <v>740</v>
      </c>
      <c r="AM112" s="17" t="s">
        <v>9176</v>
      </c>
      <c r="AN112" s="17" t="s">
        <v>539</v>
      </c>
      <c r="AT112" s="13" t="s">
        <v>8231</v>
      </c>
      <c r="AU112" s="5">
        <v>740</v>
      </c>
    </row>
    <row r="113" spans="5:47">
      <c r="E113" s="17" t="s">
        <v>506</v>
      </c>
      <c r="F113" s="17" t="s">
        <v>505</v>
      </c>
      <c r="AA113" s="13" t="s">
        <v>8232</v>
      </c>
      <c r="AB113" s="123">
        <v>144</v>
      </c>
      <c r="AM113" s="17" t="s">
        <v>9177</v>
      </c>
      <c r="AN113" s="17" t="s">
        <v>541</v>
      </c>
      <c r="AT113" s="13" t="s">
        <v>8232</v>
      </c>
      <c r="AU113" s="5">
        <v>144</v>
      </c>
    </row>
    <row r="114" spans="5:47">
      <c r="E114" s="17" t="s">
        <v>508</v>
      </c>
      <c r="F114" s="17" t="s">
        <v>507</v>
      </c>
      <c r="AA114" s="13" t="s">
        <v>8233</v>
      </c>
      <c r="AB114" s="123">
        <v>703</v>
      </c>
      <c r="AM114" s="17" t="s">
        <v>9178</v>
      </c>
      <c r="AN114" s="17" t="s">
        <v>547</v>
      </c>
      <c r="AT114" s="13" t="s">
        <v>8233</v>
      </c>
      <c r="AU114" s="5">
        <v>703</v>
      </c>
    </row>
    <row r="115" spans="5:47">
      <c r="E115" s="17" t="s">
        <v>510</v>
      </c>
      <c r="F115" s="17" t="s">
        <v>509</v>
      </c>
      <c r="AA115" s="13" t="s">
        <v>8234</v>
      </c>
      <c r="AB115" s="123">
        <v>705</v>
      </c>
      <c r="AM115" s="17" t="s">
        <v>9179</v>
      </c>
      <c r="AN115" s="17" t="s">
        <v>549</v>
      </c>
      <c r="AT115" s="13" t="s">
        <v>8234</v>
      </c>
      <c r="AU115" s="5">
        <v>705</v>
      </c>
    </row>
    <row r="116" spans="5:47">
      <c r="E116" s="17" t="s">
        <v>512</v>
      </c>
      <c r="F116" s="17" t="s">
        <v>511</v>
      </c>
      <c r="AA116" s="13" t="s">
        <v>8235</v>
      </c>
      <c r="AB116" s="123">
        <v>748</v>
      </c>
      <c r="AM116" s="17" t="s">
        <v>9180</v>
      </c>
      <c r="AN116" s="17" t="s">
        <v>551</v>
      </c>
      <c r="AT116" s="13" t="s">
        <v>8235</v>
      </c>
      <c r="AU116" s="5">
        <v>748</v>
      </c>
    </row>
    <row r="117" spans="5:47">
      <c r="E117" s="17" t="s">
        <v>514</v>
      </c>
      <c r="F117" s="17" t="s">
        <v>513</v>
      </c>
      <c r="AA117" s="13" t="s">
        <v>8236</v>
      </c>
      <c r="AB117" s="123">
        <v>690</v>
      </c>
      <c r="AM117" s="17" t="s">
        <v>9181</v>
      </c>
      <c r="AN117" s="17" t="s">
        <v>553</v>
      </c>
      <c r="AT117" s="13" t="s">
        <v>8236</v>
      </c>
      <c r="AU117" s="5">
        <v>690</v>
      </c>
    </row>
    <row r="118" spans="5:47">
      <c r="E118" s="17" t="s">
        <v>516</v>
      </c>
      <c r="F118" s="17" t="s">
        <v>515</v>
      </c>
      <c r="AA118" s="13" t="s">
        <v>8237</v>
      </c>
      <c r="AB118" s="123">
        <v>226</v>
      </c>
      <c r="AM118" s="17" t="s">
        <v>9182</v>
      </c>
      <c r="AN118" s="17" t="s">
        <v>555</v>
      </c>
      <c r="AT118" s="13" t="s">
        <v>8237</v>
      </c>
      <c r="AU118" s="5">
        <v>226</v>
      </c>
    </row>
    <row r="119" spans="5:47">
      <c r="E119" s="17" t="s">
        <v>518</v>
      </c>
      <c r="F119" s="17" t="s">
        <v>517</v>
      </c>
      <c r="AA119" s="13" t="s">
        <v>8238</v>
      </c>
      <c r="AB119" s="123">
        <v>686</v>
      </c>
      <c r="AM119" s="17" t="s">
        <v>9183</v>
      </c>
      <c r="AN119" s="17" t="s">
        <v>557</v>
      </c>
      <c r="AT119" s="13" t="s">
        <v>8238</v>
      </c>
      <c r="AU119" s="5">
        <v>686</v>
      </c>
    </row>
    <row r="120" spans="5:47">
      <c r="E120" s="17" t="s">
        <v>520</v>
      </c>
      <c r="F120" s="17" t="s">
        <v>519</v>
      </c>
      <c r="AA120" s="13" t="s">
        <v>8239</v>
      </c>
      <c r="AB120" s="123">
        <v>688</v>
      </c>
      <c r="AM120" s="17" t="s">
        <v>9184</v>
      </c>
      <c r="AN120" s="17" t="s">
        <v>559</v>
      </c>
      <c r="AT120" s="13" t="s">
        <v>8239</v>
      </c>
      <c r="AU120" s="5">
        <v>688</v>
      </c>
    </row>
    <row r="121" spans="5:47">
      <c r="E121" s="17" t="s">
        <v>522</v>
      </c>
      <c r="F121" s="17" t="s">
        <v>521</v>
      </c>
      <c r="AA121" s="13" t="s">
        <v>8240</v>
      </c>
      <c r="AB121" s="123">
        <v>659</v>
      </c>
      <c r="AM121" s="17" t="s">
        <v>9185</v>
      </c>
      <c r="AN121" s="17" t="s">
        <v>561</v>
      </c>
      <c r="AT121" s="13" t="s">
        <v>8240</v>
      </c>
      <c r="AU121" s="5">
        <v>659</v>
      </c>
    </row>
    <row r="122" spans="5:47">
      <c r="E122" s="17" t="s">
        <v>524</v>
      </c>
      <c r="F122" s="17" t="s">
        <v>523</v>
      </c>
      <c r="AA122" s="13" t="s">
        <v>8241</v>
      </c>
      <c r="AB122" s="123">
        <v>670</v>
      </c>
      <c r="AM122" s="17" t="s">
        <v>9186</v>
      </c>
      <c r="AN122" s="17" t="s">
        <v>563</v>
      </c>
      <c r="AT122" s="13" t="s">
        <v>8241</v>
      </c>
      <c r="AU122" s="5">
        <v>670</v>
      </c>
    </row>
    <row r="123" spans="5:47">
      <c r="E123" s="17" t="s">
        <v>526</v>
      </c>
      <c r="F123" s="17" t="s">
        <v>525</v>
      </c>
      <c r="AA123" s="13" t="s">
        <v>8242</v>
      </c>
      <c r="AB123" s="123">
        <v>654</v>
      </c>
      <c r="AM123" s="17" t="s">
        <v>9187</v>
      </c>
      <c r="AN123" s="17" t="s">
        <v>565</v>
      </c>
      <c r="AT123" s="13" t="s">
        <v>8242</v>
      </c>
      <c r="AU123" s="5">
        <v>654</v>
      </c>
    </row>
    <row r="124" spans="5:47">
      <c r="E124" s="17" t="s">
        <v>528</v>
      </c>
      <c r="F124" s="17" t="s">
        <v>527</v>
      </c>
      <c r="AA124" s="13" t="s">
        <v>8243</v>
      </c>
      <c r="AB124" s="123">
        <v>662</v>
      </c>
      <c r="AM124" s="17" t="s">
        <v>9188</v>
      </c>
      <c r="AN124" s="17" t="s">
        <v>567</v>
      </c>
      <c r="AT124" s="13" t="s">
        <v>8243</v>
      </c>
      <c r="AU124" s="5">
        <v>662</v>
      </c>
    </row>
    <row r="125" spans="5:47">
      <c r="E125" s="17" t="s">
        <v>530</v>
      </c>
      <c r="F125" s="17" t="s">
        <v>529</v>
      </c>
      <c r="AA125" s="13" t="s">
        <v>8244</v>
      </c>
      <c r="AB125" s="123">
        <v>706</v>
      </c>
      <c r="AM125" s="17" t="s">
        <v>9189</v>
      </c>
      <c r="AN125" s="17" t="s">
        <v>569</v>
      </c>
      <c r="AT125" s="13" t="s">
        <v>8244</v>
      </c>
      <c r="AU125" s="5">
        <v>706</v>
      </c>
    </row>
    <row r="126" spans="5:47">
      <c r="E126" s="17" t="s">
        <v>532</v>
      </c>
      <c r="F126" s="17" t="s">
        <v>531</v>
      </c>
      <c r="AA126" s="13" t="s">
        <v>8246</v>
      </c>
      <c r="AB126" s="124" t="s">
        <v>8245</v>
      </c>
      <c r="AM126" s="17" t="s">
        <v>9190</v>
      </c>
      <c r="AN126" s="17" t="s">
        <v>573</v>
      </c>
      <c r="AT126" s="13" t="s">
        <v>8246</v>
      </c>
      <c r="AU126" s="5" t="s">
        <v>8245</v>
      </c>
    </row>
    <row r="127" spans="5:47">
      <c r="E127" s="17" t="s">
        <v>534</v>
      </c>
      <c r="F127" s="17" t="s">
        <v>533</v>
      </c>
      <c r="AA127" s="13" t="s">
        <v>8247</v>
      </c>
      <c r="AB127" s="123">
        <v>796</v>
      </c>
      <c r="AM127" s="17" t="s">
        <v>9191</v>
      </c>
      <c r="AN127" s="17" t="s">
        <v>575</v>
      </c>
      <c r="AT127" s="13" t="s">
        <v>8247</v>
      </c>
      <c r="AU127" s="5">
        <v>796</v>
      </c>
    </row>
    <row r="128" spans="5:47">
      <c r="E128" s="17" t="s">
        <v>536</v>
      </c>
      <c r="F128" s="17" t="s">
        <v>535</v>
      </c>
      <c r="AA128" s="13" t="s">
        <v>8248</v>
      </c>
      <c r="AB128" s="123">
        <v>764</v>
      </c>
      <c r="AM128" s="17" t="s">
        <v>9192</v>
      </c>
      <c r="AN128" s="17" t="s">
        <v>577</v>
      </c>
      <c r="AT128" s="13" t="s">
        <v>8248</v>
      </c>
      <c r="AU128" s="5">
        <v>764</v>
      </c>
    </row>
    <row r="129" spans="5:47">
      <c r="E129" s="17" t="s">
        <v>538</v>
      </c>
      <c r="F129" s="17" t="s">
        <v>537</v>
      </c>
      <c r="AA129" s="13" t="s">
        <v>8249</v>
      </c>
      <c r="AB129" s="123">
        <v>410</v>
      </c>
      <c r="AM129" s="17" t="s">
        <v>9193</v>
      </c>
      <c r="AN129" s="17" t="s">
        <v>579</v>
      </c>
      <c r="AT129" s="13" t="s">
        <v>8249</v>
      </c>
      <c r="AU129" s="5">
        <v>410</v>
      </c>
    </row>
    <row r="130" spans="5:47">
      <c r="E130" s="17" t="s">
        <v>540</v>
      </c>
      <c r="F130" s="17" t="s">
        <v>539</v>
      </c>
      <c r="AA130" s="13" t="s">
        <v>8250</v>
      </c>
      <c r="AB130" s="123">
        <v>158</v>
      </c>
      <c r="AM130" s="17" t="s">
        <v>9194</v>
      </c>
      <c r="AN130" s="17" t="s">
        <v>583</v>
      </c>
      <c r="AT130" s="13" t="s">
        <v>8250</v>
      </c>
      <c r="AU130" s="5">
        <v>158</v>
      </c>
    </row>
    <row r="131" spans="5:47">
      <c r="E131" s="17" t="s">
        <v>542</v>
      </c>
      <c r="F131" s="17" t="s">
        <v>541</v>
      </c>
      <c r="AA131" s="13" t="s">
        <v>8251</v>
      </c>
      <c r="AB131" s="123">
        <v>762</v>
      </c>
      <c r="AM131" s="17" t="s">
        <v>9195</v>
      </c>
      <c r="AN131" s="17" t="s">
        <v>585</v>
      </c>
      <c r="AT131" s="13" t="s">
        <v>8251</v>
      </c>
      <c r="AU131" s="5">
        <v>762</v>
      </c>
    </row>
    <row r="132" spans="5:47">
      <c r="E132" s="17" t="s">
        <v>544</v>
      </c>
      <c r="F132" s="17" t="s">
        <v>543</v>
      </c>
      <c r="AA132" s="13" t="s">
        <v>8252</v>
      </c>
      <c r="AB132" s="123">
        <v>834</v>
      </c>
      <c r="AM132" s="17" t="s">
        <v>9196</v>
      </c>
      <c r="AN132" s="17" t="s">
        <v>587</v>
      </c>
      <c r="AT132" s="13" t="s">
        <v>8252</v>
      </c>
      <c r="AU132" s="34">
        <v>834</v>
      </c>
    </row>
    <row r="133" spans="5:47">
      <c r="E133" s="17" t="s">
        <v>546</v>
      </c>
      <c r="F133" s="17" t="s">
        <v>545</v>
      </c>
      <c r="AA133" s="13" t="s">
        <v>8253</v>
      </c>
      <c r="AB133" s="123">
        <v>203</v>
      </c>
      <c r="AM133" s="17" t="s">
        <v>9197</v>
      </c>
      <c r="AN133" s="17" t="s">
        <v>589</v>
      </c>
      <c r="AT133" s="13" t="s">
        <v>8253</v>
      </c>
      <c r="AU133" s="5">
        <v>203</v>
      </c>
    </row>
    <row r="134" spans="5:47">
      <c r="E134" s="17" t="s">
        <v>548</v>
      </c>
      <c r="F134" s="17" t="s">
        <v>547</v>
      </c>
      <c r="AA134" s="13" t="s">
        <v>8254</v>
      </c>
      <c r="AB134" s="123">
        <v>148</v>
      </c>
      <c r="AM134" s="17" t="s">
        <v>9198</v>
      </c>
      <c r="AN134" s="17" t="s">
        <v>591</v>
      </c>
      <c r="AT134" s="13" t="s">
        <v>8254</v>
      </c>
      <c r="AU134" s="5">
        <v>148</v>
      </c>
    </row>
    <row r="135" spans="5:47">
      <c r="E135" s="17" t="s">
        <v>550</v>
      </c>
      <c r="F135" s="17" t="s">
        <v>549</v>
      </c>
      <c r="AA135" s="13" t="s">
        <v>8255</v>
      </c>
      <c r="AB135" s="123">
        <v>140</v>
      </c>
      <c r="AM135" s="17" t="s">
        <v>9199</v>
      </c>
      <c r="AN135" s="17" t="s">
        <v>597</v>
      </c>
      <c r="AT135" s="13" t="s">
        <v>8255</v>
      </c>
      <c r="AU135" s="5">
        <v>140</v>
      </c>
    </row>
    <row r="136" spans="5:47">
      <c r="E136" s="17" t="s">
        <v>552</v>
      </c>
      <c r="F136" s="17" t="s">
        <v>551</v>
      </c>
      <c r="AA136" s="13" t="s">
        <v>8256</v>
      </c>
      <c r="AB136" s="123">
        <v>156</v>
      </c>
      <c r="AM136" s="17" t="s">
        <v>9200</v>
      </c>
      <c r="AN136" s="17" t="s">
        <v>599</v>
      </c>
      <c r="AT136" s="13" t="s">
        <v>8256</v>
      </c>
      <c r="AU136" s="5">
        <v>156</v>
      </c>
    </row>
    <row r="137" spans="5:47">
      <c r="E137" s="17" t="s">
        <v>554</v>
      </c>
      <c r="F137" s="17" t="s">
        <v>553</v>
      </c>
      <c r="AA137" s="13" t="s">
        <v>8257</v>
      </c>
      <c r="AB137" s="123">
        <v>788</v>
      </c>
      <c r="AM137" s="17" t="s">
        <v>9201</v>
      </c>
      <c r="AN137" s="17" t="s">
        <v>601</v>
      </c>
      <c r="AT137" s="13" t="s">
        <v>8257</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8258</v>
      </c>
      <c r="AB139" s="123">
        <v>408</v>
      </c>
      <c r="AM139" s="17" t="s">
        <v>9203</v>
      </c>
      <c r="AN139" s="17" t="s">
        <v>605</v>
      </c>
      <c r="AT139" s="13" t="s">
        <v>8258</v>
      </c>
      <c r="AU139" s="5">
        <v>408</v>
      </c>
    </row>
    <row r="140" spans="5:47">
      <c r="E140" s="17" t="s">
        <v>560</v>
      </c>
      <c r="F140" s="17" t="s">
        <v>559</v>
      </c>
      <c r="AA140" s="13" t="s">
        <v>8259</v>
      </c>
      <c r="AB140" s="123">
        <v>152</v>
      </c>
      <c r="AM140" s="17" t="s">
        <v>9204</v>
      </c>
      <c r="AN140" s="17" t="s">
        <v>609</v>
      </c>
      <c r="AT140" s="13" t="s">
        <v>8259</v>
      </c>
      <c r="AU140" s="5">
        <v>152</v>
      </c>
    </row>
    <row r="141" spans="5:47">
      <c r="E141" s="17" t="s">
        <v>562</v>
      </c>
      <c r="F141" s="17" t="s">
        <v>561</v>
      </c>
      <c r="AA141" s="13" t="s">
        <v>8260</v>
      </c>
      <c r="AB141" s="123">
        <v>798</v>
      </c>
      <c r="AM141" s="17" t="s">
        <v>9205</v>
      </c>
      <c r="AN141" s="17" t="s">
        <v>611</v>
      </c>
      <c r="AT141" s="13" t="s">
        <v>8260</v>
      </c>
      <c r="AU141" s="5">
        <v>798</v>
      </c>
    </row>
    <row r="142" spans="5:47">
      <c r="E142" s="17" t="s">
        <v>564</v>
      </c>
      <c r="F142" s="17" t="s">
        <v>563</v>
      </c>
      <c r="AA142" s="13" t="s">
        <v>8261</v>
      </c>
      <c r="AB142" s="123">
        <v>208</v>
      </c>
      <c r="AM142" s="17" t="s">
        <v>9206</v>
      </c>
      <c r="AN142" s="17" t="s">
        <v>615</v>
      </c>
      <c r="AT142" s="13" t="s">
        <v>8261</v>
      </c>
      <c r="AU142" s="34">
        <v>208</v>
      </c>
    </row>
    <row r="143" spans="5:47">
      <c r="E143" s="17" t="s">
        <v>566</v>
      </c>
      <c r="F143" s="17" t="s">
        <v>565</v>
      </c>
      <c r="AA143" s="13" t="s">
        <v>8262</v>
      </c>
      <c r="AB143" s="123">
        <v>276</v>
      </c>
      <c r="AM143" s="17" t="s">
        <v>9207</v>
      </c>
      <c r="AN143" s="17" t="s">
        <v>621</v>
      </c>
      <c r="AT143" s="13" t="s">
        <v>8262</v>
      </c>
      <c r="AU143" s="5">
        <v>276</v>
      </c>
    </row>
    <row r="144" spans="5:47">
      <c r="E144" s="17" t="s">
        <v>568</v>
      </c>
      <c r="F144" s="17" t="s">
        <v>567</v>
      </c>
      <c r="AA144" s="13" t="s">
        <v>8263</v>
      </c>
      <c r="AB144" s="123">
        <v>768</v>
      </c>
      <c r="AM144" s="17" t="s">
        <v>9208</v>
      </c>
      <c r="AN144" s="17" t="s">
        <v>629</v>
      </c>
      <c r="AT144" s="13" t="s">
        <v>8263</v>
      </c>
      <c r="AU144" s="34">
        <v>768</v>
      </c>
    </row>
    <row r="145" spans="5:47">
      <c r="E145" s="17" t="s">
        <v>570</v>
      </c>
      <c r="F145" s="17" t="s">
        <v>569</v>
      </c>
      <c r="AA145" s="13" t="s">
        <v>8264</v>
      </c>
      <c r="AB145" s="123">
        <v>772</v>
      </c>
      <c r="AM145" s="17" t="s">
        <v>9209</v>
      </c>
      <c r="AN145" s="17" t="s">
        <v>631</v>
      </c>
      <c r="AT145" s="13" t="s">
        <v>8264</v>
      </c>
      <c r="AU145" s="5">
        <v>772</v>
      </c>
    </row>
    <row r="146" spans="5:47">
      <c r="E146" s="17" t="s">
        <v>572</v>
      </c>
      <c r="F146" s="17" t="s">
        <v>571</v>
      </c>
      <c r="AA146" s="13" t="s">
        <v>8265</v>
      </c>
      <c r="AB146" s="123">
        <v>214</v>
      </c>
      <c r="AM146" s="17" t="s">
        <v>9210</v>
      </c>
      <c r="AN146" s="17" t="s">
        <v>633</v>
      </c>
      <c r="AT146" s="13" t="s">
        <v>8265</v>
      </c>
      <c r="AU146" s="5">
        <v>214</v>
      </c>
    </row>
    <row r="147" spans="5:47">
      <c r="E147" s="17" t="s">
        <v>574</v>
      </c>
      <c r="F147" s="17" t="s">
        <v>573</v>
      </c>
      <c r="AA147" s="13" t="s">
        <v>8266</v>
      </c>
      <c r="AB147" s="123">
        <v>212</v>
      </c>
      <c r="AM147" s="17" t="s">
        <v>9211</v>
      </c>
      <c r="AN147" s="17" t="s">
        <v>635</v>
      </c>
      <c r="AT147" s="13" t="s">
        <v>8266</v>
      </c>
      <c r="AU147" s="5">
        <v>212</v>
      </c>
    </row>
    <row r="148" spans="5:47">
      <c r="E148" s="17" t="s">
        <v>576</v>
      </c>
      <c r="F148" s="17" t="s">
        <v>575</v>
      </c>
      <c r="AA148" s="13" t="s">
        <v>8267</v>
      </c>
      <c r="AB148" s="123">
        <v>780</v>
      </c>
      <c r="AM148" s="17" t="s">
        <v>9212</v>
      </c>
      <c r="AN148" s="17" t="s">
        <v>637</v>
      </c>
      <c r="AT148" s="13" t="s">
        <v>8267</v>
      </c>
      <c r="AU148" s="5">
        <v>780</v>
      </c>
    </row>
    <row r="149" spans="5:47">
      <c r="E149" s="17" t="s">
        <v>578</v>
      </c>
      <c r="F149" s="17" t="s">
        <v>577</v>
      </c>
      <c r="AA149" s="13" t="s">
        <v>8268</v>
      </c>
      <c r="AB149" s="123">
        <v>795</v>
      </c>
      <c r="AM149" s="17" t="s">
        <v>9213</v>
      </c>
      <c r="AN149" s="17" t="s">
        <v>639</v>
      </c>
      <c r="AT149" s="13" t="s">
        <v>8268</v>
      </c>
      <c r="AU149" s="34">
        <v>795</v>
      </c>
    </row>
    <row r="150" spans="5:47">
      <c r="E150" s="17" t="s">
        <v>580</v>
      </c>
      <c r="F150" s="17" t="s">
        <v>579</v>
      </c>
      <c r="AA150" s="13" t="s">
        <v>8269</v>
      </c>
      <c r="AB150" s="123">
        <v>792</v>
      </c>
      <c r="AM150" s="17" t="s">
        <v>9214</v>
      </c>
      <c r="AN150" s="17" t="s">
        <v>641</v>
      </c>
      <c r="AT150" s="13" t="s">
        <v>8269</v>
      </c>
      <c r="AU150" s="34">
        <v>792</v>
      </c>
    </row>
    <row r="151" spans="5:47">
      <c r="E151" s="17" t="s">
        <v>582</v>
      </c>
      <c r="F151" s="17" t="s">
        <v>581</v>
      </c>
      <c r="AA151" s="13" t="s">
        <v>8270</v>
      </c>
      <c r="AB151" s="123">
        <v>776</v>
      </c>
      <c r="AM151" s="17" t="s">
        <v>9215</v>
      </c>
      <c r="AN151" s="17" t="s">
        <v>649</v>
      </c>
      <c r="AT151" s="13" t="s">
        <v>8270</v>
      </c>
      <c r="AU151" s="5">
        <v>776</v>
      </c>
    </row>
    <row r="152" spans="5:47">
      <c r="E152" s="17" t="s">
        <v>584</v>
      </c>
      <c r="F152" s="17" t="s">
        <v>583</v>
      </c>
      <c r="AA152" s="13" t="s">
        <v>8271</v>
      </c>
      <c r="AB152" s="123">
        <v>566</v>
      </c>
      <c r="AM152" s="17" t="s">
        <v>9216</v>
      </c>
      <c r="AN152" s="17" t="s">
        <v>651</v>
      </c>
      <c r="AT152" s="13" t="s">
        <v>8271</v>
      </c>
      <c r="AU152" s="5">
        <v>566</v>
      </c>
    </row>
    <row r="153" spans="5:47">
      <c r="E153" s="17" t="s">
        <v>586</v>
      </c>
      <c r="F153" s="17" t="s">
        <v>585</v>
      </c>
      <c r="AA153" s="13" t="s">
        <v>8272</v>
      </c>
      <c r="AB153" s="123">
        <v>520</v>
      </c>
      <c r="AM153" s="17" t="s">
        <v>9217</v>
      </c>
      <c r="AN153" s="17" t="s">
        <v>657</v>
      </c>
      <c r="AT153" s="13" t="s">
        <v>8272</v>
      </c>
      <c r="AU153" s="5">
        <v>520</v>
      </c>
    </row>
    <row r="154" spans="5:47">
      <c r="E154" s="17" t="s">
        <v>588</v>
      </c>
      <c r="F154" s="17" t="s">
        <v>587</v>
      </c>
      <c r="AA154" s="13" t="s">
        <v>8273</v>
      </c>
      <c r="AB154" s="124">
        <v>516</v>
      </c>
      <c r="AM154" s="17" t="s">
        <v>9218</v>
      </c>
      <c r="AN154" s="17" t="s">
        <v>663</v>
      </c>
      <c r="AT154" s="13" t="s">
        <v>8273</v>
      </c>
      <c r="AU154" s="34">
        <v>516</v>
      </c>
    </row>
    <row r="155" spans="5:47">
      <c r="E155" s="17" t="s">
        <v>590</v>
      </c>
      <c r="F155" s="17" t="s">
        <v>589</v>
      </c>
      <c r="AA155" s="13" t="s">
        <v>8275</v>
      </c>
      <c r="AB155" s="123" t="s">
        <v>8274</v>
      </c>
      <c r="AM155" s="17" t="s">
        <v>9219</v>
      </c>
      <c r="AN155" s="17" t="s">
        <v>665</v>
      </c>
      <c r="AT155" s="13" t="s">
        <v>8275</v>
      </c>
      <c r="AU155" s="5" t="s">
        <v>8274</v>
      </c>
    </row>
    <row r="156" spans="5:47">
      <c r="E156" s="17" t="s">
        <v>592</v>
      </c>
      <c r="F156" s="17" t="s">
        <v>591</v>
      </c>
      <c r="AA156" s="13" t="s">
        <v>8276</v>
      </c>
      <c r="AB156" s="123">
        <v>570</v>
      </c>
      <c r="AM156" s="17" t="s">
        <v>9220</v>
      </c>
      <c r="AN156" s="17" t="s">
        <v>667</v>
      </c>
      <c r="AT156" s="13" t="s">
        <v>8276</v>
      </c>
      <c r="AU156" s="5">
        <v>570</v>
      </c>
    </row>
    <row r="157" spans="5:47">
      <c r="E157" s="17" t="s">
        <v>594</v>
      </c>
      <c r="F157" s="17" t="s">
        <v>593</v>
      </c>
      <c r="AA157" s="13" t="s">
        <v>8277</v>
      </c>
      <c r="AB157" s="123">
        <v>558</v>
      </c>
      <c r="AM157" s="17" t="s">
        <v>9221</v>
      </c>
      <c r="AN157" s="17" t="s">
        <v>669</v>
      </c>
      <c r="AT157" s="13" t="s">
        <v>8277</v>
      </c>
      <c r="AU157" s="5">
        <v>558</v>
      </c>
    </row>
    <row r="158" spans="5:47">
      <c r="E158" s="17" t="s">
        <v>596</v>
      </c>
      <c r="F158" s="17" t="s">
        <v>595</v>
      </c>
      <c r="AA158" s="13" t="s">
        <v>8278</v>
      </c>
      <c r="AB158" s="123">
        <v>562</v>
      </c>
      <c r="AM158" s="17" t="s">
        <v>9222</v>
      </c>
      <c r="AN158" s="17" t="s">
        <v>671</v>
      </c>
      <c r="AT158" s="13" t="s">
        <v>8278</v>
      </c>
      <c r="AU158" s="5">
        <v>562</v>
      </c>
    </row>
    <row r="159" spans="5:47">
      <c r="E159" s="17" t="s">
        <v>598</v>
      </c>
      <c r="F159" s="17" t="s">
        <v>597</v>
      </c>
      <c r="AA159" s="13" t="s">
        <v>8279</v>
      </c>
      <c r="AB159" s="123">
        <v>732</v>
      </c>
      <c r="AM159" s="17" t="s">
        <v>9223</v>
      </c>
      <c r="AN159" s="17" t="s">
        <v>675</v>
      </c>
      <c r="AT159" s="13" t="s">
        <v>8279</v>
      </c>
      <c r="AU159" s="5">
        <v>732</v>
      </c>
    </row>
    <row r="160" spans="5:47">
      <c r="E160" s="17" t="s">
        <v>600</v>
      </c>
      <c r="F160" s="17" t="s">
        <v>599</v>
      </c>
      <c r="AA160" s="13" t="s">
        <v>8280</v>
      </c>
      <c r="AB160" s="123">
        <v>540</v>
      </c>
      <c r="AM160" s="17" t="s">
        <v>9224</v>
      </c>
      <c r="AN160" s="17" t="s">
        <v>681</v>
      </c>
      <c r="AT160" s="13" t="s">
        <v>8280</v>
      </c>
      <c r="AU160" s="34">
        <v>540</v>
      </c>
    </row>
    <row r="161" spans="5:47">
      <c r="E161" s="17" t="s">
        <v>602</v>
      </c>
      <c r="F161" s="17" t="s">
        <v>601</v>
      </c>
      <c r="AA161" s="13" t="s">
        <v>8281</v>
      </c>
      <c r="AB161" s="123">
        <v>554</v>
      </c>
      <c r="AM161" s="17" t="s">
        <v>9225</v>
      </c>
      <c r="AN161" s="17" t="s">
        <v>683</v>
      </c>
      <c r="AT161" s="13" t="s">
        <v>8281</v>
      </c>
      <c r="AU161" s="5">
        <v>554</v>
      </c>
    </row>
    <row r="162" spans="5:47">
      <c r="E162" s="17" t="s">
        <v>604</v>
      </c>
      <c r="F162" s="17" t="s">
        <v>603</v>
      </c>
      <c r="AA162" s="13" t="s">
        <v>8282</v>
      </c>
      <c r="AB162" s="123">
        <v>524</v>
      </c>
      <c r="AM162" s="17" t="s">
        <v>9226</v>
      </c>
      <c r="AN162" s="17" t="s">
        <v>685</v>
      </c>
      <c r="AT162" s="13" t="s">
        <v>8282</v>
      </c>
      <c r="AU162" s="34">
        <v>524</v>
      </c>
    </row>
    <row r="163" spans="5:47">
      <c r="E163" s="17" t="s">
        <v>606</v>
      </c>
      <c r="F163" s="17" t="s">
        <v>605</v>
      </c>
      <c r="AA163" s="13" t="s">
        <v>8283</v>
      </c>
      <c r="AB163" s="123">
        <v>574</v>
      </c>
      <c r="AM163" s="17" t="s">
        <v>9227</v>
      </c>
      <c r="AN163" s="17" t="s">
        <v>687</v>
      </c>
      <c r="AT163" s="13" t="s">
        <v>8283</v>
      </c>
      <c r="AU163" s="5">
        <v>574</v>
      </c>
    </row>
    <row r="164" spans="5:47">
      <c r="E164" s="17" t="s">
        <v>608</v>
      </c>
      <c r="F164" s="17" t="s">
        <v>607</v>
      </c>
      <c r="AA164" s="13" t="s">
        <v>8284</v>
      </c>
      <c r="AB164" s="123">
        <v>578</v>
      </c>
      <c r="AM164" s="17" t="s">
        <v>9228</v>
      </c>
      <c r="AN164" s="17" t="s">
        <v>689</v>
      </c>
      <c r="AT164" s="13" t="s">
        <v>8284</v>
      </c>
      <c r="AU164" s="34">
        <v>578</v>
      </c>
    </row>
    <row r="165" spans="5:47">
      <c r="E165" s="17" t="s">
        <v>610</v>
      </c>
      <c r="F165" s="17" t="s">
        <v>609</v>
      </c>
      <c r="AA165" s="13" t="s">
        <v>8285</v>
      </c>
      <c r="AB165" s="124">
        <v>334</v>
      </c>
      <c r="AM165" s="17" t="s">
        <v>9229</v>
      </c>
      <c r="AN165" s="17" t="s">
        <v>691</v>
      </c>
      <c r="AT165" s="13" t="s">
        <v>8285</v>
      </c>
      <c r="AU165" s="34">
        <v>334</v>
      </c>
    </row>
    <row r="166" spans="5:47">
      <c r="E166" s="17" t="s">
        <v>612</v>
      </c>
      <c r="F166" s="17" t="s">
        <v>611</v>
      </c>
      <c r="AA166" s="13" t="s">
        <v>8287</v>
      </c>
      <c r="AB166" s="123" t="s">
        <v>8286</v>
      </c>
      <c r="AM166" s="17" t="s">
        <v>9230</v>
      </c>
      <c r="AN166" s="17" t="s">
        <v>693</v>
      </c>
      <c r="AT166" s="13" t="s">
        <v>8287</v>
      </c>
      <c r="AU166" s="34" t="s">
        <v>8286</v>
      </c>
    </row>
    <row r="167" spans="5:47">
      <c r="E167" s="17" t="s">
        <v>614</v>
      </c>
      <c r="F167" s="17" t="s">
        <v>613</v>
      </c>
      <c r="AA167" s="13" t="s">
        <v>8288</v>
      </c>
      <c r="AB167" s="123">
        <v>332</v>
      </c>
      <c r="AM167" s="17" t="s">
        <v>9231</v>
      </c>
      <c r="AN167" s="17" t="s">
        <v>695</v>
      </c>
      <c r="AT167" s="13" t="s">
        <v>8288</v>
      </c>
      <c r="AU167" s="5">
        <v>332</v>
      </c>
    </row>
    <row r="168" spans="5:47">
      <c r="E168" s="17" t="s">
        <v>616</v>
      </c>
      <c r="F168" s="17" t="s">
        <v>615</v>
      </c>
      <c r="AA168" s="13" t="s">
        <v>8289</v>
      </c>
      <c r="AB168" s="123">
        <v>586</v>
      </c>
      <c r="AM168" s="17" t="s">
        <v>9232</v>
      </c>
      <c r="AN168" s="17" t="s">
        <v>697</v>
      </c>
      <c r="AT168" s="13" t="s">
        <v>8289</v>
      </c>
      <c r="AU168" s="5">
        <v>586</v>
      </c>
    </row>
    <row r="169" spans="5:47">
      <c r="E169" s="17" t="s">
        <v>618</v>
      </c>
      <c r="F169" s="17" t="s">
        <v>617</v>
      </c>
      <c r="AA169" s="13" t="s">
        <v>8290</v>
      </c>
      <c r="AB169" s="123">
        <v>336</v>
      </c>
      <c r="AM169" s="17" t="s">
        <v>9233</v>
      </c>
      <c r="AN169" s="17" t="s">
        <v>699</v>
      </c>
      <c r="AT169" s="13" t="s">
        <v>8290</v>
      </c>
      <c r="AU169" s="5">
        <v>336</v>
      </c>
    </row>
    <row r="170" spans="5:47">
      <c r="E170" s="17" t="s">
        <v>620</v>
      </c>
      <c r="F170" s="17" t="s">
        <v>619</v>
      </c>
      <c r="AA170" s="13" t="s">
        <v>8291</v>
      </c>
      <c r="AB170" s="123">
        <v>591</v>
      </c>
      <c r="AM170" s="17" t="s">
        <v>9234</v>
      </c>
      <c r="AN170" s="17" t="s">
        <v>701</v>
      </c>
      <c r="AT170" s="13" t="s">
        <v>8291</v>
      </c>
      <c r="AU170" s="5">
        <v>591</v>
      </c>
    </row>
    <row r="171" spans="5:47">
      <c r="E171" s="17" t="s">
        <v>622</v>
      </c>
      <c r="F171" s="17" t="s">
        <v>621</v>
      </c>
      <c r="AA171" s="13" t="s">
        <v>8292</v>
      </c>
      <c r="AB171" s="124">
        <v>548</v>
      </c>
      <c r="AM171" s="17" t="s">
        <v>9235</v>
      </c>
      <c r="AN171" s="17" t="s">
        <v>703</v>
      </c>
      <c r="AT171" s="13" t="s">
        <v>8292</v>
      </c>
      <c r="AU171" s="5">
        <v>548</v>
      </c>
    </row>
    <row r="172" spans="5:47">
      <c r="E172" s="17" t="s">
        <v>624</v>
      </c>
      <c r="F172" s="17" t="s">
        <v>623</v>
      </c>
      <c r="AA172" s="13" t="s">
        <v>8294</v>
      </c>
      <c r="AB172" s="123" t="s">
        <v>8293</v>
      </c>
      <c r="AM172" s="17" t="s">
        <v>9236</v>
      </c>
      <c r="AN172" s="17" t="s">
        <v>705</v>
      </c>
      <c r="AT172" s="13" t="s">
        <v>8294</v>
      </c>
      <c r="AU172" s="5" t="s">
        <v>8293</v>
      </c>
    </row>
    <row r="173" spans="5:47">
      <c r="E173" s="17" t="s">
        <v>626</v>
      </c>
      <c r="F173" s="17" t="s">
        <v>625</v>
      </c>
      <c r="AA173" s="13" t="s">
        <v>8295</v>
      </c>
      <c r="AB173" s="124">
        <v>598</v>
      </c>
      <c r="AM173" s="17" t="s">
        <v>9237</v>
      </c>
      <c r="AN173" s="17" t="s">
        <v>709</v>
      </c>
      <c r="AT173" s="13" t="s">
        <v>8295</v>
      </c>
      <c r="AU173" s="5">
        <v>598</v>
      </c>
    </row>
    <row r="174" spans="5:47">
      <c r="E174" s="17" t="s">
        <v>628</v>
      </c>
      <c r="F174" s="17" t="s">
        <v>627</v>
      </c>
      <c r="AA174" s="13" t="s">
        <v>8297</v>
      </c>
      <c r="AB174" s="123" t="s">
        <v>8296</v>
      </c>
      <c r="AM174" s="17" t="s">
        <v>9238</v>
      </c>
      <c r="AN174" s="17" t="s">
        <v>711</v>
      </c>
      <c r="AT174" s="13" t="s">
        <v>8297</v>
      </c>
      <c r="AU174" s="5" t="s">
        <v>8296</v>
      </c>
    </row>
    <row r="175" spans="5:47">
      <c r="E175" s="17" t="s">
        <v>630</v>
      </c>
      <c r="F175" s="17" t="s">
        <v>629</v>
      </c>
      <c r="AA175" s="13" t="s">
        <v>8298</v>
      </c>
      <c r="AB175" s="123">
        <v>585</v>
      </c>
      <c r="AM175" s="17" t="s">
        <v>9239</v>
      </c>
      <c r="AN175" s="17" t="s">
        <v>713</v>
      </c>
      <c r="AT175" s="13" t="s">
        <v>8298</v>
      </c>
      <c r="AU175" s="5">
        <v>585</v>
      </c>
    </row>
    <row r="176" spans="5:47">
      <c r="E176" s="17" t="s">
        <v>632</v>
      </c>
      <c r="F176" s="17" t="s">
        <v>631</v>
      </c>
      <c r="AA176" s="13" t="s">
        <v>8299</v>
      </c>
      <c r="AB176" s="124">
        <v>600</v>
      </c>
      <c r="AM176" s="17" t="s">
        <v>9240</v>
      </c>
      <c r="AN176" s="17" t="s">
        <v>715</v>
      </c>
      <c r="AT176" s="13" t="s">
        <v>8299</v>
      </c>
      <c r="AU176" s="5">
        <v>600</v>
      </c>
    </row>
    <row r="177" spans="5:47">
      <c r="E177" s="17" t="s">
        <v>634</v>
      </c>
      <c r="F177" s="17" t="s">
        <v>633</v>
      </c>
      <c r="AA177" s="13" t="s">
        <v>8301</v>
      </c>
      <c r="AB177" s="123" t="s">
        <v>8300</v>
      </c>
      <c r="AM177" s="17" t="s">
        <v>9241</v>
      </c>
      <c r="AN177" s="17" t="s">
        <v>717</v>
      </c>
      <c r="AT177" s="13" t="s">
        <v>8301</v>
      </c>
      <c r="AU177" s="5" t="s">
        <v>8300</v>
      </c>
    </row>
    <row r="178" spans="5:47">
      <c r="E178" s="17" t="s">
        <v>636</v>
      </c>
      <c r="F178" s="17" t="s">
        <v>635</v>
      </c>
      <c r="AA178" s="13" t="s">
        <v>8302</v>
      </c>
      <c r="AB178" s="123">
        <v>275</v>
      </c>
      <c r="AM178" s="17" t="s">
        <v>9242</v>
      </c>
      <c r="AN178" s="17" t="s">
        <v>719</v>
      </c>
      <c r="AT178" s="13" t="s">
        <v>8302</v>
      </c>
      <c r="AU178" s="5">
        <v>275</v>
      </c>
    </row>
    <row r="179" spans="5:47">
      <c r="E179" s="17" t="s">
        <v>638</v>
      </c>
      <c r="F179" s="17" t="s">
        <v>637</v>
      </c>
      <c r="AA179" s="13" t="s">
        <v>8303</v>
      </c>
      <c r="AB179" s="124">
        <v>348</v>
      </c>
      <c r="AM179" s="17" t="s">
        <v>9243</v>
      </c>
      <c r="AN179" s="17" t="s">
        <v>721</v>
      </c>
      <c r="AT179" s="13" t="s">
        <v>8303</v>
      </c>
      <c r="AU179" s="5">
        <v>348</v>
      </c>
    </row>
    <row r="180" spans="5:47">
      <c r="E180" s="17" t="s">
        <v>640</v>
      </c>
      <c r="F180" s="17" t="s">
        <v>639</v>
      </c>
      <c r="AA180" s="13" t="s">
        <v>8305</v>
      </c>
      <c r="AB180" s="123" t="s">
        <v>8304</v>
      </c>
      <c r="AM180" s="17" t="s">
        <v>9244</v>
      </c>
      <c r="AN180" s="17" t="s">
        <v>723</v>
      </c>
      <c r="AT180" s="13" t="s">
        <v>8305</v>
      </c>
      <c r="AU180" s="5" t="s">
        <v>8304</v>
      </c>
    </row>
    <row r="181" spans="5:47">
      <c r="E181" s="17" t="s">
        <v>642</v>
      </c>
      <c r="F181" s="17" t="s">
        <v>641</v>
      </c>
      <c r="AA181" s="13" t="s">
        <v>8306</v>
      </c>
      <c r="AB181" s="123">
        <v>626</v>
      </c>
      <c r="AM181" s="17" t="s">
        <v>9245</v>
      </c>
      <c r="AN181" s="17" t="s">
        <v>725</v>
      </c>
      <c r="AT181" s="13" t="s">
        <v>8306</v>
      </c>
      <c r="AU181" s="5">
        <v>626</v>
      </c>
    </row>
    <row r="182" spans="5:47">
      <c r="E182" s="17" t="s">
        <v>644</v>
      </c>
      <c r="F182" s="17" t="s">
        <v>643</v>
      </c>
      <c r="AA182" s="13" t="s">
        <v>8307</v>
      </c>
      <c r="AB182" s="123">
        <v>612</v>
      </c>
      <c r="AM182" s="17" t="s">
        <v>9246</v>
      </c>
      <c r="AN182" s="17" t="s">
        <v>727</v>
      </c>
      <c r="AT182" s="13" t="s">
        <v>8307</v>
      </c>
      <c r="AU182" s="5">
        <v>612</v>
      </c>
    </row>
    <row r="183" spans="5:47">
      <c r="E183" s="17" t="s">
        <v>646</v>
      </c>
      <c r="F183" s="17" t="s">
        <v>645</v>
      </c>
      <c r="AA183" s="13" t="s">
        <v>8308</v>
      </c>
      <c r="AB183" s="123">
        <v>242</v>
      </c>
      <c r="AM183" s="17" t="s">
        <v>9247</v>
      </c>
      <c r="AN183" s="17" t="s">
        <v>729</v>
      </c>
      <c r="AT183" s="13" t="s">
        <v>8308</v>
      </c>
      <c r="AU183" s="5">
        <v>242</v>
      </c>
    </row>
    <row r="184" spans="5:47">
      <c r="E184" s="17" t="s">
        <v>648</v>
      </c>
      <c r="F184" s="17" t="s">
        <v>647</v>
      </c>
      <c r="AA184" s="13" t="s">
        <v>8309</v>
      </c>
      <c r="AB184" s="123">
        <v>608</v>
      </c>
      <c r="AM184" s="17" t="s">
        <v>9248</v>
      </c>
      <c r="AN184" s="17" t="s">
        <v>731</v>
      </c>
      <c r="AT184" s="13" t="s">
        <v>8309</v>
      </c>
      <c r="AU184" s="5">
        <v>608</v>
      </c>
    </row>
    <row r="185" spans="5:47">
      <c r="E185" s="17" t="s">
        <v>650</v>
      </c>
      <c r="F185" s="17" t="s">
        <v>649</v>
      </c>
      <c r="AA185" s="13" t="s">
        <v>8310</v>
      </c>
      <c r="AB185" s="124">
        <v>246</v>
      </c>
      <c r="AM185" s="17" t="s">
        <v>9249</v>
      </c>
      <c r="AN185" s="17" t="s">
        <v>733</v>
      </c>
      <c r="AT185" s="13" t="s">
        <v>8310</v>
      </c>
      <c r="AU185" s="5">
        <v>246</v>
      </c>
    </row>
    <row r="186" spans="5:47">
      <c r="E186" s="17" t="s">
        <v>652</v>
      </c>
      <c r="F186" s="17" t="s">
        <v>651</v>
      </c>
      <c r="AA186" s="13" t="s">
        <v>8312</v>
      </c>
      <c r="AB186" s="124" t="s">
        <v>8311</v>
      </c>
      <c r="AM186" s="17" t="s">
        <v>9250</v>
      </c>
      <c r="AN186" s="17" t="s">
        <v>735</v>
      </c>
      <c r="AT186" s="13" t="s">
        <v>8312</v>
      </c>
      <c r="AU186" s="5" t="s">
        <v>8311</v>
      </c>
    </row>
    <row r="187" spans="5:47">
      <c r="E187" s="17" t="s">
        <v>654</v>
      </c>
      <c r="F187" s="17" t="s">
        <v>653</v>
      </c>
      <c r="AA187" s="13" t="s">
        <v>8314</v>
      </c>
      <c r="AB187" s="123" t="s">
        <v>8313</v>
      </c>
      <c r="AM187" s="17" t="s">
        <v>9251</v>
      </c>
      <c r="AN187" s="17" t="s">
        <v>739</v>
      </c>
      <c r="AT187" s="13" t="s">
        <v>8314</v>
      </c>
      <c r="AU187" s="5" t="s">
        <v>8313</v>
      </c>
    </row>
    <row r="188" spans="5:47">
      <c r="E188" s="17" t="s">
        <v>656</v>
      </c>
      <c r="F188" s="17" t="s">
        <v>655</v>
      </c>
      <c r="AA188" s="13" t="s">
        <v>8315</v>
      </c>
      <c r="AB188" s="123">
        <v>630</v>
      </c>
      <c r="AM188" s="17" t="s">
        <v>9252</v>
      </c>
      <c r="AN188" s="17" t="s">
        <v>741</v>
      </c>
      <c r="AT188" s="13" t="s">
        <v>8315</v>
      </c>
      <c r="AU188" s="5">
        <v>630</v>
      </c>
    </row>
    <row r="189" spans="5:47">
      <c r="E189" s="17" t="s">
        <v>658</v>
      </c>
      <c r="F189" s="17" t="s">
        <v>657</v>
      </c>
      <c r="AA189" s="13" t="s">
        <v>8316</v>
      </c>
      <c r="AB189" s="123">
        <v>234</v>
      </c>
      <c r="AM189" s="17" t="s">
        <v>9253</v>
      </c>
      <c r="AN189" s="17" t="s">
        <v>745</v>
      </c>
      <c r="AT189" s="13" t="s">
        <v>8316</v>
      </c>
      <c r="AU189" s="5">
        <v>234</v>
      </c>
    </row>
    <row r="190" spans="5:47">
      <c r="E190" s="17" t="s">
        <v>660</v>
      </c>
      <c r="F190" s="17" t="s">
        <v>659</v>
      </c>
      <c r="AA190" s="13" t="s">
        <v>8317</v>
      </c>
      <c r="AB190" s="124">
        <v>238</v>
      </c>
      <c r="AM190" s="17" t="s">
        <v>9254</v>
      </c>
      <c r="AN190" s="17" t="s">
        <v>747</v>
      </c>
      <c r="AT190" s="13" t="s">
        <v>8317</v>
      </c>
      <c r="AU190" s="5">
        <v>238</v>
      </c>
    </row>
    <row r="191" spans="5:47">
      <c r="E191" s="17" t="s">
        <v>662</v>
      </c>
      <c r="F191" s="17" t="s">
        <v>661</v>
      </c>
      <c r="AA191" s="13" t="s">
        <v>8319</v>
      </c>
      <c r="AB191" s="123" t="s">
        <v>8318</v>
      </c>
      <c r="AM191" s="17" t="s">
        <v>9255</v>
      </c>
      <c r="AN191" s="17" t="s">
        <v>749</v>
      </c>
      <c r="AT191" s="13" t="s">
        <v>8319</v>
      </c>
      <c r="AU191" s="5" t="s">
        <v>8318</v>
      </c>
    </row>
    <row r="192" spans="5:47">
      <c r="E192" s="17" t="s">
        <v>664</v>
      </c>
      <c r="F192" s="17" t="s">
        <v>663</v>
      </c>
      <c r="AA192" s="13" t="s">
        <v>8320</v>
      </c>
      <c r="AB192" s="123">
        <v>250</v>
      </c>
      <c r="AM192" s="17" t="s">
        <v>9256</v>
      </c>
      <c r="AN192" s="17" t="s">
        <v>751</v>
      </c>
      <c r="AT192" s="13" t="s">
        <v>8320</v>
      </c>
      <c r="AU192" s="5">
        <v>250</v>
      </c>
    </row>
    <row r="193" spans="5:47">
      <c r="E193" s="17" t="s">
        <v>666</v>
      </c>
      <c r="F193" s="17" t="s">
        <v>665</v>
      </c>
      <c r="AA193" s="13" t="s">
        <v>8321</v>
      </c>
      <c r="AB193" s="123">
        <v>254</v>
      </c>
      <c r="AM193" s="17" t="s">
        <v>9257</v>
      </c>
      <c r="AN193" s="17" t="s">
        <v>8673</v>
      </c>
      <c r="AT193" s="13" t="s">
        <v>8321</v>
      </c>
      <c r="AU193" s="5">
        <v>254</v>
      </c>
    </row>
    <row r="194" spans="5:47">
      <c r="E194" s="17" t="s">
        <v>668</v>
      </c>
      <c r="F194" s="17" t="s">
        <v>667</v>
      </c>
      <c r="AA194" s="13" t="s">
        <v>8322</v>
      </c>
      <c r="AB194" s="123">
        <v>258</v>
      </c>
      <c r="AM194" s="17" t="s">
        <v>9258</v>
      </c>
      <c r="AN194" s="17" t="s">
        <v>8672</v>
      </c>
      <c r="AT194" s="13" t="s">
        <v>8322</v>
      </c>
      <c r="AU194" s="5">
        <v>258</v>
      </c>
    </row>
    <row r="195" spans="5:47">
      <c r="E195" s="17" t="s">
        <v>670</v>
      </c>
      <c r="F195" s="17" t="s">
        <v>669</v>
      </c>
      <c r="AA195" s="13" t="s">
        <v>8323</v>
      </c>
      <c r="AB195" s="123">
        <v>260</v>
      </c>
      <c r="AM195" s="17" t="s">
        <v>9259</v>
      </c>
      <c r="AN195" s="17" t="s">
        <v>8671</v>
      </c>
      <c r="AT195" s="13" t="s">
        <v>8323</v>
      </c>
      <c r="AU195" s="5">
        <v>260</v>
      </c>
    </row>
    <row r="196" spans="5:47">
      <c r="E196" s="17" t="s">
        <v>672</v>
      </c>
      <c r="F196" s="17" t="s">
        <v>671</v>
      </c>
      <c r="AA196" s="13" t="s">
        <v>8324</v>
      </c>
      <c r="AB196" s="123">
        <v>100</v>
      </c>
      <c r="AM196" s="17" t="s">
        <v>9260</v>
      </c>
      <c r="AN196" s="17" t="s">
        <v>8670</v>
      </c>
      <c r="AT196" s="13" t="s">
        <v>8324</v>
      </c>
      <c r="AU196" s="5">
        <v>100</v>
      </c>
    </row>
    <row r="197" spans="5:47">
      <c r="E197" s="17" t="s">
        <v>674</v>
      </c>
      <c r="F197" s="17" t="s">
        <v>673</v>
      </c>
      <c r="AA197" s="13" t="s">
        <v>8325</v>
      </c>
      <c r="AB197" s="124">
        <v>854</v>
      </c>
      <c r="AM197" s="17" t="s">
        <v>9261</v>
      </c>
      <c r="AN197" s="17" t="s">
        <v>8669</v>
      </c>
      <c r="AT197" s="13" t="s">
        <v>8325</v>
      </c>
      <c r="AU197" s="5">
        <v>854</v>
      </c>
    </row>
    <row r="198" spans="5:47">
      <c r="E198" s="17" t="s">
        <v>676</v>
      </c>
      <c r="F198" s="17" t="s">
        <v>675</v>
      </c>
      <c r="AA198" s="13" t="s">
        <v>8327</v>
      </c>
      <c r="AB198" s="123" t="s">
        <v>8326</v>
      </c>
      <c r="AM198" s="17" t="s">
        <v>9262</v>
      </c>
      <c r="AN198" s="17" t="s">
        <v>8668</v>
      </c>
      <c r="AT198" s="13" t="s">
        <v>8327</v>
      </c>
      <c r="AU198" s="5" t="s">
        <v>8326</v>
      </c>
    </row>
    <row r="199" spans="5:47">
      <c r="E199" s="17" t="s">
        <v>678</v>
      </c>
      <c r="F199" s="17" t="s">
        <v>677</v>
      </c>
      <c r="AA199" s="13" t="s">
        <v>8328</v>
      </c>
      <c r="AB199" s="123">
        <v>108</v>
      </c>
      <c r="AM199" s="17" t="s">
        <v>9263</v>
      </c>
      <c r="AN199" s="17" t="s">
        <v>753</v>
      </c>
      <c r="AT199" s="13" t="s">
        <v>8328</v>
      </c>
      <c r="AU199" s="5">
        <v>108</v>
      </c>
    </row>
    <row r="200" spans="5:47">
      <c r="E200" s="17" t="s">
        <v>680</v>
      </c>
      <c r="F200" s="17" t="s">
        <v>679</v>
      </c>
      <c r="AA200" s="13" t="s">
        <v>8329</v>
      </c>
      <c r="AB200" s="123">
        <v>704</v>
      </c>
      <c r="AM200" s="17" t="s">
        <v>9264</v>
      </c>
      <c r="AN200" s="17" t="s">
        <v>755</v>
      </c>
      <c r="AT200" s="13" t="s">
        <v>8329</v>
      </c>
      <c r="AU200" s="5">
        <v>704</v>
      </c>
    </row>
    <row r="201" spans="5:47">
      <c r="E201" s="17" t="s">
        <v>682</v>
      </c>
      <c r="F201" s="17" t="s">
        <v>681</v>
      </c>
      <c r="AA201" s="13" t="s">
        <v>8330</v>
      </c>
      <c r="AB201" s="123">
        <v>204</v>
      </c>
      <c r="AM201" s="17" t="s">
        <v>9265</v>
      </c>
      <c r="AN201" s="17" t="s">
        <v>757</v>
      </c>
      <c r="AT201" s="13" t="s">
        <v>8330</v>
      </c>
      <c r="AU201" s="5">
        <v>204</v>
      </c>
    </row>
    <row r="202" spans="5:47">
      <c r="E202" s="17" t="s">
        <v>684</v>
      </c>
      <c r="F202" s="17" t="s">
        <v>683</v>
      </c>
      <c r="AA202" s="13" t="s">
        <v>8331</v>
      </c>
      <c r="AB202" s="123">
        <v>862</v>
      </c>
      <c r="AM202" s="17" t="s">
        <v>9266</v>
      </c>
      <c r="AN202" s="17" t="s">
        <v>759</v>
      </c>
      <c r="AT202" s="13" t="s">
        <v>8331</v>
      </c>
      <c r="AU202" s="5">
        <v>862</v>
      </c>
    </row>
    <row r="203" spans="5:47">
      <c r="E203" s="17" t="s">
        <v>686</v>
      </c>
      <c r="F203" s="17" t="s">
        <v>685</v>
      </c>
      <c r="AA203" s="13" t="s">
        <v>8332</v>
      </c>
      <c r="AB203" s="124">
        <v>112</v>
      </c>
      <c r="AM203" s="17" t="s">
        <v>9267</v>
      </c>
      <c r="AN203" s="17" t="s">
        <v>761</v>
      </c>
      <c r="AT203" s="13" t="s">
        <v>8332</v>
      </c>
      <c r="AU203" s="5">
        <v>112</v>
      </c>
    </row>
    <row r="204" spans="5:47">
      <c r="E204" s="17" t="s">
        <v>688</v>
      </c>
      <c r="F204" s="17" t="s">
        <v>687</v>
      </c>
      <c r="AA204" s="13" t="s">
        <v>8334</v>
      </c>
      <c r="AB204" s="123" t="s">
        <v>8333</v>
      </c>
      <c r="AM204" s="17" t="s">
        <v>9268</v>
      </c>
      <c r="AN204" s="17" t="s">
        <v>763</v>
      </c>
      <c r="AT204" s="17" t="s">
        <v>8334</v>
      </c>
      <c r="AU204" s="17" t="s">
        <v>8333</v>
      </c>
    </row>
    <row r="205" spans="5:47">
      <c r="E205" s="17" t="s">
        <v>690</v>
      </c>
      <c r="F205" s="17" t="s">
        <v>689</v>
      </c>
      <c r="AA205" s="13" t="s">
        <v>8335</v>
      </c>
      <c r="AB205" s="124">
        <v>604</v>
      </c>
      <c r="AM205" s="17" t="s">
        <v>9269</v>
      </c>
      <c r="AN205" s="17" t="s">
        <v>765</v>
      </c>
      <c r="AT205" s="17" t="s">
        <v>8335</v>
      </c>
      <c r="AU205" s="17">
        <v>604</v>
      </c>
    </row>
    <row r="206" spans="5:47">
      <c r="E206" s="17" t="s">
        <v>692</v>
      </c>
      <c r="F206" s="17" t="s">
        <v>691</v>
      </c>
      <c r="AA206" s="13" t="s">
        <v>8337</v>
      </c>
      <c r="AB206" s="123" t="s">
        <v>8336</v>
      </c>
      <c r="AM206" s="17" t="s">
        <v>9270</v>
      </c>
      <c r="AN206" s="17" t="s">
        <v>767</v>
      </c>
      <c r="AT206" s="17" t="s">
        <v>8337</v>
      </c>
      <c r="AU206" s="17" t="s">
        <v>8336</v>
      </c>
    </row>
    <row r="207" spans="5:47">
      <c r="E207" s="17" t="s">
        <v>694</v>
      </c>
      <c r="F207" s="17" t="s">
        <v>693</v>
      </c>
      <c r="AA207" s="13" t="s">
        <v>8338</v>
      </c>
      <c r="AB207" s="124">
        <v>616</v>
      </c>
      <c r="AM207" s="17" t="s">
        <v>9271</v>
      </c>
      <c r="AN207" s="17" t="s">
        <v>769</v>
      </c>
      <c r="AT207" s="17" t="s">
        <v>8338</v>
      </c>
      <c r="AU207" s="17">
        <v>616</v>
      </c>
    </row>
    <row r="208" spans="5:47">
      <c r="E208" s="17" t="s">
        <v>696</v>
      </c>
      <c r="F208" s="17" t="s">
        <v>695</v>
      </c>
      <c r="AA208" s="13" t="s">
        <v>8340</v>
      </c>
      <c r="AB208" s="124" t="s">
        <v>8339</v>
      </c>
      <c r="AM208" s="17" t="s">
        <v>9272</v>
      </c>
      <c r="AN208" s="17" t="s">
        <v>771</v>
      </c>
      <c r="AT208" s="17" t="s">
        <v>8340</v>
      </c>
      <c r="AU208" s="17" t="s">
        <v>8339</v>
      </c>
    </row>
    <row r="209" spans="5:47">
      <c r="E209" s="17" t="s">
        <v>698</v>
      </c>
      <c r="F209" s="17" t="s">
        <v>697</v>
      </c>
      <c r="AA209" s="13" t="s">
        <v>8342</v>
      </c>
      <c r="AB209" s="123" t="s">
        <v>8341</v>
      </c>
      <c r="AM209" s="17" t="s">
        <v>9273</v>
      </c>
      <c r="AN209" s="17" t="s">
        <v>773</v>
      </c>
      <c r="AT209" s="17" t="s">
        <v>8342</v>
      </c>
      <c r="AU209" s="17" t="s">
        <v>8341</v>
      </c>
    </row>
    <row r="210" spans="5:47">
      <c r="E210" s="17" t="s">
        <v>700</v>
      </c>
      <c r="F210" s="17" t="s">
        <v>699</v>
      </c>
      <c r="AA210" s="13" t="s">
        <v>8343</v>
      </c>
      <c r="AB210" s="124">
        <v>535</v>
      </c>
      <c r="AM210" s="17" t="s">
        <v>9274</v>
      </c>
      <c r="AN210" s="17" t="s">
        <v>777</v>
      </c>
      <c r="AT210" s="17" t="s">
        <v>8343</v>
      </c>
      <c r="AU210" s="17">
        <v>535</v>
      </c>
    </row>
    <row r="211" spans="5:47">
      <c r="E211" s="17" t="s">
        <v>702</v>
      </c>
      <c r="F211" s="17" t="s">
        <v>701</v>
      </c>
      <c r="AA211" s="13" t="s">
        <v>8345</v>
      </c>
      <c r="AB211" s="123" t="s">
        <v>8344</v>
      </c>
      <c r="AM211" s="17" t="s">
        <v>9275</v>
      </c>
      <c r="AN211" s="17" t="s">
        <v>779</v>
      </c>
      <c r="AT211" s="17" t="s">
        <v>8345</v>
      </c>
      <c r="AU211" s="17" t="s">
        <v>8344</v>
      </c>
    </row>
    <row r="212" spans="5:47">
      <c r="E212" s="17" t="s">
        <v>704</v>
      </c>
      <c r="F212" s="17" t="s">
        <v>703</v>
      </c>
      <c r="AA212" s="13" t="s">
        <v>8346</v>
      </c>
      <c r="AB212" s="123">
        <v>620</v>
      </c>
      <c r="AM212" s="17" t="s">
        <v>9276</v>
      </c>
      <c r="AN212" s="17" t="s">
        <v>785</v>
      </c>
      <c r="AT212" s="17" t="s">
        <v>8346</v>
      </c>
      <c r="AU212" s="17">
        <v>620</v>
      </c>
    </row>
    <row r="213" spans="5:47">
      <c r="E213" s="17" t="s">
        <v>706</v>
      </c>
      <c r="F213" s="17" t="s">
        <v>705</v>
      </c>
      <c r="AA213" s="13" t="s">
        <v>8347</v>
      </c>
      <c r="AB213" s="123">
        <v>344</v>
      </c>
      <c r="AM213" s="17" t="s">
        <v>9277</v>
      </c>
      <c r="AN213" s="17" t="s">
        <v>787</v>
      </c>
      <c r="AT213" s="17" t="s">
        <v>8347</v>
      </c>
      <c r="AU213" s="17">
        <v>344</v>
      </c>
    </row>
    <row r="214" spans="5:47">
      <c r="E214" s="17" t="s">
        <v>708</v>
      </c>
      <c r="F214" s="17" t="s">
        <v>707</v>
      </c>
      <c r="AA214" s="13" t="s">
        <v>8348</v>
      </c>
      <c r="AB214" s="123">
        <v>340</v>
      </c>
      <c r="AM214" s="17" t="s">
        <v>9278</v>
      </c>
      <c r="AN214" s="17" t="s">
        <v>791</v>
      </c>
      <c r="AT214" s="17" t="s">
        <v>8348</v>
      </c>
      <c r="AU214" s="17">
        <v>340</v>
      </c>
    </row>
    <row r="215" spans="5:47">
      <c r="E215" s="17" t="s">
        <v>710</v>
      </c>
      <c r="F215" s="17" t="s">
        <v>709</v>
      </c>
      <c r="AA215" s="13" t="s">
        <v>8349</v>
      </c>
      <c r="AB215" s="123">
        <v>584</v>
      </c>
      <c r="AM215" s="17" t="s">
        <v>9279</v>
      </c>
      <c r="AN215" s="17" t="s">
        <v>807</v>
      </c>
      <c r="AT215" s="17" t="s">
        <v>8349</v>
      </c>
      <c r="AU215" s="17">
        <v>584</v>
      </c>
    </row>
    <row r="216" spans="5:47">
      <c r="E216" s="17" t="s">
        <v>712</v>
      </c>
      <c r="F216" s="17" t="s">
        <v>711</v>
      </c>
      <c r="AA216" s="13" t="s">
        <v>8350</v>
      </c>
      <c r="AB216" s="123">
        <v>446</v>
      </c>
      <c r="AM216" s="17" t="s">
        <v>9280</v>
      </c>
      <c r="AN216" s="17" t="s">
        <v>809</v>
      </c>
      <c r="AT216" s="17" t="s">
        <v>8350</v>
      </c>
      <c r="AU216" s="17">
        <v>446</v>
      </c>
    </row>
    <row r="217" spans="5:47">
      <c r="E217" s="17" t="s">
        <v>714</v>
      </c>
      <c r="F217" s="17" t="s">
        <v>713</v>
      </c>
      <c r="AA217" s="13" t="s">
        <v>8351</v>
      </c>
      <c r="AB217" s="123">
        <v>807</v>
      </c>
      <c r="AM217" s="17" t="s">
        <v>9281</v>
      </c>
      <c r="AN217" s="17" t="s">
        <v>811</v>
      </c>
      <c r="AT217" s="17" t="s">
        <v>8351</v>
      </c>
      <c r="AU217" s="17">
        <v>807</v>
      </c>
    </row>
    <row r="218" spans="5:47">
      <c r="E218" s="17" t="s">
        <v>716</v>
      </c>
      <c r="F218" s="17" t="s">
        <v>715</v>
      </c>
      <c r="AA218" s="13" t="s">
        <v>8352</v>
      </c>
      <c r="AB218" s="123">
        <v>450</v>
      </c>
      <c r="AM218" s="17" t="s">
        <v>9282</v>
      </c>
      <c r="AN218" s="17" t="s">
        <v>821</v>
      </c>
      <c r="AT218" s="17" t="s">
        <v>8352</v>
      </c>
      <c r="AU218" s="17">
        <v>450</v>
      </c>
    </row>
    <row r="219" spans="5:47">
      <c r="E219" s="17" t="s">
        <v>718</v>
      </c>
      <c r="F219" s="17" t="s">
        <v>717</v>
      </c>
      <c r="AA219" s="13" t="s">
        <v>8353</v>
      </c>
      <c r="AB219" s="123">
        <v>175</v>
      </c>
      <c r="AM219" s="17" t="s">
        <v>9283</v>
      </c>
      <c r="AN219" s="17" t="s">
        <v>825</v>
      </c>
      <c r="AT219" s="17" t="s">
        <v>8353</v>
      </c>
      <c r="AU219" s="17">
        <v>175</v>
      </c>
    </row>
    <row r="220" spans="5:47">
      <c r="E220" s="17" t="s">
        <v>720</v>
      </c>
      <c r="F220" s="17" t="s">
        <v>719</v>
      </c>
      <c r="AA220" s="13" t="s">
        <v>8354</v>
      </c>
      <c r="AB220" s="123">
        <v>454</v>
      </c>
      <c r="AM220" s="17" t="s">
        <v>9284</v>
      </c>
      <c r="AN220" s="17" t="s">
        <v>831</v>
      </c>
      <c r="AT220" s="17" t="s">
        <v>8354</v>
      </c>
      <c r="AU220" s="17">
        <v>454</v>
      </c>
    </row>
    <row r="221" spans="5:47">
      <c r="E221" s="17" t="s">
        <v>722</v>
      </c>
      <c r="F221" s="17" t="s">
        <v>721</v>
      </c>
      <c r="AA221" s="13" t="s">
        <v>8355</v>
      </c>
      <c r="AB221" s="123">
        <v>466</v>
      </c>
      <c r="AM221" s="17" t="s">
        <v>9285</v>
      </c>
      <c r="AN221" s="17" t="s">
        <v>837</v>
      </c>
      <c r="AT221" s="17" t="s">
        <v>8355</v>
      </c>
      <c r="AU221" s="17">
        <v>466</v>
      </c>
    </row>
    <row r="222" spans="5:47">
      <c r="E222" s="17" t="s">
        <v>724</v>
      </c>
      <c r="F222" s="17" t="s">
        <v>723</v>
      </c>
      <c r="AA222" s="13" t="s">
        <v>8356</v>
      </c>
      <c r="AB222" s="123">
        <v>470</v>
      </c>
      <c r="AM222" s="17" t="s">
        <v>9286</v>
      </c>
      <c r="AN222" s="17" t="s">
        <v>839</v>
      </c>
      <c r="AT222" s="17" t="s">
        <v>8356</v>
      </c>
      <c r="AU222" s="17">
        <v>470</v>
      </c>
    </row>
    <row r="223" spans="5:47">
      <c r="E223" s="17" t="s">
        <v>726</v>
      </c>
      <c r="F223" s="17" t="s">
        <v>725</v>
      </c>
      <c r="AA223" s="13" t="s">
        <v>8357</v>
      </c>
      <c r="AB223" s="123">
        <v>474</v>
      </c>
      <c r="AM223" s="17" t="s">
        <v>9287</v>
      </c>
      <c r="AN223" s="17" t="s">
        <v>841</v>
      </c>
      <c r="AT223" s="17" t="s">
        <v>8357</v>
      </c>
      <c r="AU223" s="17">
        <v>474</v>
      </c>
    </row>
    <row r="224" spans="5:47">
      <c r="E224" s="17" t="s">
        <v>728</v>
      </c>
      <c r="F224" s="17" t="s">
        <v>727</v>
      </c>
      <c r="AA224" s="13" t="s">
        <v>8358</v>
      </c>
      <c r="AB224" s="123">
        <v>458</v>
      </c>
      <c r="AM224" s="17" t="s">
        <v>9288</v>
      </c>
      <c r="AN224" s="17" t="s">
        <v>847</v>
      </c>
      <c r="AT224" s="17" t="s">
        <v>8358</v>
      </c>
      <c r="AU224" s="17">
        <v>458</v>
      </c>
    </row>
    <row r="225" spans="5:47">
      <c r="E225" s="17" t="s">
        <v>730</v>
      </c>
      <c r="F225" s="17" t="s">
        <v>729</v>
      </c>
      <c r="AA225" s="13" t="s">
        <v>8359</v>
      </c>
      <c r="AB225" s="123">
        <v>833</v>
      </c>
      <c r="AM225" s="17" t="s">
        <v>9289</v>
      </c>
      <c r="AN225" s="17" t="s">
        <v>849</v>
      </c>
      <c r="AT225" s="17" t="s">
        <v>8359</v>
      </c>
      <c r="AU225" s="17">
        <v>833</v>
      </c>
    </row>
    <row r="226" spans="5:47">
      <c r="E226" s="17" t="s">
        <v>732</v>
      </c>
      <c r="F226" s="17" t="s">
        <v>731</v>
      </c>
      <c r="AA226" s="13" t="s">
        <v>8360</v>
      </c>
      <c r="AB226" s="123">
        <v>583</v>
      </c>
      <c r="AM226" s="17" t="s">
        <v>9290</v>
      </c>
      <c r="AN226" s="17" t="s">
        <v>853</v>
      </c>
      <c r="AT226" s="17" t="s">
        <v>8360</v>
      </c>
      <c r="AU226" s="17">
        <v>583</v>
      </c>
    </row>
    <row r="227" spans="5:47">
      <c r="E227" s="17" t="s">
        <v>734</v>
      </c>
      <c r="F227" s="17" t="s">
        <v>733</v>
      </c>
      <c r="AA227" s="13" t="s">
        <v>8361</v>
      </c>
      <c r="AB227" s="123">
        <v>710</v>
      </c>
      <c r="AM227" s="17" t="s">
        <v>9291</v>
      </c>
      <c r="AN227" s="17" t="s">
        <v>859</v>
      </c>
      <c r="AT227" s="17" t="s">
        <v>8361</v>
      </c>
      <c r="AU227" s="17">
        <v>710</v>
      </c>
    </row>
    <row r="228" spans="5:47">
      <c r="E228" s="17" t="s">
        <v>736</v>
      </c>
      <c r="F228" s="17" t="s">
        <v>735</v>
      </c>
      <c r="AA228" s="13" t="s">
        <v>8362</v>
      </c>
      <c r="AB228" s="123">
        <v>728</v>
      </c>
      <c r="AM228" s="17" t="s">
        <v>9292</v>
      </c>
      <c r="AN228" s="17" t="s">
        <v>861</v>
      </c>
      <c r="AT228" s="17" t="s">
        <v>8362</v>
      </c>
      <c r="AU228" s="17">
        <v>728</v>
      </c>
    </row>
    <row r="229" spans="5:47">
      <c r="E229" s="17" t="s">
        <v>738</v>
      </c>
      <c r="F229" s="17" t="s">
        <v>737</v>
      </c>
      <c r="AA229" s="13" t="s">
        <v>8363</v>
      </c>
      <c r="AB229" s="123">
        <v>104</v>
      </c>
      <c r="AM229" s="17" t="s">
        <v>9293</v>
      </c>
      <c r="AN229" s="17" t="s">
        <v>867</v>
      </c>
      <c r="AT229" s="17" t="s">
        <v>8363</v>
      </c>
      <c r="AU229" s="17">
        <v>104</v>
      </c>
    </row>
    <row r="230" spans="5:47">
      <c r="E230" s="17" t="s">
        <v>740</v>
      </c>
      <c r="F230" s="17" t="s">
        <v>739</v>
      </c>
      <c r="AA230" s="13" t="s">
        <v>8364</v>
      </c>
      <c r="AB230" s="123">
        <v>484</v>
      </c>
      <c r="AM230" s="17" t="s">
        <v>9294</v>
      </c>
      <c r="AN230" s="17" t="s">
        <v>869</v>
      </c>
      <c r="AT230" s="17" t="s">
        <v>8364</v>
      </c>
      <c r="AU230" s="17">
        <v>484</v>
      </c>
    </row>
    <row r="231" spans="5:47">
      <c r="E231" s="17" t="s">
        <v>742</v>
      </c>
      <c r="F231" s="17" t="s">
        <v>741</v>
      </c>
      <c r="AA231" s="13" t="s">
        <v>8365</v>
      </c>
      <c r="AB231" s="123">
        <v>480</v>
      </c>
      <c r="AM231" s="17" t="s">
        <v>9295</v>
      </c>
      <c r="AN231" s="17" t="s">
        <v>871</v>
      </c>
      <c r="AT231" s="17" t="s">
        <v>8365</v>
      </c>
      <c r="AU231" s="17">
        <v>480</v>
      </c>
    </row>
    <row r="232" spans="5:47">
      <c r="E232" s="17" t="s">
        <v>744</v>
      </c>
      <c r="F232" s="17" t="s">
        <v>743</v>
      </c>
      <c r="AA232" s="13" t="s">
        <v>8366</v>
      </c>
      <c r="AB232" s="123">
        <v>478</v>
      </c>
      <c r="AM232" s="17" t="s">
        <v>9296</v>
      </c>
      <c r="AN232" s="17" t="s">
        <v>873</v>
      </c>
      <c r="AT232" s="17" t="s">
        <v>8366</v>
      </c>
      <c r="AU232" s="17">
        <v>478</v>
      </c>
    </row>
    <row r="233" spans="5:47">
      <c r="E233" s="17" t="s">
        <v>746</v>
      </c>
      <c r="F233" s="17" t="s">
        <v>745</v>
      </c>
      <c r="AA233" s="13" t="s">
        <v>8367</v>
      </c>
      <c r="AB233" s="123">
        <v>508</v>
      </c>
      <c r="AM233" s="17" t="s">
        <v>9297</v>
      </c>
      <c r="AN233" s="17" t="s">
        <v>877</v>
      </c>
      <c r="AT233" s="17" t="s">
        <v>8367</v>
      </c>
      <c r="AU233" s="17">
        <v>508</v>
      </c>
    </row>
    <row r="234" spans="5:47">
      <c r="E234" s="17" t="s">
        <v>748</v>
      </c>
      <c r="F234" s="17" t="s">
        <v>747</v>
      </c>
      <c r="AA234" s="13" t="s">
        <v>8368</v>
      </c>
      <c r="AB234" s="123">
        <v>492</v>
      </c>
      <c r="AM234" s="17" t="s">
        <v>9298</v>
      </c>
      <c r="AN234" s="17" t="s">
        <v>879</v>
      </c>
      <c r="AT234" s="17" t="s">
        <v>8368</v>
      </c>
      <c r="AU234" s="17">
        <v>492</v>
      </c>
    </row>
    <row r="235" spans="5:47">
      <c r="E235" s="17" t="s">
        <v>750</v>
      </c>
      <c r="F235" s="17" t="s">
        <v>749</v>
      </c>
      <c r="AA235" s="13" t="s">
        <v>8369</v>
      </c>
      <c r="AB235" s="123">
        <v>462</v>
      </c>
      <c r="AM235" s="17" t="s">
        <v>9299</v>
      </c>
      <c r="AN235" s="17" t="s">
        <v>881</v>
      </c>
      <c r="AT235" s="17" t="s">
        <v>8369</v>
      </c>
      <c r="AU235" s="17">
        <v>462</v>
      </c>
    </row>
    <row r="236" spans="5:47">
      <c r="E236" s="17" t="s">
        <v>752</v>
      </c>
      <c r="F236" s="17" t="s">
        <v>751</v>
      </c>
      <c r="AA236" s="13" t="s">
        <v>8370</v>
      </c>
      <c r="AB236" s="123">
        <v>498</v>
      </c>
      <c r="AM236" s="17" t="s">
        <v>9300</v>
      </c>
      <c r="AN236" s="17" t="s">
        <v>885</v>
      </c>
      <c r="AT236" s="17" t="s">
        <v>8370</v>
      </c>
      <c r="AU236" s="17">
        <v>498</v>
      </c>
    </row>
    <row r="237" spans="5:47">
      <c r="E237" s="17" t="s">
        <v>754</v>
      </c>
      <c r="F237" s="17" t="s">
        <v>753</v>
      </c>
      <c r="AA237" s="13" t="s">
        <v>8371</v>
      </c>
      <c r="AB237" s="123">
        <v>504</v>
      </c>
      <c r="AM237" s="17" t="s">
        <v>9301</v>
      </c>
      <c r="AN237" s="17" t="s">
        <v>887</v>
      </c>
      <c r="AT237" s="17" t="s">
        <v>8371</v>
      </c>
      <c r="AU237" s="17">
        <v>504</v>
      </c>
    </row>
    <row r="238" spans="5:47">
      <c r="E238" s="17" t="s">
        <v>756</v>
      </c>
      <c r="F238" s="17" t="s">
        <v>755</v>
      </c>
      <c r="AA238" s="13" t="s">
        <v>8372</v>
      </c>
      <c r="AB238" s="123">
        <v>496</v>
      </c>
      <c r="AM238" s="17" t="s">
        <v>9302</v>
      </c>
      <c r="AN238" s="17" t="s">
        <v>895</v>
      </c>
      <c r="AT238" s="17" t="s">
        <v>8372</v>
      </c>
      <c r="AU238" s="17">
        <v>496</v>
      </c>
    </row>
    <row r="239" spans="5:47">
      <c r="E239" s="17" t="s">
        <v>758</v>
      </c>
      <c r="F239" s="17" t="s">
        <v>757</v>
      </c>
      <c r="AA239" s="13" t="s">
        <v>8373</v>
      </c>
      <c r="AB239" s="123">
        <v>499</v>
      </c>
      <c r="AM239" s="17" t="s">
        <v>9303</v>
      </c>
      <c r="AN239" s="17" t="s">
        <v>897</v>
      </c>
      <c r="AT239" s="17" t="s">
        <v>8373</v>
      </c>
      <c r="AU239" s="17">
        <v>499</v>
      </c>
    </row>
    <row r="240" spans="5:47">
      <c r="E240" s="17" t="s">
        <v>760</v>
      </c>
      <c r="F240" s="17" t="s">
        <v>759</v>
      </c>
      <c r="AA240" s="13" t="s">
        <v>8374</v>
      </c>
      <c r="AB240" s="123">
        <v>500</v>
      </c>
      <c r="AM240" s="17" t="s">
        <v>9304</v>
      </c>
      <c r="AN240" s="17" t="s">
        <v>899</v>
      </c>
      <c r="AT240" s="17" t="s">
        <v>8374</v>
      </c>
      <c r="AU240" s="17">
        <v>500</v>
      </c>
    </row>
    <row r="241" spans="5:47">
      <c r="E241" s="17" t="s">
        <v>762</v>
      </c>
      <c r="F241" s="17" t="s">
        <v>761</v>
      </c>
      <c r="AA241" s="13" t="s">
        <v>8375</v>
      </c>
      <c r="AB241" s="123">
        <v>400</v>
      </c>
      <c r="AM241" s="17" t="s">
        <v>9305</v>
      </c>
      <c r="AN241" s="17" t="s">
        <v>901</v>
      </c>
      <c r="AT241" s="17" t="s">
        <v>8375</v>
      </c>
      <c r="AU241" s="17">
        <v>400</v>
      </c>
    </row>
    <row r="242" spans="5:47">
      <c r="E242" s="17" t="s">
        <v>764</v>
      </c>
      <c r="F242" s="17" t="s">
        <v>763</v>
      </c>
      <c r="AA242" s="13" t="s">
        <v>8376</v>
      </c>
      <c r="AB242" s="123">
        <v>418</v>
      </c>
      <c r="AM242" s="17" t="s">
        <v>9306</v>
      </c>
      <c r="AN242" s="17" t="s">
        <v>905</v>
      </c>
      <c r="AT242" s="17" t="s">
        <v>8376</v>
      </c>
      <c r="AU242" s="17">
        <v>418</v>
      </c>
    </row>
    <row r="243" spans="5:47">
      <c r="E243" s="17" t="s">
        <v>766</v>
      </c>
      <c r="F243" s="17" t="s">
        <v>765</v>
      </c>
      <c r="AA243" s="13" t="s">
        <v>8377</v>
      </c>
      <c r="AB243" s="123">
        <v>428</v>
      </c>
      <c r="AM243" s="17" t="s">
        <v>9307</v>
      </c>
      <c r="AN243" s="17" t="s">
        <v>907</v>
      </c>
      <c r="AT243" s="17" t="s">
        <v>8377</v>
      </c>
      <c r="AU243" s="17">
        <v>428</v>
      </c>
    </row>
    <row r="244" spans="5:47">
      <c r="E244" s="17" t="s">
        <v>768</v>
      </c>
      <c r="F244" s="17" t="s">
        <v>767</v>
      </c>
      <c r="AA244" s="13" t="s">
        <v>8378</v>
      </c>
      <c r="AB244" s="123">
        <v>440</v>
      </c>
      <c r="AM244" s="17" t="s">
        <v>9308</v>
      </c>
      <c r="AN244" s="17" t="s">
        <v>909</v>
      </c>
      <c r="AT244" s="17" t="s">
        <v>8378</v>
      </c>
      <c r="AU244" s="17">
        <v>440</v>
      </c>
    </row>
    <row r="245" spans="5:47">
      <c r="E245" s="17" t="s">
        <v>770</v>
      </c>
      <c r="F245" s="17" t="s">
        <v>769</v>
      </c>
      <c r="AA245" s="13" t="s">
        <v>8379</v>
      </c>
      <c r="AB245" s="123">
        <v>434</v>
      </c>
      <c r="AM245" s="17" t="s">
        <v>9309</v>
      </c>
      <c r="AN245" s="17" t="s">
        <v>911</v>
      </c>
      <c r="AT245" s="17" t="s">
        <v>8379</v>
      </c>
      <c r="AU245" s="17">
        <v>434</v>
      </c>
    </row>
    <row r="246" spans="5:47">
      <c r="E246" s="17" t="s">
        <v>772</v>
      </c>
      <c r="F246" s="17" t="s">
        <v>771</v>
      </c>
      <c r="AA246" s="13" t="s">
        <v>8380</v>
      </c>
      <c r="AB246" s="123">
        <v>438</v>
      </c>
      <c r="AM246" s="17" t="s">
        <v>9310</v>
      </c>
      <c r="AN246" s="17" t="s">
        <v>913</v>
      </c>
      <c r="AT246" s="17" t="s">
        <v>8380</v>
      </c>
      <c r="AU246" s="17">
        <v>438</v>
      </c>
    </row>
    <row r="247" spans="5:47">
      <c r="E247" s="17" t="s">
        <v>774</v>
      </c>
      <c r="F247" s="17" t="s">
        <v>773</v>
      </c>
      <c r="AA247" s="13" t="s">
        <v>8381</v>
      </c>
      <c r="AB247" s="123">
        <v>430</v>
      </c>
      <c r="AM247" s="17" t="s">
        <v>9311</v>
      </c>
      <c r="AN247" s="17" t="s">
        <v>915</v>
      </c>
      <c r="AT247" s="17" t="s">
        <v>8381</v>
      </c>
      <c r="AU247" s="17">
        <v>430</v>
      </c>
    </row>
    <row r="248" spans="5:47">
      <c r="E248" s="17" t="s">
        <v>776</v>
      </c>
      <c r="F248" s="17" t="s">
        <v>775</v>
      </c>
      <c r="AA248" s="13" t="s">
        <v>8382</v>
      </c>
      <c r="AB248" s="123">
        <v>642</v>
      </c>
      <c r="AM248" s="17" t="s">
        <v>9312</v>
      </c>
      <c r="AN248" s="17" t="s">
        <v>917</v>
      </c>
      <c r="AT248" s="17" t="s">
        <v>8382</v>
      </c>
      <c r="AU248" s="17">
        <v>642</v>
      </c>
    </row>
    <row r="249" spans="5:47">
      <c r="E249" s="17" t="s">
        <v>778</v>
      </c>
      <c r="F249" s="17" t="s">
        <v>777</v>
      </c>
      <c r="AA249" s="13" t="s">
        <v>8383</v>
      </c>
      <c r="AB249" s="123">
        <v>442</v>
      </c>
      <c r="AM249" s="17" t="s">
        <v>9313</v>
      </c>
      <c r="AN249" s="17" t="s">
        <v>921</v>
      </c>
      <c r="AT249" s="17" t="s">
        <v>8383</v>
      </c>
      <c r="AU249" s="17">
        <v>442</v>
      </c>
    </row>
    <row r="250" spans="5:47">
      <c r="E250" s="17" t="s">
        <v>780</v>
      </c>
      <c r="F250" s="17" t="s">
        <v>779</v>
      </c>
      <c r="AA250" s="13" t="s">
        <v>8384</v>
      </c>
      <c r="AB250" s="123">
        <v>646</v>
      </c>
      <c r="AM250" s="17" t="s">
        <v>9314</v>
      </c>
      <c r="AN250" s="17" t="s">
        <v>923</v>
      </c>
      <c r="AT250" s="17" t="s">
        <v>8384</v>
      </c>
      <c r="AU250" s="17">
        <v>646</v>
      </c>
    </row>
    <row r="251" spans="5:47">
      <c r="E251" s="17" t="s">
        <v>782</v>
      </c>
      <c r="F251" s="17" t="s">
        <v>781</v>
      </c>
      <c r="AA251" s="13" t="s">
        <v>8385</v>
      </c>
      <c r="AB251" s="123">
        <v>426</v>
      </c>
      <c r="AM251" s="17" t="s">
        <v>9315</v>
      </c>
      <c r="AN251" s="17" t="s">
        <v>925</v>
      </c>
      <c r="AT251" s="17" t="s">
        <v>8385</v>
      </c>
      <c r="AU251" s="17">
        <v>426</v>
      </c>
    </row>
    <row r="252" spans="5:47">
      <c r="E252" s="17" t="s">
        <v>784</v>
      </c>
      <c r="F252" s="17" t="s">
        <v>783</v>
      </c>
      <c r="AA252" s="13" t="s">
        <v>8386</v>
      </c>
      <c r="AB252" s="123">
        <v>422</v>
      </c>
      <c r="AM252" s="17" t="s">
        <v>9316</v>
      </c>
      <c r="AN252" s="17" t="s">
        <v>927</v>
      </c>
      <c r="AT252" s="17" t="s">
        <v>8386</v>
      </c>
      <c r="AU252" s="17">
        <v>422</v>
      </c>
    </row>
    <row r="253" spans="5:47">
      <c r="E253" s="17" t="s">
        <v>786</v>
      </c>
      <c r="F253" s="17" t="s">
        <v>785</v>
      </c>
      <c r="AA253" s="13" t="s">
        <v>8387</v>
      </c>
      <c r="AB253" s="123">
        <v>638</v>
      </c>
      <c r="AM253" s="17" t="s">
        <v>9317</v>
      </c>
      <c r="AN253" s="17" t="s">
        <v>929</v>
      </c>
      <c r="AT253" s="17" t="s">
        <v>8387</v>
      </c>
      <c r="AU253" s="17">
        <v>638</v>
      </c>
    </row>
    <row r="254" spans="5:47">
      <c r="E254" s="17" t="s">
        <v>788</v>
      </c>
      <c r="F254" s="17" t="s">
        <v>787</v>
      </c>
      <c r="AA254" s="17" t="s">
        <v>8388</v>
      </c>
      <c r="AB254" s="125">
        <v>643</v>
      </c>
      <c r="AM254" s="17" t="s">
        <v>9318</v>
      </c>
      <c r="AN254" s="17" t="s">
        <v>931</v>
      </c>
      <c r="AT254" s="17" t="s">
        <v>8388</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11"/>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8465</v>
      </c>
      <c r="C3" s="23"/>
      <c r="D3" s="23"/>
      <c r="E3" s="23"/>
      <c r="I3" s="26"/>
      <c r="J3" s="27"/>
    </row>
    <row r="4" spans="1:10" ht="18" customHeight="1">
      <c r="B4" s="192" t="s">
        <v>8540</v>
      </c>
      <c r="C4" s="23"/>
      <c r="D4" s="23"/>
      <c r="E4" s="23"/>
      <c r="I4" s="26"/>
      <c r="J4" s="27"/>
    </row>
    <row r="5" spans="1:10" ht="18" customHeight="1" thickBot="1">
      <c r="C5" s="323" t="s">
        <v>193</v>
      </c>
      <c r="D5" s="517" t="s">
        <v>188</v>
      </c>
      <c r="E5" s="518"/>
      <c r="F5" s="519"/>
      <c r="G5" s="323" t="s">
        <v>8541</v>
      </c>
      <c r="H5" s="324" t="s">
        <v>189</v>
      </c>
      <c r="I5" s="323" t="s">
        <v>8597</v>
      </c>
      <c r="J5" s="193" t="s">
        <v>8601</v>
      </c>
    </row>
    <row r="6" spans="1:10" ht="33" customHeight="1" thickBot="1">
      <c r="C6" s="325" t="s">
        <v>8035</v>
      </c>
      <c r="D6" s="570" t="s">
        <v>8107</v>
      </c>
      <c r="E6" s="571"/>
      <c r="F6" s="572"/>
      <c r="G6" s="197" t="str">
        <f>IF(ISBLANK(H6),"必須","入力済")</f>
        <v>必須</v>
      </c>
      <c r="H6" s="87"/>
      <c r="I6" s="326" t="s">
        <v>8903</v>
      </c>
      <c r="J6" s="242" t="s">
        <v>8988</v>
      </c>
    </row>
    <row r="7" spans="1:10" ht="33" customHeight="1" thickBot="1">
      <c r="C7" s="327" t="s">
        <v>8036</v>
      </c>
      <c r="D7" s="573" t="s">
        <v>183</v>
      </c>
      <c r="E7" s="574"/>
      <c r="F7" s="575"/>
      <c r="G7" s="197" t="str">
        <f>IF(ISBLANK(H7),"必須","入力済")</f>
        <v>必須</v>
      </c>
      <c r="H7" s="88"/>
      <c r="I7" s="328" t="s">
        <v>8903</v>
      </c>
      <c r="J7" s="243" t="s">
        <v>8989</v>
      </c>
    </row>
    <row r="8" spans="1:10" ht="33" customHeight="1">
      <c r="C8" s="329" t="s">
        <v>8037</v>
      </c>
      <c r="D8" s="560" t="s">
        <v>8542</v>
      </c>
      <c r="E8" s="563" t="s">
        <v>8574</v>
      </c>
      <c r="F8" s="564"/>
      <c r="G8" s="197" t="str">
        <f>IF(ISBLANK(H8),"必須","入力済")</f>
        <v>必須</v>
      </c>
      <c r="H8" s="63"/>
      <c r="I8" s="330" t="s">
        <v>8599</v>
      </c>
      <c r="J8" s="244" t="s">
        <v>8598</v>
      </c>
    </row>
    <row r="9" spans="1:10" ht="33">
      <c r="C9" s="194" t="s">
        <v>8038</v>
      </c>
      <c r="D9" s="562"/>
      <c r="E9" s="576" t="s">
        <v>8723</v>
      </c>
      <c r="F9" s="577"/>
      <c r="G9" s="198" t="str">
        <f>IF(ISBLANK(H9),"必須","入力済")</f>
        <v>必須</v>
      </c>
      <c r="H9" s="59"/>
      <c r="I9" s="331" t="s">
        <v>8758</v>
      </c>
      <c r="J9" s="245" t="s">
        <v>8600</v>
      </c>
    </row>
    <row r="10" spans="1:10" ht="33" customHeight="1" thickBot="1">
      <c r="C10" s="332" t="s">
        <v>8039</v>
      </c>
      <c r="D10" s="561"/>
      <c r="E10" s="536" t="s">
        <v>8086</v>
      </c>
      <c r="F10" s="538"/>
      <c r="G10" s="199" t="str">
        <f>IF(ISBLANK(H10),"必須","入力済")</f>
        <v>必須</v>
      </c>
      <c r="H10" s="62"/>
      <c r="I10" s="333" t="s">
        <v>8599</v>
      </c>
      <c r="J10" s="246" t="s">
        <v>8604</v>
      </c>
    </row>
    <row r="11" spans="1:10" ht="13.5" customHeight="1"/>
    <row r="12" spans="1:10" ht="18" customHeight="1">
      <c r="B12" s="23" t="s">
        <v>8520</v>
      </c>
      <c r="C12" s="23"/>
      <c r="D12" s="23"/>
      <c r="E12" s="23"/>
    </row>
    <row r="13" spans="1:10" ht="18" customHeight="1" thickBot="1">
      <c r="C13" s="323" t="s">
        <v>193</v>
      </c>
      <c r="D13" s="517" t="s">
        <v>188</v>
      </c>
      <c r="E13" s="518"/>
      <c r="F13" s="519"/>
      <c r="G13" s="323" t="s">
        <v>8541</v>
      </c>
      <c r="H13" s="324" t="s">
        <v>189</v>
      </c>
      <c r="I13" s="323" t="s">
        <v>8597</v>
      </c>
      <c r="J13" s="193" t="s">
        <v>8601</v>
      </c>
    </row>
    <row r="14" spans="1:10" ht="33">
      <c r="C14" s="329" t="s">
        <v>8035</v>
      </c>
      <c r="D14" s="587" t="s">
        <v>8575</v>
      </c>
      <c r="E14" s="563" t="s">
        <v>185</v>
      </c>
      <c r="F14" s="564"/>
      <c r="G14" s="197" t="str">
        <f>IF(ISBLANK(H14), IF(H15="国外", "該当の場合は必須", "必須"), "入力済")</f>
        <v>必須</v>
      </c>
      <c r="H14" s="121"/>
      <c r="I14" s="334" t="s">
        <v>8757</v>
      </c>
      <c r="J14" s="247" t="s">
        <v>8990</v>
      </c>
    </row>
    <row r="15" spans="1:10" ht="33" customHeight="1">
      <c r="C15" s="335" t="s">
        <v>8036</v>
      </c>
      <c r="D15" s="562"/>
      <c r="E15" s="542" t="s">
        <v>187</v>
      </c>
      <c r="F15" s="543"/>
      <c r="G15" s="200" t="str">
        <f>IF(ISBLANK(H15),"必須","入力済")</f>
        <v>必須</v>
      </c>
      <c r="H15" s="56"/>
      <c r="I15" s="336" t="s">
        <v>8599</v>
      </c>
      <c r="J15" s="248" t="s">
        <v>8602</v>
      </c>
    </row>
    <row r="16" spans="1:10" ht="33" customHeight="1">
      <c r="C16" s="194" t="s">
        <v>8037</v>
      </c>
      <c r="D16" s="562"/>
      <c r="E16" s="504" t="s">
        <v>11090</v>
      </c>
      <c r="F16" s="505"/>
      <c r="G16" s="198" t="str">
        <f>IF(ISBLANK(H16),"必須","入力済")</f>
        <v>必須</v>
      </c>
      <c r="H16" s="60"/>
      <c r="I16" s="337" t="s">
        <v>8599</v>
      </c>
      <c r="J16" s="245" t="s">
        <v>11179</v>
      </c>
    </row>
    <row r="17" spans="3:10" ht="33" customHeight="1">
      <c r="C17" s="194" t="s">
        <v>8038</v>
      </c>
      <c r="D17" s="562"/>
      <c r="E17" s="504" t="s">
        <v>11091</v>
      </c>
      <c r="F17" s="505"/>
      <c r="G17" s="198" t="str">
        <f>IF(ISBLANK(H17),"必須","入力済" &amp; CHAR(10) &amp; "（" &amp; LEN(SUBSTITUTE(H17, CHAR(10), "")) &amp; "文字）")</f>
        <v>必須</v>
      </c>
      <c r="H17" s="60"/>
      <c r="I17" s="337" t="s">
        <v>8599</v>
      </c>
      <c r="J17" s="245" t="s">
        <v>11178</v>
      </c>
    </row>
    <row r="18" spans="3:10" ht="33" customHeight="1">
      <c r="C18" s="194" t="s">
        <v>8039</v>
      </c>
      <c r="D18" s="562"/>
      <c r="E18" s="566" t="s">
        <v>186</v>
      </c>
      <c r="F18" s="567"/>
      <c r="G18" s="198" t="str">
        <f>IF(ISBLANK(H18),"必須","入力済")</f>
        <v>必須</v>
      </c>
      <c r="H18" s="60"/>
      <c r="I18" s="337" t="s">
        <v>8599</v>
      </c>
      <c r="J18" s="245" t="s">
        <v>8603</v>
      </c>
    </row>
    <row r="19" spans="3:10" ht="33">
      <c r="C19" s="194" t="s">
        <v>8522</v>
      </c>
      <c r="D19" s="562"/>
      <c r="E19" s="578" t="s">
        <v>8726</v>
      </c>
      <c r="F19" s="579"/>
      <c r="G19" s="200" t="str">
        <f>IF(ISBLANK(H19),"必須","入力済")</f>
        <v>必須</v>
      </c>
      <c r="H19" s="118"/>
      <c r="I19" s="338" t="s">
        <v>8758</v>
      </c>
      <c r="J19" s="248" t="s">
        <v>8722</v>
      </c>
    </row>
    <row r="20" spans="3:10" ht="33.75" thickBot="1">
      <c r="C20" s="332" t="s">
        <v>8523</v>
      </c>
      <c r="D20" s="561"/>
      <c r="E20" s="595" t="s">
        <v>8727</v>
      </c>
      <c r="F20" s="596"/>
      <c r="G20" s="200" t="str">
        <f>IF(ISBLANK(H20),"該当の場合は必須","入力済")</f>
        <v>該当の場合は必須</v>
      </c>
      <c r="H20" s="122"/>
      <c r="I20" s="339" t="s">
        <v>8759</v>
      </c>
      <c r="J20" s="249" t="s">
        <v>8991</v>
      </c>
    </row>
    <row r="21" spans="3:10" ht="33" customHeight="1">
      <c r="C21" s="329" t="s">
        <v>8524</v>
      </c>
      <c r="D21" s="587" t="s">
        <v>8577</v>
      </c>
      <c r="E21" s="563" t="s">
        <v>8543</v>
      </c>
      <c r="F21" s="564"/>
      <c r="G21" s="197" t="str">
        <f t="shared" ref="G21:G26" si="0">IF(ISBLANK(H21),"必須","入力済")</f>
        <v>必須</v>
      </c>
      <c r="H21" s="63"/>
      <c r="I21" s="340" t="s">
        <v>8599</v>
      </c>
      <c r="J21" s="250" t="s">
        <v>9053</v>
      </c>
    </row>
    <row r="22" spans="3:10" ht="49.5">
      <c r="C22" s="194" t="s">
        <v>11117</v>
      </c>
      <c r="D22" s="588"/>
      <c r="E22" s="504" t="s">
        <v>11116</v>
      </c>
      <c r="F22" s="505"/>
      <c r="G22" s="216" t="str">
        <f>IF(ISBLANK(H22),"該当の場合は必須","入力済")</f>
        <v>該当の場合は必須</v>
      </c>
      <c r="H22" s="311"/>
      <c r="I22" s="341" t="s">
        <v>8757</v>
      </c>
      <c r="J22" s="245" t="s">
        <v>11180</v>
      </c>
    </row>
    <row r="23" spans="3:10" ht="49.5">
      <c r="C23" s="194" t="s">
        <v>11118</v>
      </c>
      <c r="D23" s="562"/>
      <c r="E23" s="542" t="str">
        <f>IF(H21="", "氏名（法人の場合は法人名）", IF(H21="個人", "氏名", "法人名"))</f>
        <v>氏名（法人の場合は法人名）</v>
      </c>
      <c r="F23" s="543"/>
      <c r="G23" s="201" t="str">
        <f t="shared" si="0"/>
        <v>必須</v>
      </c>
      <c r="H23" s="118"/>
      <c r="I23" s="342" t="s">
        <v>8759</v>
      </c>
      <c r="J23" s="248" t="s">
        <v>8738</v>
      </c>
    </row>
    <row r="24" spans="3:10" ht="49.5">
      <c r="C24" s="194" t="s">
        <v>11119</v>
      </c>
      <c r="D24" s="562"/>
      <c r="E24" s="566" t="s">
        <v>9036</v>
      </c>
      <c r="F24" s="567"/>
      <c r="G24" s="198" t="str">
        <f t="shared" si="0"/>
        <v>必須</v>
      </c>
      <c r="H24" s="119"/>
      <c r="I24" s="341" t="s">
        <v>8759</v>
      </c>
      <c r="J24" s="245" t="s">
        <v>11092</v>
      </c>
    </row>
    <row r="25" spans="3:10" ht="33">
      <c r="C25" s="194" t="s">
        <v>11120</v>
      </c>
      <c r="D25" s="562"/>
      <c r="E25" s="542" t="s">
        <v>8459</v>
      </c>
      <c r="F25" s="543"/>
      <c r="G25" s="202" t="str">
        <f t="shared" si="0"/>
        <v>必須</v>
      </c>
      <c r="H25" s="118"/>
      <c r="I25" s="342" t="s">
        <v>8757</v>
      </c>
      <c r="J25" s="248" t="s">
        <v>8605</v>
      </c>
    </row>
    <row r="26" spans="3:10" ht="49.5" customHeight="1">
      <c r="C26" s="194" t="s">
        <v>11121</v>
      </c>
      <c r="D26" s="562"/>
      <c r="E26" s="566" t="s">
        <v>8454</v>
      </c>
      <c r="F26" s="567"/>
      <c r="G26" s="216" t="str">
        <f t="shared" si="0"/>
        <v>必須</v>
      </c>
      <c r="H26" s="60"/>
      <c r="I26" s="337" t="s">
        <v>8606</v>
      </c>
      <c r="J26" s="245" t="s">
        <v>11171</v>
      </c>
    </row>
    <row r="27" spans="3:10" ht="33">
      <c r="C27" s="194" t="s">
        <v>11122</v>
      </c>
      <c r="D27" s="562"/>
      <c r="E27" s="576" t="s">
        <v>8724</v>
      </c>
      <c r="F27" s="577"/>
      <c r="G27" s="198" t="str">
        <f>IF(ISBLANK(H27), "必須", "入力済" &amp; CHAR(10) &amp; "（" &amp; LEN(SUBSTITUTE(H27, CHAR(10), "")) &amp; "文字）")</f>
        <v>必須</v>
      </c>
      <c r="H27" s="96"/>
      <c r="I27" s="341" t="s">
        <v>8759</v>
      </c>
      <c r="J27" s="245" t="s">
        <v>11169</v>
      </c>
    </row>
    <row r="28" spans="3:10" ht="49.5" customHeight="1" thickBot="1">
      <c r="C28" s="332" t="s">
        <v>11123</v>
      </c>
      <c r="D28" s="561"/>
      <c r="E28" s="585" t="s">
        <v>11093</v>
      </c>
      <c r="F28" s="586"/>
      <c r="G28" s="203" t="str">
        <f t="shared" ref="G28:G45" si="1">IF(ISBLANK(H28),"必須","入力済")</f>
        <v>必須</v>
      </c>
      <c r="H28" s="64"/>
      <c r="I28" s="343" t="s">
        <v>8599</v>
      </c>
      <c r="J28" s="251" t="s">
        <v>11138</v>
      </c>
    </row>
    <row r="29" spans="3:10" ht="49.5" customHeight="1">
      <c r="C29" s="194" t="s">
        <v>11124</v>
      </c>
      <c r="D29" s="508" t="s">
        <v>11094</v>
      </c>
      <c r="E29" s="504" t="s">
        <v>11115</v>
      </c>
      <c r="F29" s="505"/>
      <c r="G29" s="216" t="str">
        <f>IF(ISBLANK(H29),"必須","入力済")</f>
        <v>必須</v>
      </c>
      <c r="H29" s="60"/>
      <c r="I29" s="337" t="s">
        <v>8606</v>
      </c>
      <c r="J29" s="245" t="s">
        <v>11176</v>
      </c>
    </row>
    <row r="30" spans="3:10" ht="33.75" customHeight="1">
      <c r="C30" s="194" t="s">
        <v>11125</v>
      </c>
      <c r="D30" s="509"/>
      <c r="E30" s="506" t="s">
        <v>11114</v>
      </c>
      <c r="F30" s="507"/>
      <c r="G30" s="198" t="str">
        <f>IF(ISBLANK(H30), "必須", "入力済" &amp; CHAR(10) &amp; "（" &amp; LEN(SUBSTITUTE(H30, CHAR(10), "")) &amp; "文字）")</f>
        <v>必須</v>
      </c>
      <c r="H30" s="96"/>
      <c r="I30" s="341" t="s">
        <v>8759</v>
      </c>
      <c r="J30" s="245" t="s">
        <v>11183</v>
      </c>
    </row>
    <row r="31" spans="3:10" ht="49.5" customHeight="1">
      <c r="C31" s="194" t="s">
        <v>11145</v>
      </c>
      <c r="D31" s="509"/>
      <c r="E31" s="504" t="s">
        <v>11082</v>
      </c>
      <c r="F31" s="505"/>
      <c r="G31" s="216" t="str">
        <f>IF(ISBLANK(H31),"必須","入力済")</f>
        <v>必須</v>
      </c>
      <c r="H31" s="60"/>
      <c r="I31" s="337" t="s">
        <v>8606</v>
      </c>
      <c r="J31" s="245" t="s">
        <v>11170</v>
      </c>
    </row>
    <row r="32" spans="3:10" ht="33.75" customHeight="1">
      <c r="C32" s="194" t="s">
        <v>11146</v>
      </c>
      <c r="D32" s="509"/>
      <c r="E32" s="506" t="s">
        <v>11083</v>
      </c>
      <c r="F32" s="507"/>
      <c r="G32" s="198" t="str">
        <f>IF(ISBLANK(H32), "必須", "入力済" &amp; CHAR(10) &amp; "（" &amp; LEN(SUBSTITUTE(H32, CHAR(10), "")) &amp; "文字）")</f>
        <v>必須</v>
      </c>
      <c r="H32" s="96"/>
      <c r="I32" s="341" t="s">
        <v>8759</v>
      </c>
      <c r="J32" s="245" t="s">
        <v>11172</v>
      </c>
    </row>
    <row r="33" spans="2:10" ht="49.5" customHeight="1">
      <c r="C33" s="344" t="s">
        <v>11147</v>
      </c>
      <c r="D33" s="509"/>
      <c r="E33" s="515" t="s">
        <v>11144</v>
      </c>
      <c r="F33" s="516"/>
      <c r="G33" s="314" t="str">
        <f t="shared" ref="G33" si="2">IF(ISBLANK(H33),"必須","入力済")</f>
        <v>必須</v>
      </c>
      <c r="H33" s="308"/>
      <c r="I33" s="345" t="s">
        <v>8599</v>
      </c>
      <c r="J33" s="309" t="s">
        <v>11173</v>
      </c>
    </row>
    <row r="34" spans="2:10" ht="66" customHeight="1">
      <c r="C34" s="194" t="s">
        <v>11126</v>
      </c>
      <c r="D34" s="509"/>
      <c r="E34" s="511" t="s">
        <v>11084</v>
      </c>
      <c r="F34" s="512"/>
      <c r="G34" s="306" t="str">
        <f>IF(ISBLANK(H34),"必須","入力済")</f>
        <v>必須</v>
      </c>
      <c r="H34" s="60"/>
      <c r="I34" s="337" t="s">
        <v>8606</v>
      </c>
      <c r="J34" s="245" t="s">
        <v>11177</v>
      </c>
    </row>
    <row r="35" spans="2:10" ht="33.75" customHeight="1">
      <c r="C35" s="194" t="s">
        <v>11127</v>
      </c>
      <c r="D35" s="509"/>
      <c r="E35" s="506" t="s">
        <v>11085</v>
      </c>
      <c r="F35" s="507"/>
      <c r="G35" s="198" t="str">
        <f>IF(ISBLANK(H35), "必須", "入力済" &amp; CHAR(10) &amp; "（" &amp; LEN(SUBSTITUTE(H35, CHAR(10), "")) &amp; "文字）")</f>
        <v>必須</v>
      </c>
      <c r="H35" s="96"/>
      <c r="I35" s="341" t="s">
        <v>8759</v>
      </c>
      <c r="J35" s="245" t="s">
        <v>11174</v>
      </c>
    </row>
    <row r="36" spans="2:10" ht="49.5" customHeight="1">
      <c r="C36" s="194" t="s">
        <v>11128</v>
      </c>
      <c r="D36" s="509"/>
      <c r="E36" s="511" t="s">
        <v>11088</v>
      </c>
      <c r="F36" s="512"/>
      <c r="G36" s="306" t="str">
        <f>IF(ISBLANK(H36),"必須","入力済")</f>
        <v>必須</v>
      </c>
      <c r="H36" s="60"/>
      <c r="I36" s="337" t="s">
        <v>8606</v>
      </c>
      <c r="J36" s="245" t="s">
        <v>11184</v>
      </c>
    </row>
    <row r="37" spans="2:10" ht="33.75" customHeight="1" thickBot="1">
      <c r="C37" s="332" t="s">
        <v>11129</v>
      </c>
      <c r="D37" s="510"/>
      <c r="E37" s="513" t="s">
        <v>11089</v>
      </c>
      <c r="F37" s="514"/>
      <c r="G37" s="204" t="str">
        <f>IF(ISBLANK(H37), "必須", "入力済" &amp; CHAR(10) &amp; "（" &amp; LEN(SUBSTITUTE(H37, CHAR(10), "")) &amp; "文字）")</f>
        <v>必須</v>
      </c>
      <c r="H37" s="310"/>
      <c r="I37" s="346" t="s">
        <v>8759</v>
      </c>
      <c r="J37" s="254" t="s">
        <v>11175</v>
      </c>
    </row>
    <row r="38" spans="2:10" ht="33" customHeight="1">
      <c r="C38" s="329" t="s">
        <v>11130</v>
      </c>
      <c r="D38" s="587" t="s">
        <v>8544</v>
      </c>
      <c r="E38" s="563" t="s">
        <v>8667</v>
      </c>
      <c r="F38" s="564"/>
      <c r="G38" s="305" t="str">
        <f t="shared" si="1"/>
        <v>必須</v>
      </c>
      <c r="H38" s="63"/>
      <c r="I38" s="347" t="s">
        <v>8599</v>
      </c>
      <c r="J38" s="244" t="s">
        <v>9037</v>
      </c>
    </row>
    <row r="39" spans="2:10" ht="49.5">
      <c r="C39" s="194" t="s">
        <v>11131</v>
      </c>
      <c r="D39" s="588"/>
      <c r="E39" s="576" t="s">
        <v>11185</v>
      </c>
      <c r="F39" s="577"/>
      <c r="G39" s="198" t="str">
        <f t="shared" si="1"/>
        <v>必須</v>
      </c>
      <c r="H39" s="119"/>
      <c r="I39" s="348" t="s">
        <v>8759</v>
      </c>
      <c r="J39" s="252" t="s">
        <v>8740</v>
      </c>
    </row>
    <row r="40" spans="2:10" ht="33">
      <c r="C40" s="194" t="s">
        <v>11132</v>
      </c>
      <c r="D40" s="588"/>
      <c r="E40" s="566" t="s">
        <v>8545</v>
      </c>
      <c r="F40" s="567"/>
      <c r="G40" s="198" t="str">
        <f t="shared" si="1"/>
        <v>必須</v>
      </c>
      <c r="H40" s="119"/>
      <c r="I40" s="348" t="s">
        <v>8757</v>
      </c>
      <c r="J40" s="252" t="s">
        <v>8531</v>
      </c>
    </row>
    <row r="41" spans="2:10" ht="33.75" thickBot="1">
      <c r="C41" s="332" t="s">
        <v>11133</v>
      </c>
      <c r="D41" s="597"/>
      <c r="E41" s="536" t="s">
        <v>8507</v>
      </c>
      <c r="F41" s="538"/>
      <c r="G41" s="204" t="str">
        <f t="shared" si="1"/>
        <v>必須</v>
      </c>
      <c r="H41" s="97"/>
      <c r="I41" s="349" t="s">
        <v>8757</v>
      </c>
      <c r="J41" s="253" t="s">
        <v>8741</v>
      </c>
    </row>
    <row r="42" spans="2:10" ht="49.5" customHeight="1">
      <c r="C42" s="329" t="s">
        <v>11134</v>
      </c>
      <c r="D42" s="560" t="s">
        <v>8546</v>
      </c>
      <c r="E42" s="563" t="s">
        <v>184</v>
      </c>
      <c r="F42" s="564"/>
      <c r="G42" s="205" t="str">
        <f t="shared" si="1"/>
        <v>必須</v>
      </c>
      <c r="H42" s="63"/>
      <c r="I42" s="340" t="s">
        <v>8599</v>
      </c>
      <c r="J42" s="244" t="s">
        <v>11073</v>
      </c>
    </row>
    <row r="43" spans="2:10" ht="50.25" thickBot="1">
      <c r="C43" s="332" t="s">
        <v>11135</v>
      </c>
      <c r="D43" s="561"/>
      <c r="E43" s="580" t="s">
        <v>8725</v>
      </c>
      <c r="F43" s="581"/>
      <c r="G43" s="204" t="str">
        <f t="shared" si="1"/>
        <v>必須</v>
      </c>
      <c r="H43" s="120"/>
      <c r="I43" s="346" t="s">
        <v>8759</v>
      </c>
      <c r="J43" s="254" t="s">
        <v>11139</v>
      </c>
    </row>
    <row r="44" spans="2:10" ht="49.5" customHeight="1" thickBot="1">
      <c r="C44" s="327" t="s">
        <v>11136</v>
      </c>
      <c r="D44" s="539" t="s">
        <v>8547</v>
      </c>
      <c r="E44" s="540"/>
      <c r="F44" s="541"/>
      <c r="G44" s="206" t="str">
        <f t="shared" si="1"/>
        <v>必須</v>
      </c>
      <c r="H44" s="70"/>
      <c r="I44" s="351" t="s">
        <v>8599</v>
      </c>
      <c r="J44" s="255" t="s">
        <v>8607</v>
      </c>
    </row>
    <row r="45" spans="2:10" ht="33" customHeight="1">
      <c r="C45" s="335" t="s">
        <v>11137</v>
      </c>
      <c r="D45" s="592" t="s">
        <v>11140</v>
      </c>
      <c r="E45" s="593"/>
      <c r="F45" s="594"/>
      <c r="G45" s="207" t="str">
        <f t="shared" si="1"/>
        <v>必須</v>
      </c>
      <c r="H45" s="66"/>
      <c r="I45" s="352" t="s">
        <v>8757</v>
      </c>
      <c r="J45" s="256" t="s">
        <v>11181</v>
      </c>
    </row>
    <row r="46" spans="2:10">
      <c r="I46" s="26"/>
      <c r="J46" s="27"/>
    </row>
    <row r="47" spans="2:10" ht="19.5">
      <c r="B47" s="23" t="s">
        <v>8521</v>
      </c>
      <c r="C47" s="23"/>
      <c r="D47" s="23"/>
      <c r="E47" s="23"/>
      <c r="I47" s="26"/>
      <c r="J47" s="27"/>
    </row>
    <row r="48" spans="2:10" ht="20.25" thickBot="1">
      <c r="C48" s="323" t="s">
        <v>193</v>
      </c>
      <c r="D48" s="517" t="s">
        <v>188</v>
      </c>
      <c r="E48" s="518"/>
      <c r="F48" s="519"/>
      <c r="G48" s="323" t="s">
        <v>8541</v>
      </c>
      <c r="H48" s="324" t="s">
        <v>189</v>
      </c>
      <c r="I48" s="323" t="s">
        <v>8597</v>
      </c>
      <c r="J48" s="193" t="s">
        <v>8601</v>
      </c>
    </row>
    <row r="49" spans="2:10" ht="33">
      <c r="C49" s="329" t="s">
        <v>8035</v>
      </c>
      <c r="D49" s="582" t="s">
        <v>8548</v>
      </c>
      <c r="E49" s="563" t="s">
        <v>185</v>
      </c>
      <c r="F49" s="564"/>
      <c r="G49" s="197" t="str">
        <f>IF(ISBLANK(H49), IF(H50="国外", "該当の場合は必須", "必須"), "入力済")</f>
        <v>必須</v>
      </c>
      <c r="H49" s="121"/>
      <c r="I49" s="334" t="s">
        <v>8757</v>
      </c>
      <c r="J49" s="247" t="s">
        <v>8990</v>
      </c>
    </row>
    <row r="50" spans="2:10" ht="33" customHeight="1">
      <c r="C50" s="194" t="s">
        <v>8036</v>
      </c>
      <c r="D50" s="583"/>
      <c r="E50" s="542" t="s">
        <v>187</v>
      </c>
      <c r="F50" s="543"/>
      <c r="G50" s="201" t="str">
        <f>IF(ISBLANK(H50),"必須","入力済")</f>
        <v>必須</v>
      </c>
      <c r="H50" s="56"/>
      <c r="I50" s="336" t="s">
        <v>8599</v>
      </c>
      <c r="J50" s="248" t="s">
        <v>8602</v>
      </c>
    </row>
    <row r="51" spans="2:10" ht="33" customHeight="1">
      <c r="C51" s="194" t="s">
        <v>8037</v>
      </c>
      <c r="D51" s="583"/>
      <c r="E51" s="542" t="s">
        <v>186</v>
      </c>
      <c r="F51" s="543"/>
      <c r="G51" s="200" t="str">
        <f>IF(ISBLANK(H51),"必須","入力済")</f>
        <v>必須</v>
      </c>
      <c r="H51" s="56"/>
      <c r="I51" s="336" t="s">
        <v>8599</v>
      </c>
      <c r="J51" s="248" t="s">
        <v>8603</v>
      </c>
    </row>
    <row r="52" spans="2:10" ht="33">
      <c r="C52" s="194" t="s">
        <v>8038</v>
      </c>
      <c r="D52" s="583"/>
      <c r="E52" s="542" t="s">
        <v>8726</v>
      </c>
      <c r="F52" s="543"/>
      <c r="G52" s="201" t="str">
        <f>IF(ISBLANK(H52),"必須","入力済")</f>
        <v>必須</v>
      </c>
      <c r="H52" s="118"/>
      <c r="I52" s="338" t="s">
        <v>8759</v>
      </c>
      <c r="J52" s="257" t="s">
        <v>8728</v>
      </c>
    </row>
    <row r="53" spans="2:10" ht="33.75" thickBot="1">
      <c r="C53" s="332" t="s">
        <v>8039</v>
      </c>
      <c r="D53" s="584"/>
      <c r="E53" s="536" t="s">
        <v>8727</v>
      </c>
      <c r="F53" s="538"/>
      <c r="G53" s="208" t="str">
        <f>IF(ISBLANK(H53),"該当の場合は必須","入力済")</f>
        <v>該当の場合は必須</v>
      </c>
      <c r="H53" s="122"/>
      <c r="I53" s="339" t="s">
        <v>8759</v>
      </c>
      <c r="J53" s="249" t="s">
        <v>8992</v>
      </c>
    </row>
    <row r="54" spans="2:10" ht="33" customHeight="1">
      <c r="C54" s="329" t="s">
        <v>8522</v>
      </c>
      <c r="D54" s="589" t="s">
        <v>8549</v>
      </c>
      <c r="E54" s="563" t="s">
        <v>8543</v>
      </c>
      <c r="F54" s="564"/>
      <c r="G54" s="197" t="str">
        <f>IF(ISBLANK(H54),"必須","入力済")</f>
        <v>必須</v>
      </c>
      <c r="H54" s="63"/>
      <c r="I54" s="340" t="s">
        <v>8599</v>
      </c>
      <c r="J54" s="250" t="s">
        <v>9054</v>
      </c>
    </row>
    <row r="55" spans="2:10" ht="49.5">
      <c r="C55" s="194" t="s">
        <v>8523</v>
      </c>
      <c r="D55" s="590"/>
      <c r="E55" s="542" t="str">
        <f>IF(H54="", "氏名（法人の場合は法人名）", IF(H54="個人", "氏名", "法人名"))</f>
        <v>氏名（法人の場合は法人名）</v>
      </c>
      <c r="F55" s="543"/>
      <c r="G55" s="201" t="str">
        <f>IF(ISBLANK(H55),"必須","入力済")</f>
        <v>必須</v>
      </c>
      <c r="H55" s="118"/>
      <c r="I55" s="342" t="s">
        <v>8759</v>
      </c>
      <c r="J55" s="248" t="s">
        <v>9035</v>
      </c>
    </row>
    <row r="56" spans="2:10" ht="50.25" thickBot="1">
      <c r="C56" s="332" t="s">
        <v>8524</v>
      </c>
      <c r="D56" s="591"/>
      <c r="E56" s="534" t="s">
        <v>9036</v>
      </c>
      <c r="F56" s="535"/>
      <c r="G56" s="204" t="str">
        <f>IF(ISBLANK(H56),"必須","入力済")</f>
        <v>必須</v>
      </c>
      <c r="H56" s="120"/>
      <c r="I56" s="346" t="s">
        <v>8759</v>
      </c>
      <c r="J56" s="254" t="s">
        <v>8739</v>
      </c>
    </row>
    <row r="57" spans="2:10" ht="49.5" customHeight="1" thickBot="1">
      <c r="C57" s="327" t="s">
        <v>8525</v>
      </c>
      <c r="D57" s="539" t="s">
        <v>8550</v>
      </c>
      <c r="E57" s="540"/>
      <c r="F57" s="541"/>
      <c r="G57" s="206" t="str">
        <f>IF(ISBLANK(H57),"必須","入力済")</f>
        <v>必須</v>
      </c>
      <c r="H57" s="70"/>
      <c r="I57" s="351" t="s">
        <v>8599</v>
      </c>
      <c r="J57" s="255" t="s">
        <v>8608</v>
      </c>
    </row>
    <row r="58" spans="2:10" ht="33" customHeight="1" thickBot="1">
      <c r="C58" s="327" t="s">
        <v>8526</v>
      </c>
      <c r="D58" s="523" t="s">
        <v>9041</v>
      </c>
      <c r="E58" s="524"/>
      <c r="F58" s="525"/>
      <c r="G58" s="209" t="str">
        <f>IF(ISBLANK(H58),"必須","入力済")</f>
        <v>必須</v>
      </c>
      <c r="H58" s="67"/>
      <c r="I58" s="354" t="s">
        <v>8757</v>
      </c>
      <c r="J58" s="258" t="s">
        <v>9004</v>
      </c>
    </row>
    <row r="59" spans="2:10"/>
    <row r="60" spans="2:10" ht="24">
      <c r="B60" s="28" t="s">
        <v>8464</v>
      </c>
      <c r="C60" s="23"/>
      <c r="D60" s="23"/>
      <c r="E60" s="23"/>
      <c r="I60" s="26"/>
      <c r="J60" s="27"/>
    </row>
    <row r="61" spans="2:10" ht="19.5">
      <c r="B61" s="23" t="s">
        <v>8532</v>
      </c>
      <c r="C61" s="24"/>
      <c r="D61" s="24"/>
      <c r="E61" s="24"/>
      <c r="I61" s="26"/>
      <c r="J61" s="27"/>
    </row>
    <row r="62" spans="2:10" ht="20.25" thickBot="1">
      <c r="C62" s="323" t="s">
        <v>193</v>
      </c>
      <c r="D62" s="517" t="s">
        <v>188</v>
      </c>
      <c r="E62" s="518"/>
      <c r="F62" s="519"/>
      <c r="G62" s="323" t="s">
        <v>8541</v>
      </c>
      <c r="H62" s="324" t="s">
        <v>189</v>
      </c>
      <c r="I62" s="323" t="s">
        <v>8597</v>
      </c>
      <c r="J62" s="193" t="s">
        <v>8601</v>
      </c>
    </row>
    <row r="63" spans="2:10" ht="53.45" customHeight="1">
      <c r="C63" s="329" t="s">
        <v>8035</v>
      </c>
      <c r="D63" s="553" t="s">
        <v>8030</v>
      </c>
      <c r="E63" s="554"/>
      <c r="F63" s="555"/>
      <c r="G63" s="197" t="str">
        <f>IF(ISBLANK(H63),"必須","入力済")</f>
        <v>必須</v>
      </c>
      <c r="H63" s="63"/>
      <c r="I63" s="330" t="s">
        <v>8599</v>
      </c>
      <c r="J63" s="259" t="s">
        <v>8609</v>
      </c>
    </row>
    <row r="64" spans="2:10" ht="33" customHeight="1" thickBot="1">
      <c r="C64" s="332" t="s">
        <v>8036</v>
      </c>
      <c r="D64" s="325"/>
      <c r="E64" s="556" t="s">
        <v>8519</v>
      </c>
      <c r="F64" s="557"/>
      <c r="G64" s="210" t="str">
        <f>IF(ISBLANK(H64),"必須","入力済")</f>
        <v>必須</v>
      </c>
      <c r="H64" s="89"/>
      <c r="I64" s="355" t="s">
        <v>8903</v>
      </c>
      <c r="J64" s="260" t="s">
        <v>8993</v>
      </c>
    </row>
    <row r="65" spans="1:11" ht="49.5" customHeight="1" thickBot="1">
      <c r="C65" s="327" t="s">
        <v>8037</v>
      </c>
      <c r="D65" s="539" t="s">
        <v>9025</v>
      </c>
      <c r="E65" s="540"/>
      <c r="F65" s="541"/>
      <c r="G65" s="211" t="str">
        <f>IF(ISBLANK(H65),"必須","入力済")</f>
        <v>必須</v>
      </c>
      <c r="H65" s="68"/>
      <c r="I65" s="356" t="s">
        <v>8757</v>
      </c>
      <c r="J65" s="261" t="s">
        <v>9052</v>
      </c>
    </row>
    <row r="66" spans="1:11" ht="18">
      <c r="F66" s="357"/>
      <c r="G66" s="357"/>
      <c r="H66" s="358"/>
      <c r="I66" s="26"/>
      <c r="J66" s="27"/>
    </row>
    <row r="67" spans="1:11" s="195" customFormat="1" ht="19.5" customHeight="1">
      <c r="B67" s="558" t="s">
        <v>8994</v>
      </c>
      <c r="C67" s="558"/>
      <c r="D67" s="558"/>
      <c r="E67" s="558"/>
      <c r="F67" s="558"/>
      <c r="G67" s="558"/>
      <c r="H67" s="558"/>
      <c r="I67" s="558"/>
      <c r="J67" s="558"/>
      <c r="K67" s="558"/>
    </row>
    <row r="68" spans="1:11" s="195" customFormat="1" ht="18" customHeight="1">
      <c r="B68" s="359"/>
      <c r="C68" s="559" t="s">
        <v>8551</v>
      </c>
      <c r="D68" s="559"/>
      <c r="E68" s="559"/>
      <c r="F68" s="559"/>
      <c r="G68" s="559"/>
      <c r="H68" s="559"/>
      <c r="I68" s="559"/>
      <c r="J68" s="559"/>
      <c r="K68" s="559"/>
    </row>
    <row r="69" spans="1:11" s="195" customFormat="1" ht="18" customHeight="1">
      <c r="B69" s="359"/>
      <c r="C69" s="559" t="s">
        <v>8621</v>
      </c>
      <c r="D69" s="559"/>
      <c r="E69" s="559"/>
      <c r="F69" s="559"/>
      <c r="G69" s="559"/>
      <c r="H69" s="559"/>
      <c r="I69" s="559"/>
      <c r="J69" s="559"/>
      <c r="K69" s="559"/>
    </row>
    <row r="70" spans="1:11" s="195" customFormat="1" ht="18" customHeight="1">
      <c r="B70" s="359"/>
      <c r="C70" s="359"/>
      <c r="D70" s="359" t="s">
        <v>8891</v>
      </c>
      <c r="E70" s="359"/>
      <c r="F70" s="359"/>
      <c r="G70" s="359"/>
      <c r="H70" s="359"/>
      <c r="I70" s="359"/>
      <c r="J70" s="359"/>
      <c r="K70" s="359"/>
    </row>
    <row r="71" spans="1:11" s="195" customFormat="1" ht="18" customHeight="1">
      <c r="B71" s="359"/>
      <c r="C71" s="559" t="s">
        <v>8552</v>
      </c>
      <c r="D71" s="559"/>
      <c r="E71" s="559"/>
      <c r="F71" s="559"/>
      <c r="G71" s="559"/>
      <c r="H71" s="559"/>
      <c r="I71" s="559"/>
      <c r="J71" s="559"/>
      <c r="K71" s="559"/>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517" t="s">
        <v>188</v>
      </c>
      <c r="E73" s="518"/>
      <c r="F73" s="519"/>
      <c r="G73" s="323" t="s">
        <v>8541</v>
      </c>
      <c r="H73" s="324" t="s">
        <v>189</v>
      </c>
      <c r="I73" s="323" t="s">
        <v>8597</v>
      </c>
      <c r="J73" s="193" t="s">
        <v>8601</v>
      </c>
    </row>
    <row r="74" spans="1:11" s="195" customFormat="1" ht="36.6" customHeight="1" thickBot="1">
      <c r="B74" s="360"/>
      <c r="C74" s="361" t="s">
        <v>8730</v>
      </c>
      <c r="D74" s="540" t="s">
        <v>8729</v>
      </c>
      <c r="E74" s="540"/>
      <c r="F74" s="541"/>
      <c r="G74" s="212" t="str">
        <f>IF(ISBLANK(H74),"必須","入力済")</f>
        <v>必須</v>
      </c>
      <c r="H74" s="95"/>
      <c r="I74" s="362" t="s">
        <v>8599</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517" t="s">
        <v>188</v>
      </c>
      <c r="E77" s="518"/>
      <c r="F77" s="519"/>
      <c r="G77" s="323" t="s">
        <v>8541</v>
      </c>
      <c r="H77" s="324" t="s">
        <v>189</v>
      </c>
      <c r="I77" s="323" t="s">
        <v>8597</v>
      </c>
      <c r="J77" s="193" t="s">
        <v>8601</v>
      </c>
    </row>
    <row r="78" spans="1:11" ht="33" customHeight="1">
      <c r="C78" s="329" t="s">
        <v>8035</v>
      </c>
      <c r="D78" s="560" t="s">
        <v>8553</v>
      </c>
      <c r="E78" s="563" t="s">
        <v>187</v>
      </c>
      <c r="F78" s="564"/>
      <c r="G78" s="197" t="s">
        <v>11077</v>
      </c>
      <c r="H78" s="366" t="str">
        <f>IFERROR(VLOOKUP(A79,参照A!ET5:EU71,2,FALSE), "")</f>
        <v>新潟県</v>
      </c>
      <c r="I78" s="367" t="s">
        <v>8612</v>
      </c>
      <c r="J78" s="244" t="s">
        <v>8610</v>
      </c>
    </row>
    <row r="79" spans="1:11" ht="33" customHeight="1">
      <c r="A79" s="368" t="str">
        <f>行政用!H18</f>
        <v>新潟県_15</v>
      </c>
      <c r="C79" s="194" t="s">
        <v>8036</v>
      </c>
      <c r="D79" s="562"/>
      <c r="E79" s="542" t="s">
        <v>186</v>
      </c>
      <c r="F79" s="543"/>
      <c r="G79" s="201" t="str">
        <f>IF(ISBLANK(H79),"必須","入力済")</f>
        <v>必須</v>
      </c>
      <c r="H79" s="56"/>
      <c r="I79" s="336" t="s">
        <v>8599</v>
      </c>
      <c r="J79" s="248" t="s">
        <v>8611</v>
      </c>
    </row>
    <row r="80" spans="1:11" ht="33">
      <c r="C80" s="194" t="s">
        <v>8037</v>
      </c>
      <c r="D80" s="562"/>
      <c r="E80" s="565"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62"/>
      <c r="E81" s="562"/>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62"/>
      <c r="E82" s="565"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8522</v>
      </c>
      <c r="D83" s="561"/>
      <c r="E83" s="561"/>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8523</v>
      </c>
      <c r="D84" s="560" t="s">
        <v>8558</v>
      </c>
      <c r="E84" s="563" t="s">
        <v>8559</v>
      </c>
      <c r="F84" s="564"/>
      <c r="G84" s="197" t="str">
        <f>IF(ISBLANK(H84),"必須","入力済")</f>
        <v>必須</v>
      </c>
      <c r="H84" s="63"/>
      <c r="I84" s="340" t="s">
        <v>8599</v>
      </c>
      <c r="J84" s="264" t="s">
        <v>9047</v>
      </c>
    </row>
    <row r="85" spans="2:10" ht="33" customHeight="1" thickBot="1">
      <c r="C85" s="332" t="s">
        <v>8524</v>
      </c>
      <c r="D85" s="561"/>
      <c r="E85" s="536" t="s">
        <v>8560</v>
      </c>
      <c r="F85" s="538"/>
      <c r="G85" s="199" t="str">
        <f>IF(ISBLANK(H85),"必須","入力済")</f>
        <v>必須</v>
      </c>
      <c r="H85" s="62"/>
      <c r="I85" s="374" t="s">
        <v>8599</v>
      </c>
      <c r="J85" s="246" t="s">
        <v>9048</v>
      </c>
    </row>
    <row r="86" spans="2:10" ht="33" customHeight="1" thickBot="1">
      <c r="C86" s="327" t="s">
        <v>8525</v>
      </c>
      <c r="D86" s="523" t="s">
        <v>8731</v>
      </c>
      <c r="E86" s="524"/>
      <c r="F86" s="525"/>
      <c r="G86" s="209" t="str">
        <f>IF(ISBLANK(H86), "必須",  "入力済")</f>
        <v>必須</v>
      </c>
      <c r="H86" s="67"/>
      <c r="I86" s="375" t="s">
        <v>8757</v>
      </c>
      <c r="J86" s="258" t="s">
        <v>8742</v>
      </c>
    </row>
    <row r="87" spans="2:10" ht="33" customHeight="1" thickBot="1">
      <c r="C87" s="327" t="s">
        <v>8526</v>
      </c>
      <c r="D87" s="539" t="s">
        <v>8461</v>
      </c>
      <c r="E87" s="540"/>
      <c r="F87" s="541"/>
      <c r="G87" s="214" t="str">
        <f>IF(ISBLANK(H87),"可能な限り","入力済")</f>
        <v>可能な限り</v>
      </c>
      <c r="H87" s="69"/>
      <c r="I87" s="377" t="s">
        <v>8757</v>
      </c>
      <c r="J87" s="255" t="s">
        <v>8743</v>
      </c>
    </row>
    <row r="88" spans="2:10" ht="66" customHeight="1" thickBot="1">
      <c r="C88" s="327" t="s">
        <v>8527</v>
      </c>
      <c r="D88" s="539" t="s">
        <v>8588</v>
      </c>
      <c r="E88" s="540"/>
      <c r="F88" s="541"/>
      <c r="G88" s="206" t="str">
        <f>IF(ISBLANK(H88),"必須","入力済")</f>
        <v>必須</v>
      </c>
      <c r="H88" s="70"/>
      <c r="I88" s="378" t="s">
        <v>8599</v>
      </c>
      <c r="J88" s="255" t="s">
        <v>11213</v>
      </c>
    </row>
    <row r="89" spans="2:10" ht="33.75" thickBot="1">
      <c r="C89" s="327" t="s">
        <v>8528</v>
      </c>
      <c r="D89" s="539" t="s">
        <v>8462</v>
      </c>
      <c r="E89" s="540"/>
      <c r="F89" s="541"/>
      <c r="G89" s="200" t="str">
        <f>IF(ISBLANK(H89),"該当の場合は必須","入力済")</f>
        <v>該当の場合は必須</v>
      </c>
      <c r="H89" s="99"/>
      <c r="I89" s="379" t="s">
        <v>8759</v>
      </c>
      <c r="J89" s="255" t="s">
        <v>8744</v>
      </c>
    </row>
    <row r="90" spans="2:10" ht="33" customHeight="1" thickBot="1">
      <c r="C90" s="327" t="s">
        <v>8529</v>
      </c>
      <c r="D90" s="539" t="s">
        <v>8060</v>
      </c>
      <c r="E90" s="540"/>
      <c r="F90" s="541"/>
      <c r="G90" s="214" t="str">
        <f>IF(ISBLANK(H90),"可能な限り","入力済")</f>
        <v>可能な限り</v>
      </c>
      <c r="H90" s="72"/>
      <c r="I90" s="380" t="s">
        <v>8757</v>
      </c>
      <c r="J90" s="255" t="s">
        <v>9049</v>
      </c>
    </row>
    <row r="91" spans="2:10" ht="33" customHeight="1" thickBot="1">
      <c r="C91" s="327" t="s">
        <v>8530</v>
      </c>
      <c r="D91" s="523" t="s">
        <v>8463</v>
      </c>
      <c r="E91" s="524"/>
      <c r="F91" s="525"/>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517" t="s">
        <v>188</v>
      </c>
      <c r="E94" s="518"/>
      <c r="F94" s="519"/>
      <c r="G94" s="323" t="s">
        <v>8541</v>
      </c>
      <c r="H94" s="324" t="s">
        <v>189</v>
      </c>
      <c r="I94" s="323" t="s">
        <v>8597</v>
      </c>
      <c r="J94" s="193" t="s">
        <v>8601</v>
      </c>
    </row>
    <row r="95" spans="2:10" ht="33" customHeight="1" thickBot="1">
      <c r="C95" s="332" t="s">
        <v>8035</v>
      </c>
      <c r="D95" s="536" t="s">
        <v>8716</v>
      </c>
      <c r="E95" s="537"/>
      <c r="F95" s="538"/>
      <c r="G95" s="199" t="str">
        <f>IF(ISBLANK(H95),"必須","入力済")</f>
        <v>必須</v>
      </c>
      <c r="H95" s="62"/>
      <c r="I95" s="353" t="s">
        <v>8599</v>
      </c>
      <c r="J95" s="246" t="s">
        <v>8999</v>
      </c>
    </row>
    <row r="96" spans="2:10" ht="33">
      <c r="C96" s="194" t="s">
        <v>8036</v>
      </c>
      <c r="D96" s="550" t="s">
        <v>8553</v>
      </c>
      <c r="E96" s="550"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52"/>
      <c r="E97" s="552"/>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52"/>
      <c r="E98" s="550"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51"/>
      <c r="E99" s="551"/>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8522</v>
      </c>
      <c r="D100" s="598" t="s">
        <v>8558</v>
      </c>
      <c r="E100" s="548" t="s">
        <v>8559</v>
      </c>
      <c r="F100" s="549"/>
      <c r="G100" s="205" t="str">
        <f>IF(ISBLANK(H100),"必須","入力済")</f>
        <v>必須</v>
      </c>
      <c r="H100" s="78"/>
      <c r="I100" s="388" t="s">
        <v>8599</v>
      </c>
      <c r="J100" s="267" t="s">
        <v>9047</v>
      </c>
    </row>
    <row r="101" spans="2:10" ht="33" customHeight="1" thickBot="1">
      <c r="C101" s="332" t="s">
        <v>8523</v>
      </c>
      <c r="D101" s="551"/>
      <c r="E101" s="534" t="s">
        <v>8560</v>
      </c>
      <c r="F101" s="535"/>
      <c r="G101" s="219" t="str">
        <f>IF(ISBLANK(H101),"必須","入力済")</f>
        <v>必須</v>
      </c>
      <c r="H101" s="65"/>
      <c r="I101" s="389" t="s">
        <v>8599</v>
      </c>
      <c r="J101" s="254" t="s">
        <v>9048</v>
      </c>
    </row>
    <row r="102" spans="2:10" ht="33" customHeight="1" thickBot="1">
      <c r="C102" s="327" t="s">
        <v>8524</v>
      </c>
      <c r="D102" s="600" t="s">
        <v>8731</v>
      </c>
      <c r="E102" s="601"/>
      <c r="F102" s="602"/>
      <c r="G102" s="220" t="str">
        <f>IF(ISBLANK(H102), "必須",  "入力済")</f>
        <v>必須</v>
      </c>
      <c r="H102" s="67"/>
      <c r="I102" s="390" t="s">
        <v>8757</v>
      </c>
      <c r="J102" s="268" t="s">
        <v>8742</v>
      </c>
    </row>
    <row r="103" spans="2:10" ht="33" customHeight="1" thickBot="1">
      <c r="C103" s="327" t="s">
        <v>8525</v>
      </c>
      <c r="D103" s="523" t="s">
        <v>8461</v>
      </c>
      <c r="E103" s="524"/>
      <c r="F103" s="525"/>
      <c r="G103" s="221" t="str">
        <f>IF(ISBLANK(H103),"可能な限り","入力済")</f>
        <v>可能な限り</v>
      </c>
      <c r="H103" s="79"/>
      <c r="I103" s="392" t="s">
        <v>8757</v>
      </c>
      <c r="J103" s="258" t="s">
        <v>8746</v>
      </c>
    </row>
    <row r="104" spans="2:10" ht="66" customHeight="1" thickBot="1">
      <c r="C104" s="327" t="s">
        <v>8526</v>
      </c>
      <c r="D104" s="523" t="s">
        <v>8588</v>
      </c>
      <c r="E104" s="524"/>
      <c r="F104" s="525"/>
      <c r="G104" s="222" t="str">
        <f>IF(ISBLANK(H104),"必須","入力済")</f>
        <v>必須</v>
      </c>
      <c r="H104" s="71"/>
      <c r="I104" s="393" t="s">
        <v>8599</v>
      </c>
      <c r="J104" s="258" t="s">
        <v>9065</v>
      </c>
    </row>
    <row r="105" spans="2:10" ht="33.75" thickBot="1">
      <c r="C105" s="327" t="s">
        <v>8527</v>
      </c>
      <c r="D105" s="523" t="s">
        <v>8462</v>
      </c>
      <c r="E105" s="524"/>
      <c r="F105" s="525"/>
      <c r="G105" s="215" t="str">
        <f>IF(ISBLANK(H105),"該当の場合は必須","入力済")</f>
        <v>該当の場合は必須</v>
      </c>
      <c r="H105" s="74"/>
      <c r="I105" s="375" t="s">
        <v>8759</v>
      </c>
      <c r="J105" s="258" t="s">
        <v>8744</v>
      </c>
    </row>
    <row r="106" spans="2:10" ht="33" customHeight="1" thickBot="1">
      <c r="C106" s="327" t="s">
        <v>8528</v>
      </c>
      <c r="D106" s="523" t="s">
        <v>8060</v>
      </c>
      <c r="E106" s="524"/>
      <c r="F106" s="525"/>
      <c r="G106" s="221" t="str">
        <f>IF(ISBLANK(H106),"可能な限り","入力済")</f>
        <v>可能な限り</v>
      </c>
      <c r="H106" s="77"/>
      <c r="I106" s="394" t="s">
        <v>8757</v>
      </c>
      <c r="J106" s="258" t="s">
        <v>9050</v>
      </c>
    </row>
    <row r="107" spans="2:10" ht="33" customHeight="1" thickBot="1">
      <c r="C107" s="327" t="s">
        <v>8529</v>
      </c>
      <c r="D107" s="523" t="s">
        <v>8463</v>
      </c>
      <c r="E107" s="524"/>
      <c r="F107" s="525"/>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517" t="s">
        <v>188</v>
      </c>
      <c r="E110" s="518"/>
      <c r="F110" s="519"/>
      <c r="G110" s="323" t="s">
        <v>8541</v>
      </c>
      <c r="H110" s="324" t="s">
        <v>189</v>
      </c>
      <c r="I110" s="323" t="s">
        <v>8597</v>
      </c>
      <c r="J110" s="193" t="s">
        <v>8601</v>
      </c>
    </row>
    <row r="111" spans="2:10" ht="33" customHeight="1" thickBot="1">
      <c r="C111" s="332" t="s">
        <v>8035</v>
      </c>
      <c r="D111" s="534" t="s">
        <v>8717</v>
      </c>
      <c r="E111" s="599"/>
      <c r="F111" s="535"/>
      <c r="G111" s="223" t="str">
        <f>IF(ISBLANK(H111),"必須","入力済")</f>
        <v>必須</v>
      </c>
      <c r="H111" s="65"/>
      <c r="I111" s="386" t="s">
        <v>8599</v>
      </c>
      <c r="J111" s="254" t="s">
        <v>9000</v>
      </c>
    </row>
    <row r="112" spans="2:10" ht="33">
      <c r="C112" s="194" t="s">
        <v>8036</v>
      </c>
      <c r="D112" s="550" t="s">
        <v>8553</v>
      </c>
      <c r="E112" s="550"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52"/>
      <c r="E113" s="552"/>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52"/>
      <c r="E114" s="550"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51"/>
      <c r="E115" s="551"/>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8522</v>
      </c>
      <c r="D116" s="598" t="s">
        <v>8558</v>
      </c>
      <c r="E116" s="548" t="s">
        <v>8559</v>
      </c>
      <c r="F116" s="549"/>
      <c r="G116" s="205" t="str">
        <f>IF(ISBLANK(H116),"必須","入力済")</f>
        <v>必須</v>
      </c>
      <c r="H116" s="78"/>
      <c r="I116" s="388" t="s">
        <v>8599</v>
      </c>
      <c r="J116" s="267" t="s">
        <v>9047</v>
      </c>
    </row>
    <row r="117" spans="2:10" ht="33" customHeight="1" thickBot="1">
      <c r="C117" s="332" t="s">
        <v>8523</v>
      </c>
      <c r="D117" s="551"/>
      <c r="E117" s="534" t="s">
        <v>8560</v>
      </c>
      <c r="F117" s="535"/>
      <c r="G117" s="219" t="str">
        <f>IF(ISBLANK(H117),"必須","入力済")</f>
        <v>必須</v>
      </c>
      <c r="H117" s="65"/>
      <c r="I117" s="389" t="s">
        <v>8599</v>
      </c>
      <c r="J117" s="254" t="s">
        <v>9048</v>
      </c>
    </row>
    <row r="118" spans="2:10" ht="33" customHeight="1" thickBot="1">
      <c r="C118" s="327" t="s">
        <v>8524</v>
      </c>
      <c r="D118" s="523" t="s">
        <v>8731</v>
      </c>
      <c r="E118" s="524"/>
      <c r="F118" s="525"/>
      <c r="G118" s="209" t="str">
        <f>IF(ISBLANK(H118), "必須",  "入力済")</f>
        <v>必須</v>
      </c>
      <c r="H118" s="67"/>
      <c r="I118" s="375" t="s">
        <v>8757</v>
      </c>
      <c r="J118" s="258" t="s">
        <v>8742</v>
      </c>
    </row>
    <row r="119" spans="2:10" ht="33" customHeight="1" thickBot="1">
      <c r="C119" s="327" t="s">
        <v>8525</v>
      </c>
      <c r="D119" s="523" t="s">
        <v>8461</v>
      </c>
      <c r="E119" s="524"/>
      <c r="F119" s="525"/>
      <c r="G119" s="221" t="str">
        <f>IF(ISBLANK(H119),"可能な限り","入力済")</f>
        <v>可能な限り</v>
      </c>
      <c r="H119" s="79"/>
      <c r="I119" s="392" t="s">
        <v>8757</v>
      </c>
      <c r="J119" s="258" t="s">
        <v>8746</v>
      </c>
    </row>
    <row r="120" spans="2:10" ht="66" customHeight="1" thickBot="1">
      <c r="C120" s="327" t="s">
        <v>8526</v>
      </c>
      <c r="D120" s="523" t="s">
        <v>8588</v>
      </c>
      <c r="E120" s="524"/>
      <c r="F120" s="525"/>
      <c r="G120" s="222" t="str">
        <f>IF(ISBLANK(H120),"必須","入力済")</f>
        <v>必須</v>
      </c>
      <c r="H120" s="71"/>
      <c r="I120" s="393" t="s">
        <v>8599</v>
      </c>
      <c r="J120" s="258" t="s">
        <v>9065</v>
      </c>
    </row>
    <row r="121" spans="2:10" ht="33.75" thickBot="1">
      <c r="C121" s="327" t="s">
        <v>8527</v>
      </c>
      <c r="D121" s="523" t="s">
        <v>8462</v>
      </c>
      <c r="E121" s="524"/>
      <c r="F121" s="525"/>
      <c r="G121" s="215" t="str">
        <f>IF(ISBLANK(H121),"該当の場合は必須","入力済")</f>
        <v>該当の場合は必須</v>
      </c>
      <c r="H121" s="74"/>
      <c r="I121" s="375" t="s">
        <v>8759</v>
      </c>
      <c r="J121" s="258" t="s">
        <v>8744</v>
      </c>
    </row>
    <row r="122" spans="2:10" ht="33" customHeight="1" thickBot="1">
      <c r="C122" s="327" t="s">
        <v>8528</v>
      </c>
      <c r="D122" s="523" t="s">
        <v>8060</v>
      </c>
      <c r="E122" s="524"/>
      <c r="F122" s="525"/>
      <c r="G122" s="221" t="str">
        <f>IF(ISBLANK(H122),"可能な限り","入力済")</f>
        <v>可能な限り</v>
      </c>
      <c r="H122" s="77"/>
      <c r="I122" s="394" t="s">
        <v>8757</v>
      </c>
      <c r="J122" s="258" t="s">
        <v>9050</v>
      </c>
    </row>
    <row r="123" spans="2:10" ht="33" customHeight="1" thickBot="1">
      <c r="C123" s="327" t="s">
        <v>8529</v>
      </c>
      <c r="D123" s="523" t="s">
        <v>8463</v>
      </c>
      <c r="E123" s="524"/>
      <c r="F123" s="525"/>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517" t="s">
        <v>188</v>
      </c>
      <c r="E126" s="518"/>
      <c r="F126" s="519"/>
      <c r="G126" s="323" t="s">
        <v>8541</v>
      </c>
      <c r="H126" s="324" t="s">
        <v>189</v>
      </c>
      <c r="I126" s="323" t="s">
        <v>8597</v>
      </c>
      <c r="J126" s="193" t="s">
        <v>8601</v>
      </c>
    </row>
    <row r="127" spans="2:10" ht="33" customHeight="1" thickBot="1">
      <c r="C127" s="332" t="s">
        <v>8035</v>
      </c>
      <c r="D127" s="534" t="s">
        <v>8718</v>
      </c>
      <c r="E127" s="599"/>
      <c r="F127" s="535"/>
      <c r="G127" s="219" t="str">
        <f>IF(ISBLANK(H127),"必須","入力済")</f>
        <v>必須</v>
      </c>
      <c r="H127" s="65"/>
      <c r="I127" s="386" t="s">
        <v>8599</v>
      </c>
      <c r="J127" s="254" t="s">
        <v>9001</v>
      </c>
    </row>
    <row r="128" spans="2:10" ht="33">
      <c r="C128" s="194" t="s">
        <v>8036</v>
      </c>
      <c r="D128" s="550" t="s">
        <v>8553</v>
      </c>
      <c r="E128" s="550"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52"/>
      <c r="E129" s="552"/>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52"/>
      <c r="E130" s="550"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51"/>
      <c r="E131" s="551"/>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8522</v>
      </c>
      <c r="D132" s="598" t="s">
        <v>8558</v>
      </c>
      <c r="E132" s="548" t="s">
        <v>8559</v>
      </c>
      <c r="F132" s="549"/>
      <c r="G132" s="205" t="str">
        <f>IF(ISBLANK(H132),"必須","入力済")</f>
        <v>必須</v>
      </c>
      <c r="H132" s="83"/>
      <c r="I132" s="388" t="s">
        <v>8599</v>
      </c>
      <c r="J132" s="267" t="s">
        <v>9047</v>
      </c>
    </row>
    <row r="133" spans="2:10" ht="33" customHeight="1" thickBot="1">
      <c r="C133" s="332" t="s">
        <v>8523</v>
      </c>
      <c r="D133" s="551"/>
      <c r="E133" s="534" t="s">
        <v>8560</v>
      </c>
      <c r="F133" s="535"/>
      <c r="G133" s="219" t="str">
        <f>IF(ISBLANK(H133),"必須","入力済")</f>
        <v>必須</v>
      </c>
      <c r="H133" s="64"/>
      <c r="I133" s="389" t="s">
        <v>8599</v>
      </c>
      <c r="J133" s="254" t="s">
        <v>9048</v>
      </c>
    </row>
    <row r="134" spans="2:10" ht="33" customHeight="1" thickBot="1">
      <c r="C134" s="327" t="s">
        <v>8524</v>
      </c>
      <c r="D134" s="523" t="s">
        <v>8731</v>
      </c>
      <c r="E134" s="524"/>
      <c r="F134" s="525"/>
      <c r="G134" s="209" t="str">
        <f>IF(ISBLANK(H134), "必須",  "入力済")</f>
        <v>必須</v>
      </c>
      <c r="H134" s="82"/>
      <c r="I134" s="375" t="s">
        <v>8757</v>
      </c>
      <c r="J134" s="258" t="s">
        <v>8742</v>
      </c>
    </row>
    <row r="135" spans="2:10" ht="33" customHeight="1" thickBot="1">
      <c r="C135" s="327" t="s">
        <v>8525</v>
      </c>
      <c r="D135" s="523" t="s">
        <v>8461</v>
      </c>
      <c r="E135" s="524"/>
      <c r="F135" s="525"/>
      <c r="G135" s="221" t="str">
        <f>IF(ISBLANK(H135),"可能な限り","入力済")</f>
        <v>可能な限り</v>
      </c>
      <c r="H135" s="84"/>
      <c r="I135" s="392" t="s">
        <v>8757</v>
      </c>
      <c r="J135" s="258" t="s">
        <v>8746</v>
      </c>
    </row>
    <row r="136" spans="2:10" ht="66" customHeight="1" thickBot="1">
      <c r="C136" s="327" t="s">
        <v>8526</v>
      </c>
      <c r="D136" s="523" t="s">
        <v>8588</v>
      </c>
      <c r="E136" s="524"/>
      <c r="F136" s="525"/>
      <c r="G136" s="222" t="str">
        <f>IF(ISBLANK(H136),"必須","入力済")</f>
        <v>必須</v>
      </c>
      <c r="H136" s="85"/>
      <c r="I136" s="393" t="s">
        <v>8599</v>
      </c>
      <c r="J136" s="258" t="s">
        <v>9065</v>
      </c>
    </row>
    <row r="137" spans="2:10" ht="33.75" thickBot="1">
      <c r="C137" s="327" t="s">
        <v>8527</v>
      </c>
      <c r="D137" s="523" t="s">
        <v>8462</v>
      </c>
      <c r="E137" s="524"/>
      <c r="F137" s="525"/>
      <c r="G137" s="215" t="str">
        <f>IF(ISBLANK(H137),"該当の場合は必須","入力済")</f>
        <v>該当の場合は必須</v>
      </c>
      <c r="H137" s="102"/>
      <c r="I137" s="375" t="s">
        <v>8759</v>
      </c>
      <c r="J137" s="258" t="s">
        <v>8744</v>
      </c>
    </row>
    <row r="138" spans="2:10" ht="33" customHeight="1" thickBot="1">
      <c r="C138" s="327" t="s">
        <v>8528</v>
      </c>
      <c r="D138" s="523" t="s">
        <v>8060</v>
      </c>
      <c r="E138" s="524"/>
      <c r="F138" s="525"/>
      <c r="G138" s="221" t="str">
        <f>IF(ISBLANK(H138),"可能な限り","入力済")</f>
        <v>可能な限り</v>
      </c>
      <c r="H138" s="81"/>
      <c r="I138" s="394" t="s">
        <v>8757</v>
      </c>
      <c r="J138" s="258" t="s">
        <v>9050</v>
      </c>
    </row>
    <row r="139" spans="2:10" ht="33" customHeight="1" thickBot="1">
      <c r="C139" s="327" t="s">
        <v>8529</v>
      </c>
      <c r="D139" s="523" t="s">
        <v>8463</v>
      </c>
      <c r="E139" s="524"/>
      <c r="F139" s="525"/>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517" t="s">
        <v>188</v>
      </c>
      <c r="E142" s="518"/>
      <c r="F142" s="519"/>
      <c r="G142" s="323" t="s">
        <v>8541</v>
      </c>
      <c r="H142" s="324" t="s">
        <v>189</v>
      </c>
      <c r="I142" s="323" t="s">
        <v>8597</v>
      </c>
      <c r="J142" s="193" t="s">
        <v>8601</v>
      </c>
    </row>
    <row r="143" spans="2:10" ht="33" customHeight="1" thickBot="1">
      <c r="C143" s="332" t="s">
        <v>8035</v>
      </c>
      <c r="D143" s="534" t="s">
        <v>8720</v>
      </c>
      <c r="E143" s="599"/>
      <c r="F143" s="535"/>
      <c r="G143" s="219" t="str">
        <f>IF(ISBLANK(H143),"必須","入力済")</f>
        <v>必須</v>
      </c>
      <c r="H143" s="65"/>
      <c r="I143" s="386" t="s">
        <v>8599</v>
      </c>
      <c r="J143" s="254" t="s">
        <v>9002</v>
      </c>
    </row>
    <row r="144" spans="2:10" ht="33">
      <c r="C144" s="194" t="s">
        <v>8036</v>
      </c>
      <c r="D144" s="598" t="s">
        <v>8553</v>
      </c>
      <c r="E144" s="598"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52"/>
      <c r="E145" s="552"/>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52"/>
      <c r="E146" s="550"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51"/>
      <c r="E147" s="551"/>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8522</v>
      </c>
      <c r="D148" s="598" t="s">
        <v>8558</v>
      </c>
      <c r="E148" s="548" t="s">
        <v>8559</v>
      </c>
      <c r="F148" s="549"/>
      <c r="G148" s="205" t="str">
        <f>IF(ISBLANK(H148),"必須","入力済")</f>
        <v>必須</v>
      </c>
      <c r="H148" s="78"/>
      <c r="I148" s="388" t="s">
        <v>8599</v>
      </c>
      <c r="J148" s="267" t="s">
        <v>9047</v>
      </c>
    </row>
    <row r="149" spans="2:10" ht="33" customHeight="1" thickBot="1">
      <c r="C149" s="332" t="s">
        <v>8523</v>
      </c>
      <c r="D149" s="551"/>
      <c r="E149" s="534" t="s">
        <v>8560</v>
      </c>
      <c r="F149" s="535"/>
      <c r="G149" s="219" t="str">
        <f>IF(ISBLANK(H149),"必須","入力済")</f>
        <v>必須</v>
      </c>
      <c r="H149" s="65"/>
      <c r="I149" s="389" t="s">
        <v>8599</v>
      </c>
      <c r="J149" s="254" t="s">
        <v>9048</v>
      </c>
    </row>
    <row r="150" spans="2:10" ht="33" customHeight="1" thickBot="1">
      <c r="C150" s="327" t="s">
        <v>8524</v>
      </c>
      <c r="D150" s="523" t="s">
        <v>8731</v>
      </c>
      <c r="E150" s="524"/>
      <c r="F150" s="525"/>
      <c r="G150" s="209" t="str">
        <f>IF(ISBLANK(H150), "必須",  "入力済")</f>
        <v>必須</v>
      </c>
      <c r="H150" s="67"/>
      <c r="I150" s="375" t="s">
        <v>8757</v>
      </c>
      <c r="J150" s="258" t="s">
        <v>8742</v>
      </c>
    </row>
    <row r="151" spans="2:10" ht="33" customHeight="1" thickBot="1">
      <c r="C151" s="327" t="s">
        <v>8525</v>
      </c>
      <c r="D151" s="523" t="s">
        <v>8461</v>
      </c>
      <c r="E151" s="524"/>
      <c r="F151" s="525"/>
      <c r="G151" s="221" t="str">
        <f>IF(ISBLANK(H151),"可能な限り","入力済")</f>
        <v>可能な限り</v>
      </c>
      <c r="H151" s="79"/>
      <c r="I151" s="392" t="s">
        <v>8757</v>
      </c>
      <c r="J151" s="258" t="s">
        <v>8746</v>
      </c>
    </row>
    <row r="152" spans="2:10" ht="66" customHeight="1" thickBot="1">
      <c r="C152" s="327" t="s">
        <v>8526</v>
      </c>
      <c r="D152" s="523" t="s">
        <v>8588</v>
      </c>
      <c r="E152" s="524"/>
      <c r="F152" s="525"/>
      <c r="G152" s="222" t="str">
        <f>IF(ISBLANK(H152),"必須","入力済")</f>
        <v>必須</v>
      </c>
      <c r="H152" s="71"/>
      <c r="I152" s="393" t="s">
        <v>8599</v>
      </c>
      <c r="J152" s="258" t="s">
        <v>9065</v>
      </c>
    </row>
    <row r="153" spans="2:10" ht="33.75" thickBot="1">
      <c r="C153" s="327" t="s">
        <v>8527</v>
      </c>
      <c r="D153" s="523" t="s">
        <v>8462</v>
      </c>
      <c r="E153" s="524"/>
      <c r="F153" s="525"/>
      <c r="G153" s="215" t="str">
        <f>IF(ISBLANK(H153),"該当の場合は必須","入力済")</f>
        <v>該当の場合は必須</v>
      </c>
      <c r="H153" s="74"/>
      <c r="I153" s="375" t="s">
        <v>8759</v>
      </c>
      <c r="J153" s="258" t="s">
        <v>8744</v>
      </c>
    </row>
    <row r="154" spans="2:10" ht="33" customHeight="1" thickBot="1">
      <c r="C154" s="327" t="s">
        <v>8528</v>
      </c>
      <c r="D154" s="523" t="s">
        <v>8060</v>
      </c>
      <c r="E154" s="524"/>
      <c r="F154" s="525"/>
      <c r="G154" s="221" t="str">
        <f>IF(ISBLANK(H154),"可能な限り","入力済")</f>
        <v>可能な限り</v>
      </c>
      <c r="H154" s="81"/>
      <c r="I154" s="394" t="s">
        <v>8757</v>
      </c>
      <c r="J154" s="258" t="s">
        <v>9050</v>
      </c>
    </row>
    <row r="155" spans="2:10" ht="33" customHeight="1" thickBot="1">
      <c r="C155" s="327" t="s">
        <v>8529</v>
      </c>
      <c r="D155" s="523" t="s">
        <v>8463</v>
      </c>
      <c r="E155" s="524"/>
      <c r="F155" s="525"/>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517" t="s">
        <v>188</v>
      </c>
      <c r="E158" s="518"/>
      <c r="F158" s="519"/>
      <c r="G158" s="323" t="s">
        <v>8541</v>
      </c>
      <c r="H158" s="324" t="s">
        <v>189</v>
      </c>
      <c r="I158" s="323" t="s">
        <v>8597</v>
      </c>
      <c r="J158" s="193" t="s">
        <v>8601</v>
      </c>
    </row>
    <row r="159" spans="2:10" ht="33" customHeight="1" thickBot="1">
      <c r="C159" s="327" t="s">
        <v>8035</v>
      </c>
      <c r="D159" s="539" t="s">
        <v>8561</v>
      </c>
      <c r="E159" s="540"/>
      <c r="F159" s="541"/>
      <c r="G159" s="206" t="str">
        <f>IF(ISBLANK(H159),"必須","入力済")</f>
        <v>必須</v>
      </c>
      <c r="H159" s="92"/>
      <c r="I159" s="377" t="s">
        <v>8757</v>
      </c>
      <c r="J159" s="255" t="s">
        <v>8747</v>
      </c>
    </row>
    <row r="160" spans="2:10" ht="33" customHeight="1" thickBot="1">
      <c r="C160" s="327" t="s">
        <v>8036</v>
      </c>
      <c r="D160" s="539" t="s">
        <v>8562</v>
      </c>
      <c r="E160" s="540"/>
      <c r="F160" s="541"/>
      <c r="G160" s="206" t="str">
        <f>IF(ISBLANK(H160),"必須","入力済")</f>
        <v>必須</v>
      </c>
      <c r="H160" s="93"/>
      <c r="I160" s="380" t="s">
        <v>8757</v>
      </c>
      <c r="J160" s="255" t="s">
        <v>8748</v>
      </c>
    </row>
    <row r="161" spans="2:10" ht="33" customHeight="1" thickBot="1">
      <c r="C161" s="327" t="s">
        <v>8037</v>
      </c>
      <c r="D161" s="539" t="s">
        <v>8563</v>
      </c>
      <c r="E161" s="540"/>
      <c r="F161" s="541"/>
      <c r="G161" s="206" t="str">
        <f>IF(ISBLANK(H161),"必須","自動計算")</f>
        <v>自動計算</v>
      </c>
      <c r="H161" s="397" t="str">
        <f>IF(OR(H159="", H160="", H159=0), "", CEILING(H160/H159, 1))</f>
        <v/>
      </c>
      <c r="I161" s="398" t="s">
        <v>8612</v>
      </c>
      <c r="J161" s="255" t="s">
        <v>9055</v>
      </c>
    </row>
    <row r="162" spans="2:10" ht="33" customHeight="1" thickBot="1">
      <c r="C162" s="327" t="s">
        <v>8038</v>
      </c>
      <c r="D162" s="523" t="s">
        <v>8564</v>
      </c>
      <c r="E162" s="524"/>
      <c r="F162" s="525"/>
      <c r="G162" s="215" t="str">
        <f>IF(ISBLANK(H162),"必須","入力済")</f>
        <v>必須</v>
      </c>
      <c r="H162" s="77"/>
      <c r="I162" s="375" t="s">
        <v>9010</v>
      </c>
      <c r="J162" s="258" t="s">
        <v>8749</v>
      </c>
    </row>
    <row r="163" spans="2:10" ht="19.5" thickBot="1"/>
    <row r="164" spans="2:10" ht="63" customHeight="1" thickBot="1">
      <c r="C164" s="327" t="s">
        <v>8039</v>
      </c>
      <c r="D164" s="539" t="s">
        <v>8587</v>
      </c>
      <c r="E164" s="540"/>
      <c r="F164" s="541"/>
      <c r="G164" s="211" t="str">
        <f>IF(ISBLANK($H$164), "必須",  "入力済")</f>
        <v>必須</v>
      </c>
      <c r="H164" s="94"/>
      <c r="I164" s="379" t="s">
        <v>8757</v>
      </c>
      <c r="J164" s="255" t="s">
        <v>8750</v>
      </c>
    </row>
    <row r="165" spans="2:10" ht="18">
      <c r="F165" s="357"/>
      <c r="G165" s="357"/>
      <c r="H165" s="358"/>
      <c r="I165" s="26"/>
      <c r="J165" s="27"/>
    </row>
    <row r="166" spans="2:10" ht="24">
      <c r="B166" s="28" t="s">
        <v>8466</v>
      </c>
      <c r="C166" s="23"/>
      <c r="D166" s="23"/>
      <c r="E166" s="23"/>
      <c r="I166" s="26"/>
      <c r="J166" s="27"/>
    </row>
    <row r="167" spans="2:10" ht="19.5">
      <c r="C167" s="29" t="s">
        <v>193</v>
      </c>
      <c r="D167" s="479" t="s">
        <v>188</v>
      </c>
      <c r="E167" s="480"/>
      <c r="F167" s="481"/>
      <c r="G167" s="29" t="s">
        <v>8541</v>
      </c>
      <c r="H167" s="399" t="s">
        <v>189</v>
      </c>
      <c r="I167" s="29" t="s">
        <v>8597</v>
      </c>
      <c r="J167" s="400" t="s">
        <v>8601</v>
      </c>
    </row>
    <row r="168" spans="2:10" ht="33" customHeight="1" thickBot="1">
      <c r="C168" s="332" t="s">
        <v>8035</v>
      </c>
      <c r="D168" s="536" t="s">
        <v>8565</v>
      </c>
      <c r="E168" s="537"/>
      <c r="F168" s="538"/>
      <c r="G168" s="199" t="str">
        <f>IF(ISBLANK(H168),"必須","入力済")</f>
        <v>必須</v>
      </c>
      <c r="H168" s="62"/>
      <c r="I168" s="353" t="s">
        <v>8599</v>
      </c>
      <c r="J168" s="246" t="s">
        <v>8613</v>
      </c>
    </row>
    <row r="169" spans="2:10" ht="33" customHeight="1" thickBot="1">
      <c r="C169" s="327" t="s">
        <v>8036</v>
      </c>
      <c r="D169" s="526" t="s">
        <v>8566</v>
      </c>
      <c r="E169" s="527"/>
      <c r="F169" s="528"/>
      <c r="G169" s="209" t="str">
        <f>IF(ISBLANK(H169),"必須","入力済")</f>
        <v>必須</v>
      </c>
      <c r="H169" s="71"/>
      <c r="I169" s="391" t="s">
        <v>8599</v>
      </c>
      <c r="J169" s="258" t="s">
        <v>8614</v>
      </c>
    </row>
    <row r="170" spans="2:10" ht="314.25" thickBot="1">
      <c r="C170" s="327" t="s">
        <v>8037</v>
      </c>
      <c r="D170" s="544" t="s">
        <v>8596</v>
      </c>
      <c r="E170" s="540"/>
      <c r="F170" s="541"/>
      <c r="G170" s="211" t="str">
        <f>IF(ISBLANK(H170), "必須", "入力済" &amp; CHAR(10) &amp; "（" &amp; LEN(SUBSTITUTE(H170, CHAR(10), "")) &amp; "文字）")</f>
        <v>必須</v>
      </c>
      <c r="H170" s="73"/>
      <c r="I170" s="401" t="s">
        <v>8759</v>
      </c>
      <c r="J170" s="272" t="s">
        <v>9011</v>
      </c>
    </row>
    <row r="171" spans="2:10" ht="66.75" thickBot="1">
      <c r="C171" s="327" t="s">
        <v>8038</v>
      </c>
      <c r="D171" s="539" t="s">
        <v>8493</v>
      </c>
      <c r="E171" s="540"/>
      <c r="F171" s="541"/>
      <c r="G171" s="224" t="str">
        <f>IF(ISBLANK(H171), "必須", "入力済" &amp; CHAR(10) &amp; "（" &amp; LEN(SUBSTITUTE(H171, CHAR(10), "")) &amp; "文字）")</f>
        <v>必須</v>
      </c>
      <c r="H171" s="86"/>
      <c r="I171" s="379" t="s">
        <v>8759</v>
      </c>
      <c r="J171" s="273" t="s">
        <v>9012</v>
      </c>
    </row>
    <row r="172" spans="2:10" ht="33" customHeight="1" thickBot="1">
      <c r="C172" s="327" t="s">
        <v>8039</v>
      </c>
      <c r="D172" s="539" t="s">
        <v>8495</v>
      </c>
      <c r="E172" s="540"/>
      <c r="F172" s="541"/>
      <c r="G172" s="212" t="str">
        <f>IF(ISBLANK(H172),"必須","入力済")</f>
        <v>必須</v>
      </c>
      <c r="H172" s="70"/>
      <c r="I172" s="376" t="s">
        <v>8599</v>
      </c>
      <c r="J172" s="274" t="s">
        <v>8615</v>
      </c>
    </row>
    <row r="173" spans="2:10" ht="49.5" customHeight="1" thickBot="1">
      <c r="C173" s="327" t="s">
        <v>8522</v>
      </c>
      <c r="D173" s="544" t="s">
        <v>8719</v>
      </c>
      <c r="E173" s="540"/>
      <c r="F173" s="541"/>
      <c r="G173" s="214" t="str">
        <f>IF(ISBLANK(H173),"必須","入力済")</f>
        <v>必須</v>
      </c>
      <c r="H173" s="69"/>
      <c r="I173" s="377" t="s">
        <v>8757</v>
      </c>
      <c r="J173" s="255" t="s">
        <v>8751</v>
      </c>
    </row>
    <row r="174" spans="2:10" ht="33" customHeight="1" thickBot="1">
      <c r="C174" s="327" t="s">
        <v>8523</v>
      </c>
      <c r="D174" s="545" t="s">
        <v>8496</v>
      </c>
      <c r="E174" s="546"/>
      <c r="F174" s="547"/>
      <c r="G174" s="225" t="str">
        <f>IF(ISBLANK(H174),"該当の場合は必須","入力済")</f>
        <v>該当の場合は必須</v>
      </c>
      <c r="H174" s="79"/>
      <c r="I174" s="392" t="s">
        <v>8949</v>
      </c>
      <c r="J174" s="258" t="s">
        <v>8752</v>
      </c>
    </row>
    <row r="175" spans="2:10" ht="33" customHeight="1" thickBot="1">
      <c r="C175" s="327"/>
      <c r="D175" s="520" t="s">
        <v>8622</v>
      </c>
      <c r="E175" s="521"/>
      <c r="F175" s="521"/>
      <c r="G175" s="521"/>
      <c r="H175" s="521"/>
      <c r="I175" s="521"/>
      <c r="J175" s="522"/>
    </row>
    <row r="176" spans="2:10" ht="33" customHeight="1" thickBot="1">
      <c r="C176" s="327" t="s">
        <v>8524</v>
      </c>
      <c r="D176" s="539" t="s">
        <v>8659</v>
      </c>
      <c r="E176" s="540"/>
      <c r="F176" s="541"/>
      <c r="G176" s="212" t="str">
        <f>IF(ISBLANK(H176),"必須","入力済")</f>
        <v>必須</v>
      </c>
      <c r="H176" s="70"/>
      <c r="I176" s="376" t="s">
        <v>8599</v>
      </c>
      <c r="J176" s="274" t="s">
        <v>8658</v>
      </c>
    </row>
    <row r="177" spans="2:10" ht="33" customHeight="1" thickBot="1">
      <c r="C177" s="327" t="s">
        <v>8525</v>
      </c>
      <c r="D177" s="523" t="s">
        <v>8497</v>
      </c>
      <c r="E177" s="524"/>
      <c r="F177" s="525"/>
      <c r="G177" s="221" t="str">
        <f>IF(ISBLANK(H177),"該当する場合","入力済")</f>
        <v>該当する場合</v>
      </c>
      <c r="H177" s="71"/>
      <c r="I177" s="391" t="s">
        <v>8599</v>
      </c>
      <c r="J177" s="275" t="s">
        <v>8616</v>
      </c>
    </row>
    <row r="178" spans="2:10" ht="33" customHeight="1" thickBot="1">
      <c r="C178" s="327" t="s">
        <v>8526</v>
      </c>
      <c r="D178" s="523" t="s">
        <v>8498</v>
      </c>
      <c r="E178" s="524"/>
      <c r="F178" s="525"/>
      <c r="G178" s="221" t="str">
        <f t="shared" ref="G178:G180" si="7">IF(ISBLANK(H178),"該当する場合","入力済")</f>
        <v>該当する場合</v>
      </c>
      <c r="H178" s="71"/>
      <c r="I178" s="391" t="s">
        <v>8599</v>
      </c>
      <c r="J178" s="275" t="s">
        <v>8617</v>
      </c>
    </row>
    <row r="179" spans="2:10" ht="33" customHeight="1" thickBot="1">
      <c r="C179" s="327" t="s">
        <v>8527</v>
      </c>
      <c r="D179" s="523" t="s">
        <v>8499</v>
      </c>
      <c r="E179" s="524"/>
      <c r="F179" s="525"/>
      <c r="G179" s="221" t="str">
        <f t="shared" si="7"/>
        <v>該当する場合</v>
      </c>
      <c r="H179" s="71"/>
      <c r="I179" s="391" t="s">
        <v>8599</v>
      </c>
      <c r="J179" s="275" t="s">
        <v>8618</v>
      </c>
    </row>
    <row r="180" spans="2:10" ht="33" customHeight="1" thickBot="1">
      <c r="C180" s="327" t="s">
        <v>8528</v>
      </c>
      <c r="D180" s="523" t="s">
        <v>1</v>
      </c>
      <c r="E180" s="524"/>
      <c r="F180" s="525"/>
      <c r="G180" s="221" t="str">
        <f t="shared" si="7"/>
        <v>該当する場合</v>
      </c>
      <c r="H180" s="71"/>
      <c r="I180" s="391" t="s">
        <v>8599</v>
      </c>
      <c r="J180" s="275" t="s">
        <v>8619</v>
      </c>
    </row>
    <row r="181" spans="2:10" ht="33.75" thickBot="1">
      <c r="C181" s="327" t="s">
        <v>8529</v>
      </c>
      <c r="D181" s="526" t="s">
        <v>8733</v>
      </c>
      <c r="E181" s="527"/>
      <c r="F181" s="528"/>
      <c r="G181" s="221" t="str">
        <f>IF(ISBLANK(H181),"必須","入力済")</f>
        <v>必須</v>
      </c>
      <c r="H181" s="74"/>
      <c r="I181" s="375" t="s">
        <v>8759</v>
      </c>
      <c r="J181" s="258" t="s">
        <v>8753</v>
      </c>
    </row>
    <row r="182" spans="2:10" ht="33.75" thickBot="1">
      <c r="C182" s="327" t="s">
        <v>8530</v>
      </c>
      <c r="D182" s="523" t="s">
        <v>8734</v>
      </c>
      <c r="E182" s="524"/>
      <c r="F182" s="525"/>
      <c r="G182" s="221" t="str">
        <f>IF(ISBLANK(H182),"必須","入力済")</f>
        <v>必須</v>
      </c>
      <c r="H182" s="74"/>
      <c r="I182" s="375" t="s">
        <v>8759</v>
      </c>
      <c r="J182" s="258" t="s">
        <v>8754</v>
      </c>
    </row>
    <row r="183" spans="2:10">
      <c r="F183" s="381"/>
      <c r="G183" s="381"/>
      <c r="H183" s="402"/>
      <c r="I183" s="26"/>
      <c r="J183" s="27"/>
    </row>
    <row r="184" spans="2:10" ht="24">
      <c r="B184" s="28" t="s">
        <v>8500</v>
      </c>
      <c r="C184" s="23"/>
      <c r="D184" s="23"/>
      <c r="E184" s="23"/>
      <c r="I184" s="26"/>
      <c r="J184" s="27"/>
    </row>
    <row r="185" spans="2:10" ht="19.5">
      <c r="C185" s="29" t="s">
        <v>193</v>
      </c>
      <c r="D185" s="479" t="s">
        <v>188</v>
      </c>
      <c r="E185" s="480"/>
      <c r="F185" s="481"/>
      <c r="G185" s="29" t="s">
        <v>8541</v>
      </c>
      <c r="H185" s="399" t="s">
        <v>189</v>
      </c>
      <c r="I185" s="29" t="s">
        <v>8597</v>
      </c>
      <c r="J185" s="400" t="s">
        <v>8601</v>
      </c>
    </row>
    <row r="186" spans="2:10" ht="33" customHeight="1" thickBot="1">
      <c r="C186" s="332" t="s">
        <v>8035</v>
      </c>
      <c r="D186" s="536" t="s">
        <v>8501</v>
      </c>
      <c r="E186" s="537"/>
      <c r="F186" s="538"/>
      <c r="G186" s="226" t="str">
        <f>IF(ISBLANK(H186),"必須","入力済")</f>
        <v>必須</v>
      </c>
      <c r="H186" s="62"/>
      <c r="I186" s="353" t="s">
        <v>8599</v>
      </c>
      <c r="J186" s="276" t="s">
        <v>8620</v>
      </c>
    </row>
    <row r="187" spans="2:10" ht="83.25" thickBot="1">
      <c r="C187" s="327" t="s">
        <v>8036</v>
      </c>
      <c r="D187" s="526" t="s">
        <v>8567</v>
      </c>
      <c r="E187" s="527"/>
      <c r="F187" s="528"/>
      <c r="G187" s="215" t="str">
        <f>IF(ISBLANK(H187), "必須", "入力済" &amp; CHAR(10) &amp; "（" &amp; LEN(SUBSTITUTE(H187, CHAR(10), "")) &amp; "文字）")</f>
        <v>必須</v>
      </c>
      <c r="H187" s="80"/>
      <c r="I187" s="403" t="s">
        <v>8759</v>
      </c>
      <c r="J187" s="277" t="s">
        <v>9030</v>
      </c>
    </row>
    <row r="188" spans="2:10" ht="33" customHeight="1" thickBot="1">
      <c r="C188" s="327" t="s">
        <v>8037</v>
      </c>
      <c r="D188" s="523" t="s">
        <v>8568</v>
      </c>
      <c r="E188" s="524"/>
      <c r="F188" s="525"/>
      <c r="G188" s="215" t="str">
        <f>IF(ISBLANK(H188),"必須","入力済")</f>
        <v>必須</v>
      </c>
      <c r="H188" s="71"/>
      <c r="I188" s="391" t="s">
        <v>8599</v>
      </c>
      <c r="J188" s="258" t="s">
        <v>8656</v>
      </c>
    </row>
    <row r="189" spans="2:10" ht="33.75" thickBot="1">
      <c r="C189" s="327" t="s">
        <v>8038</v>
      </c>
      <c r="D189" s="523" t="s">
        <v>8569</v>
      </c>
      <c r="E189" s="524"/>
      <c r="F189" s="525"/>
      <c r="G189" s="215" t="str">
        <f>IF(ISBLANK(H189),"必須","入力済")</f>
        <v>必須</v>
      </c>
      <c r="H189" s="74"/>
      <c r="I189" s="403" t="s">
        <v>8759</v>
      </c>
      <c r="J189" s="258" t="s">
        <v>8755</v>
      </c>
    </row>
    <row r="190" spans="2:10" ht="33" customHeight="1">
      <c r="C190" s="329" t="s">
        <v>8039</v>
      </c>
      <c r="D190" s="529" t="s">
        <v>8570</v>
      </c>
      <c r="E190" s="532" t="s">
        <v>8660</v>
      </c>
      <c r="F190" s="533"/>
      <c r="G190" s="227" t="str">
        <f>IF(ISBLANK(H190),"必須","入力済")</f>
        <v>必須</v>
      </c>
      <c r="H190" s="78"/>
      <c r="I190" s="350" t="s">
        <v>8599</v>
      </c>
      <c r="J190" s="278" t="s">
        <v>9038</v>
      </c>
    </row>
    <row r="191" spans="2:10" ht="33" customHeight="1">
      <c r="C191" s="194" t="s">
        <v>8522</v>
      </c>
      <c r="D191" s="530"/>
      <c r="E191" s="504" t="s">
        <v>8046</v>
      </c>
      <c r="F191" s="505"/>
      <c r="G191" s="217" t="str">
        <f t="shared" ref="G191:G194" si="8">IF(ISBLANK(H191),"該当する場合","入力済")</f>
        <v>該当する場合</v>
      </c>
      <c r="H191" s="60"/>
      <c r="I191" s="320" t="s">
        <v>8599</v>
      </c>
      <c r="J191" s="279" t="s">
        <v>8663</v>
      </c>
    </row>
    <row r="192" spans="2:10" ht="33" customHeight="1">
      <c r="C192" s="194" t="s">
        <v>8523</v>
      </c>
      <c r="D192" s="530"/>
      <c r="E192" s="504" t="s">
        <v>9007</v>
      </c>
      <c r="F192" s="505"/>
      <c r="G192" s="217" t="str">
        <f t="shared" si="8"/>
        <v>該当する場合</v>
      </c>
      <c r="H192" s="60"/>
      <c r="I192" s="320" t="s">
        <v>8599</v>
      </c>
      <c r="J192" s="279" t="s">
        <v>8664</v>
      </c>
    </row>
    <row r="193" spans="2:10" ht="33" customHeight="1">
      <c r="C193" s="194" t="s">
        <v>8524</v>
      </c>
      <c r="D193" s="530"/>
      <c r="E193" s="504" t="s">
        <v>8503</v>
      </c>
      <c r="F193" s="505"/>
      <c r="G193" s="217" t="str">
        <f t="shared" si="8"/>
        <v>該当する場合</v>
      </c>
      <c r="H193" s="60"/>
      <c r="I193" s="320" t="s">
        <v>8599</v>
      </c>
      <c r="J193" s="279" t="s">
        <v>8665</v>
      </c>
    </row>
    <row r="194" spans="2:10" ht="33" customHeight="1">
      <c r="C194" s="194" t="s">
        <v>8525</v>
      </c>
      <c r="D194" s="530"/>
      <c r="E194" s="504" t="s">
        <v>1</v>
      </c>
      <c r="F194" s="505"/>
      <c r="G194" s="217" t="str">
        <f t="shared" si="8"/>
        <v>該当する場合</v>
      </c>
      <c r="H194" s="60"/>
      <c r="I194" s="320" t="s">
        <v>8599</v>
      </c>
      <c r="J194" s="279" t="s">
        <v>8666</v>
      </c>
    </row>
    <row r="195" spans="2:10" ht="33">
      <c r="C195" s="194" t="s">
        <v>8526</v>
      </c>
      <c r="D195" s="530"/>
      <c r="E195" s="568" t="s">
        <v>8721</v>
      </c>
      <c r="F195" s="569"/>
      <c r="G195" s="198" t="str">
        <f>IF(ISBLANK(H195),"必須","入力済")</f>
        <v>必須</v>
      </c>
      <c r="H195" s="103"/>
      <c r="I195" s="404" t="s">
        <v>8759</v>
      </c>
      <c r="J195" s="245" t="s">
        <v>8756</v>
      </c>
    </row>
    <row r="196" spans="2:10" ht="33" customHeight="1" thickBot="1">
      <c r="C196" s="332" t="s">
        <v>8527</v>
      </c>
      <c r="D196" s="531"/>
      <c r="E196" s="534" t="s">
        <v>8571</v>
      </c>
      <c r="F196" s="535"/>
      <c r="G196" s="219" t="str">
        <f>IF(ISBLANK(H196),"必須","入力済")</f>
        <v>必須</v>
      </c>
      <c r="H196" s="75"/>
      <c r="I196" s="405" t="s">
        <v>8757</v>
      </c>
      <c r="J196" s="254" t="s">
        <v>9039</v>
      </c>
    </row>
    <row r="197" spans="2:10"/>
    <row r="198" spans="2:10" ht="24">
      <c r="B198" s="28" t="s">
        <v>8504</v>
      </c>
      <c r="C198" s="23"/>
      <c r="D198" s="23"/>
      <c r="E198" s="23"/>
    </row>
    <row r="199" spans="2:10" ht="20.25" thickBot="1">
      <c r="C199" s="323" t="s">
        <v>193</v>
      </c>
      <c r="D199" s="517" t="s">
        <v>188</v>
      </c>
      <c r="E199" s="518"/>
      <c r="F199" s="519"/>
      <c r="G199" s="323" t="s">
        <v>8541</v>
      </c>
      <c r="H199" s="324" t="s">
        <v>189</v>
      </c>
      <c r="I199" s="323" t="s">
        <v>8597</v>
      </c>
      <c r="J199" s="193" t="s">
        <v>8601</v>
      </c>
    </row>
    <row r="200" spans="2:10" ht="264.75" thickBot="1">
      <c r="C200" s="327" t="s">
        <v>8035</v>
      </c>
      <c r="D200" s="573" t="s">
        <v>8505</v>
      </c>
      <c r="E200" s="574"/>
      <c r="F200" s="575"/>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11"/>
  <conditionalFormatting sqref="D45 H45:J45">
    <cfRule type="expression" dxfId="360" priority="551">
      <formula>OR($H$44="有")</formula>
    </cfRule>
  </conditionalFormatting>
  <conditionalFormatting sqref="D58 H58:J58">
    <cfRule type="expression" dxfId="359" priority="549">
      <formula>OR($H$57="有")</formula>
    </cfRule>
  </conditionalFormatting>
  <conditionalFormatting sqref="D86 H86:J86">
    <cfRule type="expression" dxfId="358" priority="480">
      <formula>$H$74="現況地目や共有持分割合等の単位にまとめて届出"</formula>
    </cfRule>
  </conditionalFormatting>
  <conditionalFormatting sqref="D91 H91:J91">
    <cfRule type="expression" dxfId="357" priority="477">
      <formula>OR($H$8="地上権",$H$8="賃借権")</formula>
    </cfRule>
  </conditionalFormatting>
  <conditionalFormatting sqref="D102 H102:J102">
    <cfRule type="expression" dxfId="356" priority="298">
      <formula>AND($H$74="現況地目や共有持分割合等の単位にまとめて届出",$H$95="有")</formula>
    </cfRule>
  </conditionalFormatting>
  <conditionalFormatting sqref="D105">
    <cfRule type="expression" dxfId="355" priority="441">
      <formula>$H$104="共有持分一部移転"</formula>
    </cfRule>
  </conditionalFormatting>
  <conditionalFormatting sqref="D107">
    <cfRule type="expression" dxfId="354" priority="439">
      <formula>AND(OR($H$8="地上権",$H$8="賃借権"), H95="有")</formula>
    </cfRule>
  </conditionalFormatting>
  <conditionalFormatting sqref="D118 H118:J118">
    <cfRule type="expression" dxfId="353" priority="336">
      <formula>AND($H$74="現況地目や共有持分割合等の単位にまとめて届出",$H$111="有")</formula>
    </cfRule>
  </conditionalFormatting>
  <conditionalFormatting sqref="D121">
    <cfRule type="expression" dxfId="352" priority="405">
      <formula>$H$120="共有持分一部移転"</formula>
    </cfRule>
  </conditionalFormatting>
  <conditionalFormatting sqref="D123">
    <cfRule type="expression" dxfId="351" priority="398">
      <formula>AND(OR($H$8="地上権",$H$8="賃借権"), H111="有")</formula>
    </cfRule>
  </conditionalFormatting>
  <conditionalFormatting sqref="D134 H134:J134">
    <cfRule type="expression" dxfId="350" priority="333">
      <formula>AND($H$74="現況地目や共有持分割合等の単位にまとめて届出",$H$127="有")</formula>
    </cfRule>
  </conditionalFormatting>
  <conditionalFormatting sqref="D137">
    <cfRule type="expression" dxfId="349" priority="386">
      <formula>$H$136="共有持分一部移転"</formula>
    </cfRule>
  </conditionalFormatting>
  <conditionalFormatting sqref="D139">
    <cfRule type="expression" dxfId="348" priority="375">
      <formula>AND(OR($H$8="地上権",$H$8="賃借権"), H127="有")</formula>
    </cfRule>
  </conditionalFormatting>
  <conditionalFormatting sqref="D150 H150:J150">
    <cfRule type="expression" dxfId="347" priority="343">
      <formula>AND($H$74="現況地目や共有持分割合等の単位にまとめて届出",$H$143="有")</formula>
    </cfRule>
  </conditionalFormatting>
  <conditionalFormatting sqref="D153">
    <cfRule type="expression" dxfId="346" priority="348">
      <formula>$H$152="共有持分一部移転"</formula>
    </cfRule>
  </conditionalFormatting>
  <conditionalFormatting sqref="D155">
    <cfRule type="expression" dxfId="345" priority="344">
      <formula>AND(OR($H$8="地上権",$H$8="賃借権"), H143="有")</formula>
    </cfRule>
  </conditionalFormatting>
  <conditionalFormatting sqref="D162 H162:J162">
    <cfRule type="expression" dxfId="344" priority="452">
      <formula>OR($H$8="地上権",$H$8="賃借権")</formula>
    </cfRule>
  </conditionalFormatting>
  <conditionalFormatting sqref="D169 H169:J169">
    <cfRule type="expression" dxfId="343" priority="513">
      <formula>OR($H$168="市街化区域",$H$168="非線引きの都市計画区域")</formula>
    </cfRule>
  </conditionalFormatting>
  <conditionalFormatting sqref="D174 H174:J174">
    <cfRule type="expression" dxfId="342" priority="522" stopIfTrue="1">
      <formula>OR($H$63="一団の土地（新規）",$H$63="一団の土地（継続）")</formula>
    </cfRule>
  </conditionalFormatting>
  <conditionalFormatting sqref="D181 H181:J181">
    <cfRule type="expression" dxfId="341" priority="510" stopIfTrue="1">
      <formula>$H$180="有"</formula>
    </cfRule>
  </conditionalFormatting>
  <conditionalFormatting sqref="D182 H182:J182">
    <cfRule type="expression" dxfId="340" priority="509">
      <formula>COUNTIF($H$177:$H$180,"有")&gt;0</formula>
    </cfRule>
  </conditionalFormatting>
  <conditionalFormatting sqref="D189 H189:J189">
    <cfRule type="expression" dxfId="339" priority="519">
      <formula>OR($H$188="有")</formula>
    </cfRule>
  </conditionalFormatting>
  <conditionalFormatting sqref="D96:F101 H96:J101 D103:F106 H103:J106 D111 H111:J111">
    <cfRule type="expression" dxfId="338" priority="339">
      <formula>$H$95="有"</formula>
    </cfRule>
  </conditionalFormatting>
  <conditionalFormatting sqref="D112:F117 H112:J117 D119:F122 H119:J122 D127 H127:J127">
    <cfRule type="expression" dxfId="337" priority="358">
      <formula>$H$111="有"</formula>
    </cfRule>
  </conditionalFormatting>
  <conditionalFormatting sqref="D128:F133 H128:J133 D135:F138 H135:J138 D143 H143:J143">
    <cfRule type="expression" dxfId="336" priority="372">
      <formula>$H$127="有"</formula>
    </cfRule>
  </conditionalFormatting>
  <conditionalFormatting sqref="D144:F149 H144:J149 D151:F154 H151:J154">
    <cfRule type="expression" dxfId="335" priority="342">
      <formula>$H$143="有"</formula>
    </cfRule>
  </conditionalFormatting>
  <conditionalFormatting sqref="D96:J107 D111:J123 D127:J139 D143:J155">
    <cfRule type="expression" dxfId="334" priority="255" stopIfTrue="1">
      <formula>$H$95="無"</formula>
    </cfRule>
  </conditionalFormatting>
  <conditionalFormatting sqref="D112:J123 D127:J139 D143:J155">
    <cfRule type="expression" dxfId="333" priority="257" stopIfTrue="1">
      <formula>$H$111="無"</formula>
    </cfRule>
    <cfRule type="expression" dxfId="332" priority="271" stopIfTrue="1">
      <formula>$H$111="無"</formula>
    </cfRule>
  </conditionalFormatting>
  <conditionalFormatting sqref="D128:J139 D143:J155">
    <cfRule type="expression" dxfId="331" priority="258" stopIfTrue="1">
      <formula>$H$127="無"</formula>
    </cfRule>
  </conditionalFormatting>
  <conditionalFormatting sqref="D143:J155 D127:J139 D111:J123 D96:J107">
    <cfRule type="expression" dxfId="330" priority="260" stopIfTrue="1">
      <formula>$H$95="無"</formula>
    </cfRule>
  </conditionalFormatting>
  <conditionalFormatting sqref="D143:J155 D128:J139">
    <cfRule type="expression" dxfId="329" priority="274" stopIfTrue="1">
      <formula>$H$127="無"</formula>
    </cfRule>
  </conditionalFormatting>
  <conditionalFormatting sqref="D144:J155">
    <cfRule type="expression" dxfId="328" priority="259" stopIfTrue="1">
      <formula>$H$143="無"</formula>
    </cfRule>
    <cfRule type="expression" dxfId="327" priority="324" stopIfTrue="1">
      <formula>$H$143="無"</formula>
    </cfRule>
  </conditionalFormatting>
  <conditionalFormatting sqref="D177:J180">
    <cfRule type="expression" dxfId="326" priority="511" stopIfTrue="1">
      <formula>$H$176="有"</formula>
    </cfRule>
  </conditionalFormatting>
  <conditionalFormatting sqref="E9 H9:J9">
    <cfRule type="expression" dxfId="325" priority="557" stopIfTrue="1">
      <formula>OR($H$8="その他")</formula>
    </cfRule>
  </conditionalFormatting>
  <conditionalFormatting sqref="E26 H26:J26">
    <cfRule type="expression" dxfId="324" priority="38">
      <formula>$H$21="個人"</formula>
    </cfRule>
  </conditionalFormatting>
  <conditionalFormatting sqref="E42 H42:J42">
    <cfRule type="expression" dxfId="323" priority="284">
      <formula>$H$21="法人"</formula>
    </cfRule>
  </conditionalFormatting>
  <conditionalFormatting sqref="E43 H43:J43">
    <cfRule type="expression" dxfId="322" priority="552">
      <formula>AND($H$21="法人",$H$42="その他")</formula>
    </cfRule>
  </conditionalFormatting>
  <conditionalFormatting sqref="E56 H56:J56">
    <cfRule type="expression" dxfId="321" priority="536" stopIfTrue="1">
      <formula>OR($H$54="法人")</formula>
    </cfRule>
  </conditionalFormatting>
  <conditionalFormatting sqref="E64 H64:J64">
    <cfRule type="expression" dxfId="320" priority="550">
      <formula>OR($H$63="一団の土地（継続）")</formula>
    </cfRule>
  </conditionalFormatting>
  <conditionalFormatting sqref="E195 H195:J195">
    <cfRule type="expression" dxfId="319" priority="484">
      <formula>$H$194="有"</formula>
    </cfRule>
  </conditionalFormatting>
  <conditionalFormatting sqref="E18:F18 H18:J18">
    <cfRule type="expression" dxfId="318" priority="2">
      <formula>AND($H$15&lt;&gt;"国外",$H$15&lt;&gt;"")</formula>
    </cfRule>
  </conditionalFormatting>
  <conditionalFormatting sqref="E22:F22 H22:J22">
    <cfRule type="expression" dxfId="317" priority="11">
      <formula>$H$21="法人"</formula>
    </cfRule>
  </conditionalFormatting>
  <conditionalFormatting sqref="E24:F24">
    <cfRule type="expression" dxfId="316" priority="473">
      <formula>$H$21="法人"</formula>
    </cfRule>
  </conditionalFormatting>
  <conditionalFormatting sqref="E27:F27 H27:J27">
    <cfRule type="expression" dxfId="315" priority="35">
      <formula>AND($H$21="個人",$H$26="その他")</formula>
    </cfRule>
  </conditionalFormatting>
  <conditionalFormatting sqref="E28:F28 H28:J28">
    <cfRule type="expression" dxfId="314" priority="31">
      <formula>AND($H$21="個人",$H$26&lt;&gt;"日本",$H$26&lt;&gt;"")</formula>
    </cfRule>
  </conditionalFormatting>
  <conditionalFormatting sqref="E29:F29 H29:J29">
    <cfRule type="expression" dxfId="313" priority="25">
      <formula>$H$21="法人"</formula>
    </cfRule>
  </conditionalFormatting>
  <conditionalFormatting sqref="E30:F30 H30:J30">
    <cfRule type="expression" dxfId="312" priority="21">
      <formula>AND($H$21="法人",$H$29="その他")</formula>
    </cfRule>
  </conditionalFormatting>
  <conditionalFormatting sqref="E33:F33 H33:J33">
    <cfRule type="expression" dxfId="311" priority="6">
      <formula>AND($H$21="法人",$H$31&lt;&gt;"日本",$H$31&lt;&gt;"")</formula>
    </cfRule>
  </conditionalFormatting>
  <conditionalFormatting sqref="E39:F40 H39:J40">
    <cfRule type="expression" dxfId="310" priority="262">
      <formula>$H$38="有"</formula>
    </cfRule>
  </conditionalFormatting>
  <conditionalFormatting sqref="E34:I34">
    <cfRule type="expression" dxfId="309" priority="728">
      <formula>$H$21="法人"</formula>
    </cfRule>
  </conditionalFormatting>
  <conditionalFormatting sqref="E36:I36">
    <cfRule type="expression" dxfId="308" priority="729">
      <formula>$H$21="法人"</formula>
    </cfRule>
  </conditionalFormatting>
  <conditionalFormatting sqref="E16:J16">
    <cfRule type="expression" dxfId="307" priority="63">
      <formula>$H$15="国外"</formula>
    </cfRule>
  </conditionalFormatting>
  <conditionalFormatting sqref="E17:J17">
    <cfRule type="expression" dxfId="306" priority="61">
      <formula>AND($H$15="国外",$H$16="その他")</formula>
    </cfRule>
  </conditionalFormatting>
  <conditionalFormatting sqref="E31:J31">
    <cfRule type="expression" dxfId="305" priority="727">
      <formula>$H$21="法人"</formula>
    </cfRule>
  </conditionalFormatting>
  <conditionalFormatting sqref="E32:J32">
    <cfRule type="expression" dxfId="304" priority="75">
      <formula>AND($H$21="法人",$H$31="その他")</formula>
    </cfRule>
  </conditionalFormatting>
  <conditionalFormatting sqref="E35:J35">
    <cfRule type="expression" dxfId="303" priority="71">
      <formula>AND($H$21="法人",$H$34="その他")</formula>
    </cfRule>
  </conditionalFormatting>
  <conditionalFormatting sqref="E37:J37">
    <cfRule type="expression" dxfId="302" priority="67">
      <formula>AND($H$21="法人",$H$36="その他")</formula>
    </cfRule>
  </conditionalFormatting>
  <conditionalFormatting sqref="E51:J51">
    <cfRule type="expression" dxfId="301" priority="660">
      <formula>$H$50="国外"</formula>
    </cfRule>
  </conditionalFormatting>
  <conditionalFormatting sqref="E191:J194 E196 H196:J196">
    <cfRule type="expression" dxfId="300" priority="485">
      <formula>$H$190="有"</formula>
    </cfRule>
  </conditionalFormatting>
  <conditionalFormatting sqref="G6:G8 G10">
    <cfRule type="expression" dxfId="299" priority="246">
      <formula>G6 &lt;&gt; "必須"</formula>
    </cfRule>
  </conditionalFormatting>
  <conditionalFormatting sqref="G6:G8">
    <cfRule type="expression" dxfId="298" priority="646">
      <formula>NOT(ISBLANK(H6))</formula>
    </cfRule>
    <cfRule type="expression" dxfId="297" priority="319" stopIfTrue="1">
      <formula>ISBLANK(H6)</formula>
    </cfRule>
  </conditionalFormatting>
  <conditionalFormatting sqref="G9">
    <cfRule type="expression" dxfId="296" priority="145">
      <formula>AND($H$8="その他",G9&lt;&gt;"必須")</formula>
    </cfRule>
    <cfRule type="expression" dxfId="295" priority="647" stopIfTrue="1">
      <formula>NOT(ISBLANK(H9))</formula>
    </cfRule>
    <cfRule type="expression" dxfId="294" priority="648">
      <formula>$H$8="その他"</formula>
    </cfRule>
  </conditionalFormatting>
  <conditionalFormatting sqref="G10">
    <cfRule type="expression" dxfId="293" priority="645">
      <formula>NOT(ISBLANK(H10))</formula>
    </cfRule>
    <cfRule type="expression" dxfId="292" priority="318" stopIfTrue="1">
      <formula>ISBLANK(H10)</formula>
    </cfRule>
  </conditionalFormatting>
  <conditionalFormatting sqref="G14">
    <cfRule type="expression" dxfId="291" priority="245">
      <formula>AND(G14&lt;&gt;"必須", G14&lt;&gt;"該当の場合は必須")</formula>
    </cfRule>
    <cfRule type="expression" dxfId="290" priority="462">
      <formula>NOT(ISBLANK(H14))</formula>
    </cfRule>
    <cfRule type="expression" dxfId="289" priority="269" stopIfTrue="1">
      <formula>AND(ISBLANK(H14), H15&lt;&gt;"国外")</formula>
    </cfRule>
    <cfRule type="expression" dxfId="288" priority="268" stopIfTrue="1">
      <formula>AND(ISBLANK(H14), H15="国外")</formula>
    </cfRule>
  </conditionalFormatting>
  <conditionalFormatting sqref="G15">
    <cfRule type="expression" dxfId="287" priority="317" stopIfTrue="1">
      <formula>ISBLANK(H15)</formula>
    </cfRule>
    <cfRule type="expression" dxfId="286" priority="619">
      <formula>NOT(ISBLANK($H$15))</formula>
    </cfRule>
  </conditionalFormatting>
  <conditionalFormatting sqref="G16">
    <cfRule type="expression" dxfId="285" priority="62">
      <formula>AND(H15="国外",ISBLANK(H16))</formula>
    </cfRule>
  </conditionalFormatting>
  <conditionalFormatting sqref="G17">
    <cfRule type="expression" dxfId="284" priority="60">
      <formula>AND($H$15="国外",H16="その他",ISBLANK(H17))</formula>
    </cfRule>
  </conditionalFormatting>
  <conditionalFormatting sqref="G18">
    <cfRule type="expression" dxfId="283" priority="1">
      <formula>AND($H$15&lt;&gt;"国外",$H$15&lt;&gt;"")</formula>
    </cfRule>
  </conditionalFormatting>
  <conditionalFormatting sqref="G19">
    <cfRule type="expression" dxfId="282" priority="278" stopIfTrue="1">
      <formula>ISBLANK(H19)</formula>
    </cfRule>
  </conditionalFormatting>
  <conditionalFormatting sqref="G19:G20">
    <cfRule type="expression" dxfId="281" priority="280">
      <formula>NOT(ISBLANK(H19))</formula>
    </cfRule>
  </conditionalFormatting>
  <conditionalFormatting sqref="G20">
    <cfRule type="expression" dxfId="280" priority="148">
      <formula>G20 &lt;&gt; "該当の場合は必須"</formula>
    </cfRule>
    <cfRule type="expression" dxfId="279" priority="279" stopIfTrue="1">
      <formula>ISBLANK(H20)</formula>
    </cfRule>
  </conditionalFormatting>
  <conditionalFormatting sqref="G21 G23">
    <cfRule type="expression" dxfId="278" priority="276" stopIfTrue="1">
      <formula>ISBLANK(H21)</formula>
    </cfRule>
    <cfRule type="expression" dxfId="277" priority="277">
      <formula>NOT(ISBLANK(H21))</formula>
    </cfRule>
  </conditionalFormatting>
  <conditionalFormatting sqref="G22">
    <cfRule type="expression" dxfId="276" priority="9">
      <formula>NOT(ISBLANK(H22))</formula>
    </cfRule>
    <cfRule type="expression" dxfId="275" priority="7">
      <formula>NOT($H$21="法人")</formula>
    </cfRule>
    <cfRule type="expression" dxfId="274" priority="10">
      <formula>$H$21="法人"</formula>
    </cfRule>
  </conditionalFormatting>
  <conditionalFormatting sqref="G24">
    <cfRule type="expression" dxfId="273" priority="144">
      <formula>AND($H$21="法人",G24&lt;&gt;"必須")</formula>
    </cfRule>
    <cfRule type="expression" dxfId="272" priority="609" stopIfTrue="1">
      <formula>NOT(ISBLANK(H24))</formula>
    </cfRule>
    <cfRule type="expression" dxfId="271" priority="610">
      <formula>H21="法人"</formula>
    </cfRule>
  </conditionalFormatting>
  <conditionalFormatting sqref="G25">
    <cfRule type="expression" dxfId="270" priority="314" stopIfTrue="1">
      <formula>ISBLANK(H25)</formula>
    </cfRule>
    <cfRule type="expression" dxfId="269" priority="605">
      <formula>NOT(ISBLANK(H25))</formula>
    </cfRule>
  </conditionalFormatting>
  <conditionalFormatting sqref="G26">
    <cfRule type="expression" dxfId="268" priority="28">
      <formula>NOT($H$21="個人")</formula>
    </cfRule>
    <cfRule type="expression" dxfId="267" priority="37">
      <formula>$H$21="個人"</formula>
    </cfRule>
  </conditionalFormatting>
  <conditionalFormatting sqref="G26:G28">
    <cfRule type="expression" dxfId="266" priority="29">
      <formula>NOT(ISBLANK(H26))</formula>
    </cfRule>
  </conditionalFormatting>
  <conditionalFormatting sqref="G27">
    <cfRule type="expression" dxfId="265" priority="34">
      <formula>AND($H$21="個人",$H$26="その他")</formula>
    </cfRule>
    <cfRule type="expression" dxfId="264" priority="26">
      <formula>NOT(AND($H$21="個人",$H$26="その他"))</formula>
    </cfRule>
  </conditionalFormatting>
  <conditionalFormatting sqref="G28">
    <cfRule type="expression" dxfId="263" priority="30">
      <formula>AND($H$21="個人",$H$26&lt;&gt;"日本",$H$26&lt;&gt;"")</formula>
    </cfRule>
    <cfRule type="expression" dxfId="262" priority="27">
      <formula>NOT(AND($H$21="個人",$H$26&lt;&gt;"日本",$H$26&lt;&gt;""))</formula>
    </cfRule>
  </conditionalFormatting>
  <conditionalFormatting sqref="G29">
    <cfRule type="expression" dxfId="261" priority="24">
      <formula>$H$21="法人"</formula>
    </cfRule>
    <cfRule type="expression" dxfId="260" priority="23">
      <formula>NOT(ISBLANK(H29))</formula>
    </cfRule>
    <cfRule type="expression" dxfId="259" priority="22">
      <formula>NOT($H$21="法人")</formula>
    </cfRule>
  </conditionalFormatting>
  <conditionalFormatting sqref="G30">
    <cfRule type="expression" dxfId="258" priority="19">
      <formula>NOT(ISBLANK(H30))</formula>
    </cfRule>
    <cfRule type="expression" dxfId="257" priority="20">
      <formula>AND($H$21="法人",$H$29="その他")</formula>
    </cfRule>
    <cfRule type="expression" dxfId="256" priority="18">
      <formula>NOT(AND($H$21="法人",$H$29="その他"))</formula>
    </cfRule>
  </conditionalFormatting>
  <conditionalFormatting sqref="G31">
    <cfRule type="expression" dxfId="255" priority="79">
      <formula>AND(ISBLANK(H31),H21="法人")</formula>
    </cfRule>
  </conditionalFormatting>
  <conditionalFormatting sqref="G32">
    <cfRule type="expression" dxfId="254" priority="74">
      <formula>AND($H$21="法人",H31="その他",ISBLANK(H32))</formula>
    </cfRule>
  </conditionalFormatting>
  <conditionalFormatting sqref="G33">
    <cfRule type="expression" dxfId="253" priority="5">
      <formula>AND($H$21="法人",$H$31&lt;&gt;"日本",$H$31&lt;&gt;"")</formula>
    </cfRule>
    <cfRule type="expression" dxfId="252" priority="4">
      <formula>NOT(ISBLANK(H33))</formula>
    </cfRule>
    <cfRule type="expression" dxfId="251" priority="3">
      <formula>NOT(AND($H$21="法人",$H$31&lt;&gt;"日本",$H$31&lt;&gt;""))</formula>
    </cfRule>
  </conditionalFormatting>
  <conditionalFormatting sqref="G34">
    <cfRule type="expression" dxfId="250" priority="73">
      <formula>AND(ISBLANK(H34),H21="法人")</formula>
    </cfRule>
  </conditionalFormatting>
  <conditionalFormatting sqref="G35">
    <cfRule type="expression" dxfId="249" priority="70">
      <formula>AND($H$21="法人",H34="その他",ISBLANK(H35))</formula>
    </cfRule>
  </conditionalFormatting>
  <conditionalFormatting sqref="G36">
    <cfRule type="expression" dxfId="248" priority="69">
      <formula>AND(ISBLANK(H36),H21="法人")</formula>
    </cfRule>
  </conditionalFormatting>
  <conditionalFormatting sqref="G37">
    <cfRule type="expression" dxfId="247" priority="66">
      <formula>AND($H$21="法人",H36="その他",ISBLANK(H37))</formula>
    </cfRule>
  </conditionalFormatting>
  <conditionalFormatting sqref="G38">
    <cfRule type="expression" dxfId="246" priority="91">
      <formula>G38 &lt;&gt; "必須"</formula>
    </cfRule>
    <cfRule type="expression" dxfId="245" priority="93">
      <formula>NOT(ISBLANK(H38))</formula>
    </cfRule>
    <cfRule type="expression" dxfId="244" priority="92" stopIfTrue="1">
      <formula>ISBLANK(H38)</formula>
    </cfRule>
  </conditionalFormatting>
  <conditionalFormatting sqref="G39:G40">
    <cfRule type="expression" dxfId="243" priority="140">
      <formula>AND($H$38="有",G39&lt;&gt;"必須")</formula>
    </cfRule>
    <cfRule type="expression" dxfId="242" priority="285">
      <formula>$H$38="有"</formula>
    </cfRule>
  </conditionalFormatting>
  <conditionalFormatting sqref="G41">
    <cfRule type="expression" dxfId="241" priority="261" stopIfTrue="1">
      <formula>ISBLANK(H41)</formula>
    </cfRule>
  </conditionalFormatting>
  <conditionalFormatting sqref="G41:G42">
    <cfRule type="expression" dxfId="240" priority="138">
      <formula>G41 &lt;&gt; "必須"</formula>
    </cfRule>
  </conditionalFormatting>
  <conditionalFormatting sqref="G42">
    <cfRule type="expression" dxfId="239" priority="286" stopIfTrue="1">
      <formula>ISBLANK(H42)</formula>
    </cfRule>
  </conditionalFormatting>
  <conditionalFormatting sqref="G43">
    <cfRule type="expression" dxfId="238" priority="731" stopIfTrue="1">
      <formula>NOT(ISBLANK(H43))</formula>
    </cfRule>
    <cfRule type="expression" dxfId="237" priority="732">
      <formula>AND($H$21="法人",$H$42="その他")</formula>
    </cfRule>
    <cfRule type="expression" dxfId="236" priority="730">
      <formula>AND($H$21="法人",$H$42="その他",G43&lt;&gt;"必須")</formula>
    </cfRule>
  </conditionalFormatting>
  <conditionalFormatting sqref="G44">
    <cfRule type="expression" dxfId="235" priority="589">
      <formula>NOT(ISBLANK(H44))</formula>
    </cfRule>
    <cfRule type="expression" dxfId="234" priority="312" stopIfTrue="1">
      <formula>ISBLANK(H44)</formula>
    </cfRule>
  </conditionalFormatting>
  <conditionalFormatting sqref="G45">
    <cfRule type="expression" dxfId="233" priority="136">
      <formula>AND($H$44="有",G45&lt;&gt;"必須")</formula>
    </cfRule>
    <cfRule type="expression" dxfId="232" priority="537" stopIfTrue="1">
      <formula>NOT(ISBLANK(H45))</formula>
    </cfRule>
    <cfRule type="expression" dxfId="231" priority="538">
      <formula>$H$44="有"</formula>
    </cfRule>
  </conditionalFormatting>
  <conditionalFormatting sqref="G49">
    <cfRule type="expression" dxfId="230" priority="225">
      <formula>AND(G49&lt;&gt;"必須", G49&lt;&gt;"該当の場合は必須")</formula>
    </cfRule>
    <cfRule type="expression" dxfId="229" priority="265" stopIfTrue="1">
      <formula>AND(ISBLANK(H49),H50="国外")</formula>
    </cfRule>
    <cfRule type="expression" dxfId="228" priority="266" stopIfTrue="1">
      <formula>AND(ISBLANK(H49),H50&lt;&gt;"国外")</formula>
    </cfRule>
  </conditionalFormatting>
  <conditionalFormatting sqref="G49:G50">
    <cfRule type="expression" dxfId="227" priority="267">
      <formula>NOT(ISBLANK(H49))</formula>
    </cfRule>
  </conditionalFormatting>
  <conditionalFormatting sqref="G50">
    <cfRule type="expression" dxfId="226" priority="264" stopIfTrue="1">
      <formula>ISBLANK(H50)</formula>
    </cfRule>
  </conditionalFormatting>
  <conditionalFormatting sqref="G50:G52">
    <cfRule type="expression" dxfId="225" priority="222">
      <formula>G50 &lt;&gt; "必須"</formula>
    </cfRule>
  </conditionalFormatting>
  <conditionalFormatting sqref="G51">
    <cfRule type="expression" dxfId="224" priority="581" stopIfTrue="1">
      <formula>NOT(ISBLANK(H51))</formula>
    </cfRule>
    <cfRule type="expression" dxfId="223" priority="582">
      <formula>H50&lt;&gt;"国外"</formula>
    </cfRule>
  </conditionalFormatting>
  <conditionalFormatting sqref="G52">
    <cfRule type="expression" dxfId="222" priority="275" stopIfTrue="1">
      <formula>ISBLANK(H52)</formula>
    </cfRule>
  </conditionalFormatting>
  <conditionalFormatting sqref="G52:G55">
    <cfRule type="expression" dxfId="221" priority="310">
      <formula>NOT(ISBLANK(H52))</formula>
    </cfRule>
  </conditionalFormatting>
  <conditionalFormatting sqref="G53">
    <cfRule type="expression" dxfId="220" priority="309" stopIfTrue="1">
      <formula>ISBLANK(H53)</formula>
    </cfRule>
    <cfRule type="expression" dxfId="219" priority="221">
      <formula>G53 &lt;&gt; "該当の場合は必須"</formula>
    </cfRule>
  </conditionalFormatting>
  <conditionalFormatting sqref="G54:G55 G57">
    <cfRule type="expression" dxfId="218" priority="216">
      <formula>G54 &lt;&gt; "必須"</formula>
    </cfRule>
  </conditionalFormatting>
  <conditionalFormatting sqref="G54:G55">
    <cfRule type="expression" dxfId="217" priority="308" stopIfTrue="1">
      <formula>ISBLANK(H54)</formula>
    </cfRule>
  </conditionalFormatting>
  <conditionalFormatting sqref="G56">
    <cfRule type="expression" dxfId="216" priority="534" stopIfTrue="1">
      <formula>NOT(ISBLANK(H56))</formula>
    </cfRule>
    <cfRule type="expression" dxfId="215" priority="535">
      <formula>H54="法人"</formula>
    </cfRule>
    <cfRule type="expression" dxfId="214" priority="135">
      <formula>AND($H$54="法人",G56&lt;&gt;"必須")</formula>
    </cfRule>
  </conditionalFormatting>
  <conditionalFormatting sqref="G57">
    <cfRule type="expression" dxfId="213" priority="571">
      <formula>NOT(ISBLANK(H57))</formula>
    </cfRule>
    <cfRule type="expression" dxfId="212" priority="307" stopIfTrue="1">
      <formula>ISBLANK(H57)</formula>
    </cfRule>
  </conditionalFormatting>
  <conditionalFormatting sqref="G58">
    <cfRule type="expression" dxfId="211" priority="134">
      <formula>AND($H$57="有",G58&lt;&gt;"必須")</formula>
    </cfRule>
    <cfRule type="expression" dxfId="210" priority="569" stopIfTrue="1">
      <formula>NOT(ISBLANK(H58))</formula>
    </cfRule>
    <cfRule type="expression" dxfId="209" priority="570">
      <formula>H57="有"</formula>
    </cfRule>
  </conditionalFormatting>
  <conditionalFormatting sqref="G63 G65">
    <cfRule type="expression" dxfId="208" priority="213">
      <formula>G63 &lt;&gt; "必須"</formula>
    </cfRule>
  </conditionalFormatting>
  <conditionalFormatting sqref="G63">
    <cfRule type="expression" dxfId="207" priority="306" stopIfTrue="1">
      <formula>ISBLANK(H63)</formula>
    </cfRule>
    <cfRule type="expression" dxfId="206" priority="533">
      <formula>NOT(ISBLANK(H63))</formula>
    </cfRule>
  </conditionalFormatting>
  <conditionalFormatting sqref="G64">
    <cfRule type="expression" dxfId="205" priority="531" stopIfTrue="1">
      <formula>NOT(ISBLANK(H64))</formula>
    </cfRule>
    <cfRule type="expression" dxfId="204" priority="532">
      <formula>H63="一団の土地（継続）"</formula>
    </cfRule>
    <cfRule type="expression" dxfId="203" priority="133">
      <formula>AND($H$63="一団の土地（継続）",G64&lt;&gt;"必須")</formula>
    </cfRule>
  </conditionalFormatting>
  <conditionalFormatting sqref="G65">
    <cfRule type="expression" dxfId="202" priority="457">
      <formula>NOT(ISBLANK($H$65))</formula>
    </cfRule>
    <cfRule type="expression" dxfId="201" priority="455" stopIfTrue="1">
      <formula>ISBLANK($H$65)</formula>
    </cfRule>
  </conditionalFormatting>
  <conditionalFormatting sqref="G74">
    <cfRule type="expression" dxfId="200" priority="305" stopIfTrue="1">
      <formula>ISBLANK(H74)</formula>
    </cfRule>
    <cfRule type="expression" dxfId="199" priority="364">
      <formula>NOT(ISBLANK(H74))</formula>
    </cfRule>
    <cfRule type="expression" dxfId="198" priority="212">
      <formula>G74 &lt;&gt; "必須"</formula>
    </cfRule>
  </conditionalFormatting>
  <conditionalFormatting sqref="G78">
    <cfRule type="expression" dxfId="197" priority="147">
      <formula>NOT(ISBLANK(H78))</formula>
    </cfRule>
    <cfRule type="expression" dxfId="196" priority="146" stopIfTrue="1">
      <formula>ISBLANK(H78)</formula>
    </cfRule>
  </conditionalFormatting>
  <conditionalFormatting sqref="G79:G81">
    <cfRule type="expression" dxfId="195" priority="208">
      <formula>G79 &lt;&gt; "必須"</formula>
    </cfRule>
    <cfRule type="expression" dxfId="194" priority="529">
      <formula>H79&lt;&gt;""</formula>
    </cfRule>
    <cfRule type="expression" dxfId="193" priority="304" stopIfTrue="1">
      <formula>H79=""</formula>
    </cfRule>
  </conditionalFormatting>
  <conditionalFormatting sqref="G84:G85">
    <cfRule type="expression" dxfId="192" priority="303" stopIfTrue="1">
      <formula>ISBLANK(H84)</formula>
    </cfRule>
    <cfRule type="expression" dxfId="191" priority="528">
      <formula>NOT(ISBLANK(H84))</formula>
    </cfRule>
    <cfRule type="expression" dxfId="190" priority="205">
      <formula>G84 &lt;&gt; "必須"</formula>
    </cfRule>
  </conditionalFormatting>
  <conditionalFormatting sqref="G86">
    <cfRule type="expression" dxfId="189" priority="131">
      <formula>AND($H$74="現況地目や共有持分割合等の単位にまとめて届出",G86&lt;&gt;"必須")</formula>
    </cfRule>
    <cfRule type="expression" dxfId="188" priority="361">
      <formula>H74="現況地目や共有持分割合等の単位にまとめて届出"</formula>
    </cfRule>
    <cfRule type="expression" dxfId="187" priority="360" stopIfTrue="1">
      <formula>NOT(ISBLANK(H86))</formula>
    </cfRule>
  </conditionalFormatting>
  <conditionalFormatting sqref="G88">
    <cfRule type="expression" dxfId="186" priority="302" stopIfTrue="1">
      <formula>ISBLANK(H88)</formula>
    </cfRule>
    <cfRule type="expression" dxfId="185" priority="204">
      <formula>G88 &lt;&gt; "必須"</formula>
    </cfRule>
    <cfRule type="expression" dxfId="184" priority="527">
      <formula>NOT(ISBLANK(H88))</formula>
    </cfRule>
  </conditionalFormatting>
  <conditionalFormatting sqref="G89">
    <cfRule type="expression" dxfId="183" priority="282" stopIfTrue="1">
      <formula>ISBLANK(H89)</formula>
    </cfRule>
    <cfRule type="expression" dxfId="182" priority="203">
      <formula>G89 &lt;&gt; "該当の場合は必須"</formula>
    </cfRule>
    <cfRule type="expression" dxfId="181" priority="283">
      <formula>NOT(ISBLANK(H89))</formula>
    </cfRule>
  </conditionalFormatting>
  <conditionalFormatting sqref="G91">
    <cfRule type="expression" dxfId="180" priority="475">
      <formula>OR($H$8="地上権",$H$8="賃借権")</formula>
    </cfRule>
    <cfRule type="expression" dxfId="179" priority="251" stopIfTrue="1">
      <formula>NOT(ISBLANK(H91))</formula>
    </cfRule>
  </conditionalFormatting>
  <conditionalFormatting sqref="G95">
    <cfRule type="expression" dxfId="178" priority="436">
      <formula>NOT(ISBLANK(H95))</formula>
    </cfRule>
    <cfRule type="expression" dxfId="177" priority="199">
      <formula>G95 &lt;&gt; "必須"</formula>
    </cfRule>
    <cfRule type="expression" dxfId="176" priority="301" stopIfTrue="1">
      <formula>ISBLANK(H95)</formula>
    </cfRule>
  </conditionalFormatting>
  <conditionalFormatting sqref="G96:G97">
    <cfRule type="expression" dxfId="175" priority="130">
      <formula>AND($H$95="有",G96&lt;&gt;"必須")</formula>
    </cfRule>
    <cfRule type="expression" dxfId="174" priority="435" stopIfTrue="1">
      <formula>NOT(ISBLANK(H96))</formula>
    </cfRule>
    <cfRule type="expression" dxfId="173" priority="448">
      <formula>$H$95="有"</formula>
    </cfRule>
  </conditionalFormatting>
  <conditionalFormatting sqref="G98:G99">
    <cfRule type="expression" dxfId="172" priority="433">
      <formula>$H$95="有"</formula>
    </cfRule>
  </conditionalFormatting>
  <conditionalFormatting sqref="G100:G101">
    <cfRule type="expression" dxfId="171" priority="129">
      <formula>AND($H$95="有",G100&lt;&gt;"必須")</formula>
    </cfRule>
    <cfRule type="expression" dxfId="170" priority="340">
      <formula>$H$95="有"</formula>
    </cfRule>
  </conditionalFormatting>
  <conditionalFormatting sqref="G100:G102">
    <cfRule type="expression" dxfId="169" priority="338" stopIfTrue="1">
      <formula>NOT(ISBLANK(H100))</formula>
    </cfRule>
  </conditionalFormatting>
  <conditionalFormatting sqref="G102">
    <cfRule type="expression" dxfId="168" priority="128">
      <formula>AND($H$74="現況地目や共有持分割合等の単位にまとめて届出",$H$95="有",G102&lt;&gt;"必須")</formula>
    </cfRule>
    <cfRule type="expression" dxfId="167" priority="432">
      <formula>AND($H$74="現況地目や共有持分割合等の単位にまとめて届出",$H$95="有")</formula>
    </cfRule>
  </conditionalFormatting>
  <conditionalFormatting sqref="G103">
    <cfRule type="expression" dxfId="166" priority="430">
      <formula>$H$95="有"</formula>
    </cfRule>
  </conditionalFormatting>
  <conditionalFormatting sqref="G104">
    <cfRule type="expression" dxfId="165" priority="127">
      <formula>AND($H$95="有",G104&lt;&gt;"必須")</formula>
    </cfRule>
    <cfRule type="expression" dxfId="164" priority="429">
      <formula>$H$95="有"</formula>
    </cfRule>
  </conditionalFormatting>
  <conditionalFormatting sqref="G104:G105">
    <cfRule type="expression" dxfId="163" priority="428" stopIfTrue="1">
      <formula>NOT(ISBLANK(H104))</formula>
    </cfRule>
  </conditionalFormatting>
  <conditionalFormatting sqref="G105">
    <cfRule type="expression" dxfId="162" priority="445">
      <formula>$H$95="有"</formula>
    </cfRule>
    <cfRule type="expression" dxfId="161" priority="126">
      <formula>AND($H$95="有",G105&lt;&gt;"該当の場合は必須")</formula>
    </cfRule>
  </conditionalFormatting>
  <conditionalFormatting sqref="G106">
    <cfRule type="expression" dxfId="160" priority="327">
      <formula>$H$95="有"</formula>
    </cfRule>
  </conditionalFormatting>
  <conditionalFormatting sqref="G107">
    <cfRule type="expression" dxfId="159" priority="442" stopIfTrue="1">
      <formula>NOT(ISBLANK(H107))</formula>
    </cfRule>
    <cfRule type="expression" dxfId="158" priority="443">
      <formula>AND(OR($H$8="地上権",$H$8="賃借権"), H95="有")</formula>
    </cfRule>
  </conditionalFormatting>
  <conditionalFormatting sqref="G111">
    <cfRule type="expression" dxfId="157" priority="125">
      <formula>AND($H$95="有",G111&lt;&gt;"必須")</formula>
    </cfRule>
    <cfRule type="expression" dxfId="156" priority="422">
      <formula>$H$95="有"</formula>
    </cfRule>
  </conditionalFormatting>
  <conditionalFormatting sqref="G111:G113">
    <cfRule type="expression" dxfId="155" priority="396" stopIfTrue="1">
      <formula>NOT(ISBLANK(H111))</formula>
    </cfRule>
  </conditionalFormatting>
  <conditionalFormatting sqref="G112:G113">
    <cfRule type="expression" dxfId="154" priority="404">
      <formula>$H$111="有"</formula>
    </cfRule>
    <cfRule type="expression" dxfId="153" priority="124">
      <formula>AND($H$111="有",G112&lt;&gt;"必須")</formula>
    </cfRule>
  </conditionalFormatting>
  <conditionalFormatting sqref="G114:G115">
    <cfRule type="expression" dxfId="152" priority="394">
      <formula>$H$111="有"</formula>
    </cfRule>
  </conditionalFormatting>
  <conditionalFormatting sqref="G116:G117">
    <cfRule type="expression" dxfId="151" priority="337">
      <formula>$H$111="有"</formula>
    </cfRule>
    <cfRule type="expression" dxfId="150" priority="123">
      <formula>AND($H$111="有",G116&lt;&gt;"必須")</formula>
    </cfRule>
  </conditionalFormatting>
  <conditionalFormatting sqref="G116:G118">
    <cfRule type="expression" dxfId="149" priority="335" stopIfTrue="1">
      <formula>NOT(ISBLANK(H116))</formula>
    </cfRule>
  </conditionalFormatting>
  <conditionalFormatting sqref="G118">
    <cfRule type="expression" dxfId="148" priority="393">
      <formula>AND($H$74="現況地目や共有持分割合等の単位にまとめて届出",$H$111="有")</formula>
    </cfRule>
    <cfRule type="expression" dxfId="147" priority="122">
      <formula>AND($H$74="現況地目や共有持分割合等の単位にまとめて届出",$H$111="有",G118&lt;&gt;"必須")</formula>
    </cfRule>
  </conditionalFormatting>
  <conditionalFormatting sqref="G119">
    <cfRule type="expression" dxfId="146" priority="391">
      <formula>$H$111="有"</formula>
    </cfRule>
  </conditionalFormatting>
  <conditionalFormatting sqref="G120">
    <cfRule type="expression" dxfId="145" priority="121">
      <formula>AND($H$111="有",G120&lt;&gt;"必須")</formula>
    </cfRule>
    <cfRule type="expression" dxfId="144" priority="390">
      <formula>$H$111="有"</formula>
    </cfRule>
  </conditionalFormatting>
  <conditionalFormatting sqref="G120:G121">
    <cfRule type="expression" dxfId="143" priority="389" stopIfTrue="1">
      <formula>NOT(ISBLANK(H120))</formula>
    </cfRule>
  </conditionalFormatting>
  <conditionalFormatting sqref="G121">
    <cfRule type="expression" dxfId="142" priority="403">
      <formula>$H$111="有"</formula>
    </cfRule>
    <cfRule type="expression" dxfId="141" priority="120">
      <formula>AND($H$111="有",G121&lt;&gt;"該当の場合は必須")</formula>
    </cfRule>
  </conditionalFormatting>
  <conditionalFormatting sqref="G122">
    <cfRule type="expression" dxfId="140" priority="328">
      <formula>$H$111="有"</formula>
    </cfRule>
  </conditionalFormatting>
  <conditionalFormatting sqref="G123">
    <cfRule type="expression" dxfId="139" priority="401" stopIfTrue="1">
      <formula>NOT(ISBLANK(H123))</formula>
    </cfRule>
    <cfRule type="expression" dxfId="138" priority="402">
      <formula>AND(OR($H$8="地上権",$H$8="賃借権"), H111="有")</formula>
    </cfRule>
  </conditionalFormatting>
  <conditionalFormatting sqref="G127">
    <cfRule type="expression" dxfId="137" priority="425">
      <formula>$H$111="有"</formula>
    </cfRule>
    <cfRule type="expression" dxfId="136" priority="119">
      <formula>AND($H$111="有",G127&lt;&gt;"必須")</formula>
    </cfRule>
  </conditionalFormatting>
  <conditionalFormatting sqref="G127:G129">
    <cfRule type="expression" dxfId="135" priority="373" stopIfTrue="1">
      <formula>NOT(ISBLANK(H127))</formula>
    </cfRule>
  </conditionalFormatting>
  <conditionalFormatting sqref="G128:G129">
    <cfRule type="expression" dxfId="134" priority="118">
      <formula>AND($H$127="有",G128&lt;&gt;"必須")</formula>
    </cfRule>
    <cfRule type="expression" dxfId="133" priority="380">
      <formula>$H$127="有"</formula>
    </cfRule>
  </conditionalFormatting>
  <conditionalFormatting sqref="G130:G131">
    <cfRule type="expression" dxfId="132" priority="376">
      <formula>$H$127="有"</formula>
    </cfRule>
  </conditionalFormatting>
  <conditionalFormatting sqref="G132:G133">
    <cfRule type="expression" dxfId="131" priority="117">
      <formula>AND($H$127="有",G132&lt;&gt;"必須")</formula>
    </cfRule>
    <cfRule type="expression" dxfId="130" priority="371">
      <formula>$H$127="有"</formula>
    </cfRule>
  </conditionalFormatting>
  <conditionalFormatting sqref="G132:G134">
    <cfRule type="expression" dxfId="129" priority="332" stopIfTrue="1">
      <formula>NOT(ISBLANK(H132))</formula>
    </cfRule>
  </conditionalFormatting>
  <conditionalFormatting sqref="G134">
    <cfRule type="expression" dxfId="128" priority="334">
      <formula>AND($H$74="現況地目や共有持分割合等の単位にまとめて届出",$H$127="有")</formula>
    </cfRule>
    <cfRule type="expression" dxfId="127" priority="116">
      <formula>AND($H$74="現況地目や共有持分割合等の単位にまとめて届出",$H$127="有",G134&lt;&gt;"必須")</formula>
    </cfRule>
  </conditionalFormatting>
  <conditionalFormatting sqref="G135">
    <cfRule type="expression" dxfId="126" priority="368">
      <formula>$H$127="有"</formula>
    </cfRule>
  </conditionalFormatting>
  <conditionalFormatting sqref="G136">
    <cfRule type="expression" dxfId="125" priority="115">
      <formula>AND($H$127="有",G136&lt;&gt;"必須")</formula>
    </cfRule>
    <cfRule type="expression" dxfId="124" priority="369">
      <formula>$H$127="有"</formula>
    </cfRule>
  </conditionalFormatting>
  <conditionalFormatting sqref="G136:G137">
    <cfRule type="expression" dxfId="123" priority="299" stopIfTrue="1">
      <formula>NOT(ISBLANK(H136))</formula>
    </cfRule>
  </conditionalFormatting>
  <conditionalFormatting sqref="G137">
    <cfRule type="expression" dxfId="122" priority="385">
      <formula>$H$127="有"</formula>
    </cfRule>
    <cfRule type="expression" dxfId="121" priority="114">
      <formula>AND($H$127="有",G137&lt;&gt;"該当の場合は必須")</formula>
    </cfRule>
  </conditionalFormatting>
  <conditionalFormatting sqref="G138">
    <cfRule type="expression" dxfId="120" priority="365">
      <formula>$H$127="有"</formula>
    </cfRule>
  </conditionalFormatting>
  <conditionalFormatting sqref="G139">
    <cfRule type="expression" dxfId="119" priority="377" stopIfTrue="1">
      <formula>NOT(ISBLANK(H139))</formula>
    </cfRule>
    <cfRule type="expression" dxfId="118" priority="378">
      <formula>AND(OR($H$8="地上権",$H$8="賃借権"), H127="有")</formula>
    </cfRule>
  </conditionalFormatting>
  <conditionalFormatting sqref="G143">
    <cfRule type="expression" dxfId="117" priority="408">
      <formula>$H$127="有"</formula>
    </cfRule>
    <cfRule type="expression" dxfId="116" priority="113">
      <formula>AND($H$127="有",G143&lt;&gt;"必須")</formula>
    </cfRule>
  </conditionalFormatting>
  <conditionalFormatting sqref="G143:G147">
    <cfRule type="expression" dxfId="115" priority="356" stopIfTrue="1">
      <formula>NOT(ISBLANK(H143))</formula>
    </cfRule>
  </conditionalFormatting>
  <conditionalFormatting sqref="G144:G145">
    <cfRule type="expression" dxfId="114" priority="359">
      <formula>$H$143="有"</formula>
    </cfRule>
    <cfRule type="expression" dxfId="113" priority="112">
      <formula>AND($H$143="有",G144&lt;&gt;"必須")</formula>
    </cfRule>
  </conditionalFormatting>
  <conditionalFormatting sqref="G146:G147">
    <cfRule type="expression" dxfId="112" priority="355">
      <formula>$H$143="有"</formula>
    </cfRule>
  </conditionalFormatting>
  <conditionalFormatting sqref="G148:G149">
    <cfRule type="expression" dxfId="111" priority="354">
      <formula>$H$143="有"</formula>
    </cfRule>
    <cfRule type="expression" dxfId="110" priority="111">
      <formula>AND($H$143="有",G148&lt;&gt;"必須")</formula>
    </cfRule>
  </conditionalFormatting>
  <conditionalFormatting sqref="G148:G150">
    <cfRule type="expression" dxfId="109" priority="326" stopIfTrue="1">
      <formula>NOT(ISBLANK(H148))</formula>
    </cfRule>
  </conditionalFormatting>
  <conditionalFormatting sqref="G150">
    <cfRule type="expression" dxfId="108" priority="331">
      <formula>AND($H$74="現況地目や共有持分割合等の単位にまとめて届出",$H$143="有")</formula>
    </cfRule>
    <cfRule type="expression" dxfId="107" priority="110">
      <formula>AND($H$74="現況地目や共有持分割合等の単位にまとめて届出",$H$143="有",G150&lt;&gt;"必須")</formula>
    </cfRule>
  </conditionalFormatting>
  <conditionalFormatting sqref="G151">
    <cfRule type="expression" dxfId="106" priority="352">
      <formula>$H$143="有"</formula>
    </cfRule>
  </conditionalFormatting>
  <conditionalFormatting sqref="G152">
    <cfRule type="expression" dxfId="105" priority="353">
      <formula>$H$143="有"</formula>
    </cfRule>
    <cfRule type="expression" dxfId="104" priority="109">
      <formula>AND($H$143="有",G152&lt;&gt;"必須")</formula>
    </cfRule>
  </conditionalFormatting>
  <conditionalFormatting sqref="G152:G153">
    <cfRule type="expression" dxfId="103" priority="330" stopIfTrue="1">
      <formula>NOT(ISBLANK(H152))</formula>
    </cfRule>
  </conditionalFormatting>
  <conditionalFormatting sqref="G153">
    <cfRule type="expression" dxfId="102" priority="108">
      <formula>AND($H$143="有",G153&lt;&gt;"該当の場合は必須")</formula>
    </cfRule>
    <cfRule type="expression" dxfId="101" priority="416">
      <formula>$H$143="有"</formula>
    </cfRule>
  </conditionalFormatting>
  <conditionalFormatting sqref="G154">
    <cfRule type="expression" dxfId="100" priority="273">
      <formula>$H$143="有"</formula>
    </cfRule>
  </conditionalFormatting>
  <conditionalFormatting sqref="G155">
    <cfRule type="expression" dxfId="99" priority="410">
      <formula>AND(OR($H$8="地上権",$H$8="賃借権"), H143="有")</formula>
    </cfRule>
    <cfRule type="expression" dxfId="98" priority="346" stopIfTrue="1">
      <formula>NOT(ISBLANK(H155))</formula>
    </cfRule>
  </conditionalFormatting>
  <conditionalFormatting sqref="G159:G160">
    <cfRule type="expression" dxfId="97" priority="168">
      <formula>G159 &lt;&gt; "必須"</formula>
    </cfRule>
  </conditionalFormatting>
  <conditionalFormatting sqref="G159:G161">
    <cfRule type="expression" dxfId="96" priority="297">
      <formula>ISBLANK(H159)</formula>
    </cfRule>
  </conditionalFormatting>
  <conditionalFormatting sqref="G159:G162">
    <cfRule type="expression" dxfId="95" priority="296" stopIfTrue="1">
      <formula>NOT(ISBLANK(H159))</formula>
    </cfRule>
  </conditionalFormatting>
  <conditionalFormatting sqref="G162">
    <cfRule type="expression" dxfId="94" priority="454">
      <formula>OR($H$8="地上権",$H$8="賃借権")</formula>
    </cfRule>
    <cfRule type="expression" dxfId="93" priority="107">
      <formula>AND(OR($H$8="地上権",$H$8="賃借権"),G162&lt;&gt;"必須")</formula>
    </cfRule>
  </conditionalFormatting>
  <conditionalFormatting sqref="G164">
    <cfRule type="expression" dxfId="92" priority="451">
      <formula>NOT(ISBLANK($H$164))</formula>
    </cfRule>
    <cfRule type="expression" dxfId="91" priority="449" stopIfTrue="1">
      <formula>ISBLANK($H$164)</formula>
    </cfRule>
    <cfRule type="expression" dxfId="90" priority="166">
      <formula>G164 &lt;&gt; "必須"</formula>
    </cfRule>
  </conditionalFormatting>
  <conditionalFormatting sqref="G168">
    <cfRule type="expression" dxfId="89" priority="524">
      <formula>ISBLANK(H168)</formula>
    </cfRule>
    <cfRule type="expression" dxfId="88" priority="165">
      <formula>G168 &lt;&gt; "必須"</formula>
    </cfRule>
  </conditionalFormatting>
  <conditionalFormatting sqref="G168:G174">
    <cfRule type="expression" dxfId="87" priority="254" stopIfTrue="1">
      <formula>NOT(ISBLANK(H168))</formula>
    </cfRule>
  </conditionalFormatting>
  <conditionalFormatting sqref="G169">
    <cfRule type="expression" dxfId="86" priority="106">
      <formula>AND(OR($H$168="市街化区域",$H$168="非線引きの都市計画区域"),G169&lt;&gt;"必須")</formula>
    </cfRule>
    <cfRule type="expression" dxfId="85" priority="515">
      <formula>OR($H$168="市街化区域",$H$168="非線引きの都市計画区域")</formula>
    </cfRule>
  </conditionalFormatting>
  <conditionalFormatting sqref="G170:G173">
    <cfRule type="expression" dxfId="84" priority="90">
      <formula>G170 &lt;&gt; "必須"</formula>
    </cfRule>
    <cfRule type="expression" dxfId="83" priority="523">
      <formula>ISBLANK(H170)</formula>
    </cfRule>
  </conditionalFormatting>
  <conditionalFormatting sqref="G174">
    <cfRule type="expression" dxfId="82" priority="103">
      <formula>AND(OR($H$63="一団の土地（新規）",$H$63="一団の土地（継続）"),G174&lt;&gt;"該当の場合は必須")</formula>
    </cfRule>
    <cfRule type="expression" dxfId="81" priority="253" stopIfTrue="1">
      <formula>OR($H$63="単独の届出",$H$63="")</formula>
    </cfRule>
    <cfRule type="expression" dxfId="80" priority="293">
      <formula>ISBLANK(H174)</formula>
    </cfRule>
  </conditionalFormatting>
  <conditionalFormatting sqref="G176">
    <cfRule type="expression" dxfId="79" priority="158">
      <formula>G176 &lt;&gt; "必須"</formula>
    </cfRule>
    <cfRule type="expression" dxfId="78" priority="481" stopIfTrue="1">
      <formula>$H$176="有"</formula>
    </cfRule>
    <cfRule type="expression" dxfId="77" priority="512">
      <formula>NOT(ISBLANK(H176))</formula>
    </cfRule>
    <cfRule type="expression" dxfId="76" priority="291" stopIfTrue="1">
      <formula>ISBLANK(H176)</formula>
    </cfRule>
  </conditionalFormatting>
  <conditionalFormatting sqref="G181">
    <cfRule type="expression" dxfId="75" priority="102">
      <formula>AND($H$180="有",G181&lt;&gt;"必須")</formula>
    </cfRule>
    <cfRule type="expression" dxfId="74" priority="508">
      <formula>$H$180="有"</formula>
    </cfRule>
  </conditionalFormatting>
  <conditionalFormatting sqref="G181:G182">
    <cfRule type="expression" dxfId="73" priority="504" stopIfTrue="1">
      <formula>NOT(ISBLANK(H181))</formula>
    </cfRule>
  </conditionalFormatting>
  <conditionalFormatting sqref="G182">
    <cfRule type="expression" dxfId="72" priority="506">
      <formula>COUNTIF($H$177:$H$180,"有")&gt;0</formula>
    </cfRule>
    <cfRule type="expression" dxfId="71" priority="101">
      <formula>AND(COUNTIF($H$177:$H$180,"有")&gt;0,G182&lt;&gt;"必須")</formula>
    </cfRule>
  </conditionalFormatting>
  <conditionalFormatting sqref="G186">
    <cfRule type="expression" dxfId="70" priority="89">
      <formula>G186 &lt;&gt; "必須"</formula>
    </cfRule>
    <cfRule type="expression" dxfId="69" priority="290" stopIfTrue="1">
      <formula>$H$186="有"</formula>
    </cfRule>
    <cfRule type="expression" dxfId="68" priority="252" stopIfTrue="1">
      <formula>ISBLANK(H186)</formula>
    </cfRule>
    <cfRule type="expression" dxfId="67" priority="503">
      <formula>NOT(ISBLANK(H186))</formula>
    </cfRule>
  </conditionalFormatting>
  <conditionalFormatting sqref="G187:G188">
    <cfRule type="expression" dxfId="66" priority="500">
      <formula>$H$186="有"</formula>
    </cfRule>
    <cfRule type="expression" dxfId="65" priority="100">
      <formula>AND($H$186="有",G187&lt;&gt;"必須")</formula>
    </cfRule>
  </conditionalFormatting>
  <conditionalFormatting sqref="G187:G190">
    <cfRule type="expression" dxfId="64" priority="288" stopIfTrue="1">
      <formula>NOT(ISBLANK(H187))</formula>
    </cfRule>
  </conditionalFormatting>
  <conditionalFormatting sqref="G189">
    <cfRule type="expression" dxfId="63" priority="289" stopIfTrue="1">
      <formula>$H$188="有"</formula>
    </cfRule>
    <cfRule type="expression" dxfId="62" priority="99" stopIfTrue="1">
      <formula>AND($H$188="有",G189&lt;&gt;"必須")</formula>
    </cfRule>
  </conditionalFormatting>
  <conditionalFormatting sqref="G190">
    <cfRule type="expression" dxfId="61" priority="98">
      <formula>AND($H$186="有",G190&lt;&gt;"必須")</formula>
    </cfRule>
    <cfRule type="expression" dxfId="60" priority="487">
      <formula>$H$186="有"</formula>
    </cfRule>
  </conditionalFormatting>
  <conditionalFormatting sqref="G195">
    <cfRule type="expression" dxfId="59" priority="483">
      <formula>$H$194="有"</formula>
    </cfRule>
    <cfRule type="expression" dxfId="58" priority="97">
      <formula>AND($H$194="有",G195&lt;&gt;"必須")</formula>
    </cfRule>
  </conditionalFormatting>
  <conditionalFormatting sqref="G195:G196">
    <cfRule type="expression" dxfId="57" priority="482" stopIfTrue="1">
      <formula>NOT(ISBLANK(H195))</formula>
    </cfRule>
  </conditionalFormatting>
  <conditionalFormatting sqref="G196">
    <cfRule type="expression" dxfId="56" priority="96">
      <formula>AND($H$190="有",G196&lt;&gt;"必須")</formula>
    </cfRule>
    <cfRule type="expression" dxfId="55" priority="489">
      <formula>$H$190="有"</formula>
    </cfRule>
  </conditionalFormatting>
  <conditionalFormatting sqref="H14">
    <cfRule type="expression" dxfId="54" priority="463" stopIfTrue="1">
      <formula>NOT(ISBLANK(I14))</formula>
    </cfRule>
  </conditionalFormatting>
  <conditionalFormatting sqref="H75">
    <cfRule type="expression" dxfId="53" priority="263">
      <formula>$H$74="現況地目や共有持分割合等の単位にまとめて届出"</formula>
    </cfRule>
  </conditionalFormatting>
  <conditionalFormatting sqref="H181">
    <cfRule type="expression" dxfId="52" priority="654">
      <formula>$H$180="無し"</formula>
    </cfRule>
  </conditionalFormatting>
  <conditionalFormatting sqref="H187:H189">
    <cfRule type="expression" dxfId="51" priority="655">
      <formula>$H$186="無し"</formula>
    </cfRule>
  </conditionalFormatting>
  <conditionalFormatting sqref="H189">
    <cfRule type="expression" dxfId="50" priority="652">
      <formula>$H$188="無し"</formula>
    </cfRule>
  </conditionalFormatting>
  <conditionalFormatting sqref="H190">
    <cfRule type="expression" dxfId="49" priority="490" stopIfTrue="1">
      <formula>$H$186="有"</formula>
    </cfRule>
  </conditionalFormatting>
  <conditionalFormatting sqref="H195">
    <cfRule type="expression" dxfId="48" priority="677">
      <formula>#REF!="無し"</formula>
    </cfRule>
  </conditionalFormatting>
  <conditionalFormatting sqref="H195:H196">
    <cfRule type="expression" dxfId="47" priority="497">
      <formula>$H$186="無し"</formula>
    </cfRule>
  </conditionalFormatting>
  <conditionalFormatting sqref="H24:J24">
    <cfRule type="expression" dxfId="46" priority="556" stopIfTrue="1">
      <formula>OR($H$21="法人")</formula>
    </cfRule>
  </conditionalFormatting>
  <conditionalFormatting sqref="H42:J42">
    <cfRule type="expression" dxfId="45" priority="287" stopIfTrue="1">
      <formula>OR($H$21="法人")</formula>
    </cfRule>
  </conditionalFormatting>
  <conditionalFormatting sqref="H105:J105">
    <cfRule type="expression" dxfId="44" priority="440">
      <formula>$H$104="共有持分一部移転"</formula>
    </cfRule>
  </conditionalFormatting>
  <conditionalFormatting sqref="H107:J107">
    <cfRule type="expression" dxfId="43" priority="438">
      <formula>AND(OR($H$8="地上権",$H$8="賃借権"), $H$95="有")</formula>
    </cfRule>
  </conditionalFormatting>
  <conditionalFormatting sqref="H121:J121">
    <cfRule type="expression" dxfId="42" priority="400">
      <formula>$H$120="共有持分一部移転"</formula>
    </cfRule>
  </conditionalFormatting>
  <conditionalFormatting sqref="H123:J123">
    <cfRule type="expression" dxfId="41" priority="397">
      <formula>AND(OR($H$8="地上権",$H$8="賃借権"), $H$111="有")</formula>
    </cfRule>
  </conditionalFormatting>
  <conditionalFormatting sqref="H137:J137">
    <cfRule type="expression" dxfId="40" priority="381">
      <formula>$H$136="共有持分一部移転"</formula>
    </cfRule>
  </conditionalFormatting>
  <conditionalFormatting sqref="H139:J139">
    <cfRule type="expression" dxfId="39" priority="374">
      <formula>AND(OR($H$8="地上権",$H$8="賃借権"), $H$127="有")</formula>
    </cfRule>
  </conditionalFormatting>
  <conditionalFormatting sqref="H153:J153">
    <cfRule type="expression" dxfId="38" priority="670">
      <formula>$H$152="共有持分一部移転"</formula>
    </cfRule>
  </conditionalFormatting>
  <conditionalFormatting sqref="H155:J155">
    <cfRule type="expression" dxfId="37" priority="345">
      <formula>AND(OR($H$8="地上権",$H$8="賃借権"), $H$143="有")</formula>
    </cfRule>
  </conditionalFormatting>
  <conditionalFormatting sqref="H190:J190 D187:F188 H187:J188 D190:E190">
    <cfRule type="expression" dxfId="36" priority="520">
      <formula>OR($H$186="有")</formula>
    </cfRule>
  </conditionalFormatting>
  <conditionalFormatting sqref="I96:I97">
    <cfRule type="expression" dxfId="35" priority="434">
      <formula>$H$95="有"</formula>
    </cfRule>
  </conditionalFormatting>
  <conditionalFormatting sqref="I181">
    <cfRule type="expression" dxfId="34" priority="633">
      <formula>$H$119="無し"</formula>
    </cfRule>
  </conditionalFormatting>
  <conditionalFormatting sqref="I187 I189">
    <cfRule type="expression" dxfId="33" priority="626">
      <formula>$H$125="無し"</formula>
    </cfRule>
  </conditionalFormatting>
  <conditionalFormatting sqref="I189">
    <cfRule type="expression" dxfId="32" priority="625">
      <formula>$H$128="無し"</formula>
    </cfRule>
  </conditionalFormatting>
  <conditionalFormatting sqref="I195:I196">
    <cfRule type="expression" dxfId="31" priority="494">
      <formula>#REF!="無し"</formula>
    </cfRule>
    <cfRule type="expression" dxfId="30" priority="495">
      <formula>$H$125="無し"</formula>
    </cfRule>
    <cfRule type="expression" dxfId="29" priority="493">
      <formula>$H$128="無し"</formula>
    </cfRule>
  </conditionalFormatting>
  <conditionalFormatting sqref="I200">
    <cfRule type="expression" dxfId="28" priority="624">
      <formula>$H$125="無し"</formula>
    </cfRule>
    <cfRule type="expression" dxfId="27" priority="623">
      <formula>#REF!="無し"</formula>
    </cfRule>
    <cfRule type="expression" dxfId="26" priority="622">
      <formula>$H$128="無し"</formula>
    </cfRule>
  </conditionalFormatting>
  <conditionalFormatting sqref="J34">
    <cfRule type="expression" dxfId="25" priority="58">
      <formula>$H$21="法人"</formula>
    </cfRule>
  </conditionalFormatting>
  <conditionalFormatting sqref="J36">
    <cfRule type="expression" dxfId="24"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85" zoomScaleNormal="85"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931" t="str">
        <f>IF(ISBLANK(行政用!H17), "", 行政用!H17)</f>
        <v>新潟県知事</v>
      </c>
      <c r="C3" s="931"/>
      <c r="D3" s="931"/>
      <c r="E3" s="931"/>
      <c r="F3" s="931"/>
      <c r="G3" s="931"/>
      <c r="H3" s="931"/>
      <c r="I3" s="931"/>
      <c r="J3" s="931"/>
      <c r="K3" s="931"/>
      <c r="L3" s="130" t="s">
        <v>11187</v>
      </c>
      <c r="AF3" s="932" t="s">
        <v>8106</v>
      </c>
      <c r="AG3" s="933"/>
      <c r="AH3" s="933"/>
      <c r="AI3" s="934"/>
      <c r="AJ3" s="935" t="str">
        <f>IF(ISBLANK(入力フォーム!H6), "", 入力フォーム!H6)</f>
        <v/>
      </c>
      <c r="AK3" s="935"/>
      <c r="AL3" s="935"/>
      <c r="AM3" s="935"/>
      <c r="AN3" s="935"/>
      <c r="AO3" s="935"/>
      <c r="AP3" s="935"/>
      <c r="AQ3" s="935"/>
      <c r="AR3" s="935"/>
      <c r="AS3" s="936"/>
    </row>
    <row r="4" spans="1:46" ht="16.5" customHeight="1">
      <c r="AF4" s="937" t="s">
        <v>8389</v>
      </c>
      <c r="AG4" s="938"/>
      <c r="AH4" s="938"/>
      <c r="AI4" s="939"/>
      <c r="AJ4" s="940" t="str">
        <f>IF(ISBLANK(入力フォーム!H79), "", 入力フォーム!H79)</f>
        <v/>
      </c>
      <c r="AK4" s="940"/>
      <c r="AL4" s="940"/>
      <c r="AM4" s="940"/>
      <c r="AN4" s="940"/>
      <c r="AO4" s="940"/>
      <c r="AP4" s="940"/>
      <c r="AQ4" s="940"/>
      <c r="AR4" s="940"/>
      <c r="AS4" s="940"/>
    </row>
    <row r="5" spans="1:46" ht="16.5" customHeight="1">
      <c r="A5" s="131"/>
      <c r="B5" s="941" t="s">
        <v>8467</v>
      </c>
      <c r="C5" s="941"/>
      <c r="D5" s="941"/>
      <c r="E5" s="941"/>
      <c r="F5" s="941"/>
      <c r="G5" s="941"/>
      <c r="H5" s="941"/>
      <c r="I5" s="941"/>
      <c r="J5" s="941"/>
      <c r="K5" s="941"/>
      <c r="L5" s="941"/>
      <c r="M5" s="941"/>
      <c r="N5" s="941"/>
      <c r="O5" s="941"/>
      <c r="P5" s="941"/>
      <c r="Q5" s="941"/>
      <c r="R5" s="941"/>
      <c r="S5" s="941"/>
      <c r="T5" s="941"/>
      <c r="U5" s="941"/>
      <c r="V5" s="941"/>
      <c r="W5" s="941"/>
      <c r="X5" s="941"/>
      <c r="Y5" s="941"/>
      <c r="Z5" s="941"/>
      <c r="AA5" s="941"/>
      <c r="AB5" s="941"/>
      <c r="AC5" s="941"/>
      <c r="AD5" s="941"/>
      <c r="AE5" s="132"/>
      <c r="AF5" s="942" t="s">
        <v>8390</v>
      </c>
      <c r="AG5" s="943"/>
      <c r="AH5" s="943"/>
      <c r="AI5" s="944"/>
      <c r="AJ5" s="94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46"/>
      <c r="AL5" s="946"/>
      <c r="AM5" s="946"/>
      <c r="AN5" s="946"/>
      <c r="AO5" s="947"/>
      <c r="AP5" s="948" t="str">
        <f>IF(入力フォーム!H63="単独の届出", "(単) ・ 団",IF(入力フォーム!H63="一団の土地（新規）", "単 ・ (団)",IF(入力フォーム!H63="一団の土地（継続）", "単 ・ (団)","単 ・ 団")))</f>
        <v>単 ・ 団</v>
      </c>
      <c r="AQ5" s="948"/>
      <c r="AR5" s="948"/>
      <c r="AS5" s="948"/>
      <c r="AT5" s="133"/>
    </row>
    <row r="6" spans="1:46" ht="16.5" customHeight="1">
      <c r="A6" s="131"/>
      <c r="B6" s="941"/>
      <c r="C6" s="941"/>
      <c r="D6" s="941"/>
      <c r="E6" s="941"/>
      <c r="F6" s="941"/>
      <c r="G6" s="941"/>
      <c r="H6" s="941"/>
      <c r="I6" s="941"/>
      <c r="J6" s="941"/>
      <c r="K6" s="941"/>
      <c r="L6" s="941"/>
      <c r="M6" s="941"/>
      <c r="N6" s="941"/>
      <c r="O6" s="941"/>
      <c r="P6" s="941"/>
      <c r="Q6" s="941"/>
      <c r="R6" s="941"/>
      <c r="S6" s="941"/>
      <c r="T6" s="941"/>
      <c r="U6" s="941"/>
      <c r="V6" s="941"/>
      <c r="W6" s="941"/>
      <c r="X6" s="941"/>
      <c r="Y6" s="941"/>
      <c r="Z6" s="941"/>
      <c r="AA6" s="941"/>
      <c r="AB6" s="941"/>
      <c r="AC6" s="941"/>
      <c r="AD6" s="941"/>
      <c r="AE6" s="132"/>
      <c r="AF6" s="949" t="s">
        <v>9061</v>
      </c>
      <c r="AG6" s="950"/>
      <c r="AH6" s="950"/>
      <c r="AI6" s="951"/>
      <c r="AJ6" s="952" t="str">
        <f>IF(ISBLANK(行政用!H23), "", 行政用!H23)</f>
        <v/>
      </c>
      <c r="AK6" s="953"/>
      <c r="AL6" s="953"/>
      <c r="AM6" s="953"/>
      <c r="AN6" s="953"/>
      <c r="AO6" s="953"/>
      <c r="AP6" s="954" t="str">
        <f>IF(ISBLANK(行政用!H52), "",  "第" &amp; 行政用!H52 &amp; "号")</f>
        <v/>
      </c>
      <c r="AQ6" s="954"/>
      <c r="AR6" s="954"/>
      <c r="AS6" s="95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49" t="s">
        <v>9062</v>
      </c>
      <c r="AG7" s="950"/>
      <c r="AH7" s="950"/>
      <c r="AI7" s="951"/>
      <c r="AJ7" s="952" t="str">
        <f>IF(ISBLANK(行政用!H54), "", 行政用!H54)</f>
        <v/>
      </c>
      <c r="AK7" s="953"/>
      <c r="AL7" s="953"/>
      <c r="AM7" s="953"/>
      <c r="AN7" s="953"/>
      <c r="AO7" s="953"/>
      <c r="AP7" s="954" t="str">
        <f>IF(ISBLANK(行政用!H55), "",  "第" &amp; 行政用!H55 &amp; "号")</f>
        <v/>
      </c>
      <c r="AQ7" s="954"/>
      <c r="AR7" s="954"/>
      <c r="AS7" s="955"/>
      <c r="AT7" s="131"/>
    </row>
    <row r="8" spans="1:46" ht="18" customHeight="1" thickBot="1">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900" t="s">
        <v>8105</v>
      </c>
      <c r="B9" s="648"/>
      <c r="C9" s="648"/>
      <c r="D9" s="648"/>
      <c r="E9" s="901"/>
      <c r="F9" s="904" t="str">
        <f>IF(ISBLANK(入力フォーム!H7), "", 入力フォーム!H7)</f>
        <v/>
      </c>
      <c r="G9" s="905"/>
      <c r="H9" s="905"/>
      <c r="I9" s="905"/>
      <c r="J9" s="905"/>
      <c r="K9" s="905"/>
      <c r="L9" s="905"/>
      <c r="M9" s="905"/>
      <c r="N9" s="905"/>
      <c r="O9" s="906"/>
      <c r="P9" s="900" t="s">
        <v>8391</v>
      </c>
      <c r="Q9" s="648"/>
      <c r="R9" s="648"/>
      <c r="S9" s="648"/>
      <c r="T9" s="901"/>
      <c r="U9" s="910" t="str">
        <f>IF(入力フォーム!H8="所有権","☑","□")</f>
        <v>□</v>
      </c>
      <c r="V9" s="912" t="s">
        <v>8392</v>
      </c>
      <c r="W9" s="912"/>
      <c r="X9" s="912"/>
      <c r="Y9" s="408" t="str">
        <f>IF(入力フォーム!H8="地上権","☑","□")</f>
        <v>□</v>
      </c>
      <c r="Z9" s="918" t="s">
        <v>8103</v>
      </c>
      <c r="AA9" s="918"/>
      <c r="AB9" s="918"/>
      <c r="AC9" s="408" t="str">
        <f>IF(入力フォーム!H8="賃借権","☑","□")</f>
        <v>□</v>
      </c>
      <c r="AD9" s="918" t="s">
        <v>8102</v>
      </c>
      <c r="AE9" s="918"/>
      <c r="AF9" s="918"/>
      <c r="AG9" s="408" t="str">
        <f>IF(入力フォーム!H8="信託受益権","☑","□")</f>
        <v>□</v>
      </c>
      <c r="AH9" s="912" t="s">
        <v>8393</v>
      </c>
      <c r="AI9" s="912"/>
      <c r="AJ9" s="912"/>
      <c r="AK9" s="912"/>
      <c r="AL9" s="136"/>
      <c r="AM9" s="136"/>
      <c r="AN9" s="648" t="s">
        <v>8100</v>
      </c>
      <c r="AO9" s="915" t="str">
        <f>IF(入力フォーム!H10="移転","☑","□")</f>
        <v>□</v>
      </c>
      <c r="AP9" s="648" t="s">
        <v>8453</v>
      </c>
      <c r="AQ9" s="648"/>
      <c r="AR9" s="915" t="str">
        <f>IF(入力フォーム!H10="設定","☑","□")</f>
        <v>□</v>
      </c>
      <c r="AS9" s="648" t="s">
        <v>8394</v>
      </c>
      <c r="AT9" s="649"/>
    </row>
    <row r="10" spans="1:46" ht="19.5" customHeight="1" thickBot="1">
      <c r="A10" s="902"/>
      <c r="B10" s="762"/>
      <c r="C10" s="762"/>
      <c r="D10" s="762"/>
      <c r="E10" s="903"/>
      <c r="F10" s="907"/>
      <c r="G10" s="908"/>
      <c r="H10" s="908"/>
      <c r="I10" s="908"/>
      <c r="J10" s="908"/>
      <c r="K10" s="908"/>
      <c r="L10" s="908"/>
      <c r="M10" s="908"/>
      <c r="N10" s="908"/>
      <c r="O10" s="909"/>
      <c r="P10" s="902"/>
      <c r="Q10" s="762"/>
      <c r="R10" s="762"/>
      <c r="S10" s="762"/>
      <c r="T10" s="903"/>
      <c r="U10" s="911"/>
      <c r="V10" s="913"/>
      <c r="W10" s="913"/>
      <c r="X10" s="913"/>
      <c r="Y10" s="409" t="str">
        <f>IF(入力フォーム!H8="その他","☑","□")</f>
        <v>□</v>
      </c>
      <c r="Z10" s="137" t="s">
        <v>8395</v>
      </c>
      <c r="AA10" s="138"/>
      <c r="AB10" s="138"/>
      <c r="AC10" s="917" t="str">
        <f>IF(ISBLANK(入力フォーム!H9), "", 入力フォーム!H9)</f>
        <v/>
      </c>
      <c r="AD10" s="917"/>
      <c r="AE10" s="917"/>
      <c r="AF10" s="917"/>
      <c r="AG10" s="917"/>
      <c r="AH10" s="917"/>
      <c r="AI10" s="917"/>
      <c r="AJ10" s="917"/>
      <c r="AK10" s="917"/>
      <c r="AL10" s="917"/>
      <c r="AM10" s="137" t="s">
        <v>8396</v>
      </c>
      <c r="AN10" s="762"/>
      <c r="AO10" s="764"/>
      <c r="AP10" s="762"/>
      <c r="AQ10" s="762"/>
      <c r="AR10" s="764"/>
      <c r="AS10" s="762"/>
      <c r="AT10" s="916"/>
    </row>
    <row r="11" spans="1:46" ht="18" customHeight="1">
      <c r="A11" s="643" t="s">
        <v>8397</v>
      </c>
      <c r="B11" s="644"/>
      <c r="C11" s="644"/>
      <c r="D11" s="644"/>
      <c r="E11" s="644"/>
      <c r="F11" s="644"/>
      <c r="G11" s="644"/>
      <c r="H11" s="644"/>
      <c r="I11" s="644"/>
      <c r="J11" s="644"/>
      <c r="K11" s="644"/>
      <c r="L11" s="644"/>
      <c r="M11" s="644"/>
      <c r="N11" s="644"/>
      <c r="O11" s="644"/>
      <c r="P11" s="644"/>
      <c r="Q11" s="644"/>
      <c r="R11" s="644"/>
      <c r="S11" s="644"/>
      <c r="T11" s="644"/>
      <c r="U11" s="644"/>
      <c r="V11" s="644"/>
      <c r="W11" s="644"/>
      <c r="X11" s="644"/>
      <c r="Y11" s="700"/>
      <c r="Z11" s="643" t="s">
        <v>8398</v>
      </c>
      <c r="AA11" s="644"/>
      <c r="AB11" s="644"/>
      <c r="AC11" s="644"/>
      <c r="AD11" s="644"/>
      <c r="AE11" s="644"/>
      <c r="AF11" s="644"/>
      <c r="AG11" s="644"/>
      <c r="AH11" s="644"/>
      <c r="AI11" s="644"/>
      <c r="AJ11" s="644"/>
      <c r="AK11" s="644"/>
      <c r="AL11" s="644"/>
      <c r="AM11" s="644"/>
      <c r="AN11" s="644"/>
      <c r="AO11" s="644"/>
      <c r="AP11" s="644"/>
      <c r="AQ11" s="644"/>
      <c r="AR11" s="644"/>
      <c r="AS11" s="644"/>
      <c r="AT11" s="700"/>
    </row>
    <row r="12" spans="1:46" ht="18" customHeight="1">
      <c r="A12" s="139" t="s">
        <v>8399</v>
      </c>
      <c r="B12" s="140"/>
      <c r="C12" s="140"/>
      <c r="D12" s="140"/>
      <c r="E12" s="140"/>
      <c r="F12" s="140"/>
      <c r="G12" s="140"/>
      <c r="H12" s="140"/>
      <c r="I12" s="140"/>
      <c r="J12" s="140"/>
      <c r="K12" s="820" t="s">
        <v>8400</v>
      </c>
      <c r="L12" s="821"/>
      <c r="M12" s="821"/>
      <c r="N12" s="821"/>
      <c r="O12" s="141" t="s">
        <v>8401</v>
      </c>
      <c r="P12" s="914" t="str">
        <f>IF(入力フォーム!H44="無", 0, IF(ISBLANK(入力フォーム!H45), "", 入力フォーム!H45))</f>
        <v/>
      </c>
      <c r="Q12" s="914"/>
      <c r="R12" s="142" t="s">
        <v>8402</v>
      </c>
      <c r="S12" s="919" t="s">
        <v>8097</v>
      </c>
      <c r="T12" s="920"/>
      <c r="U12" s="920"/>
      <c r="V12" s="920"/>
      <c r="W12" s="920"/>
      <c r="X12" s="920"/>
      <c r="Y12" s="921"/>
      <c r="Z12" s="139" t="s">
        <v>8399</v>
      </c>
      <c r="AA12" s="140"/>
      <c r="AB12" s="140"/>
      <c r="AC12" s="140"/>
      <c r="AD12" s="140"/>
      <c r="AE12" s="140"/>
      <c r="AF12" s="140"/>
      <c r="AG12" s="140"/>
      <c r="AH12" s="140"/>
      <c r="AI12" s="140"/>
      <c r="AJ12" s="140"/>
      <c r="AK12" s="140"/>
      <c r="AL12" s="140"/>
      <c r="AM12" s="820" t="s">
        <v>8403</v>
      </c>
      <c r="AN12" s="821"/>
      <c r="AO12" s="821"/>
      <c r="AP12" s="821"/>
      <c r="AQ12" s="141" t="s">
        <v>8401</v>
      </c>
      <c r="AR12" s="822" t="str">
        <f>IF(入力フォーム!H57="無", 0, IF(ISBLANK(入力フォーム!H58), "", 入力フォーム!H58))</f>
        <v/>
      </c>
      <c r="AS12" s="822"/>
      <c r="AT12" s="143" t="s">
        <v>8402</v>
      </c>
    </row>
    <row r="13" spans="1:46" ht="30.75" customHeight="1">
      <c r="A13" s="891" t="str">
        <f>IF(ISBLANK(入力フォーム!H23), "", 入力フォーム!H23)</f>
        <v/>
      </c>
      <c r="B13" s="892"/>
      <c r="C13" s="892"/>
      <c r="D13" s="892"/>
      <c r="E13" s="892"/>
      <c r="F13" s="892"/>
      <c r="G13" s="892"/>
      <c r="H13" s="892"/>
      <c r="I13" s="892"/>
      <c r="J13" s="892"/>
      <c r="K13" s="892"/>
      <c r="L13" s="892"/>
      <c r="M13" s="892"/>
      <c r="N13" s="892"/>
      <c r="O13" s="892"/>
      <c r="P13" s="892"/>
      <c r="Q13" s="892"/>
      <c r="R13" s="893"/>
      <c r="S13" s="603" t="str">
        <f>IF(入力フォーム!H21="個人",IF(ISBLANK(入力フォーム!H26), "", IF(入力フォーム!H26="その他", 入力フォーム!H27, 入力フォーム!H26)),IF(ISBLANK(入力フォーム!H29), "", IF(入力フォーム!H29="その他", 入力フォーム!H30, 入力フォーム!H29)))</f>
        <v/>
      </c>
      <c r="T13" s="604"/>
      <c r="U13" s="604"/>
      <c r="V13" s="604"/>
      <c r="W13" s="604"/>
      <c r="X13" s="604"/>
      <c r="Y13" s="605"/>
      <c r="Z13" s="897" t="str">
        <f>IF(ISBLANK(入力フォーム!H55), "", 入力フォーム!H55)</f>
        <v/>
      </c>
      <c r="AA13" s="898"/>
      <c r="AB13" s="898"/>
      <c r="AC13" s="898"/>
      <c r="AD13" s="898"/>
      <c r="AE13" s="898"/>
      <c r="AF13" s="898"/>
      <c r="AG13" s="898"/>
      <c r="AH13" s="898"/>
      <c r="AI13" s="898"/>
      <c r="AJ13" s="898"/>
      <c r="AK13" s="898"/>
      <c r="AL13" s="898"/>
      <c r="AM13" s="898"/>
      <c r="AN13" s="898"/>
      <c r="AO13" s="898"/>
      <c r="AP13" s="898"/>
      <c r="AQ13" s="898"/>
      <c r="AR13" s="898"/>
      <c r="AS13" s="898"/>
      <c r="AT13" s="899"/>
    </row>
    <row r="14" spans="1:46" ht="18" customHeight="1">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94"/>
      <c r="T14" s="895"/>
      <c r="U14" s="895"/>
      <c r="V14" s="895"/>
      <c r="W14" s="895"/>
      <c r="X14" s="895"/>
      <c r="Y14" s="896"/>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726" t="s">
        <v>8096</v>
      </c>
      <c r="B15" s="727"/>
      <c r="C15" s="727"/>
      <c r="D15" s="727"/>
      <c r="E15" s="727"/>
      <c r="F15" s="727"/>
      <c r="G15" s="727"/>
      <c r="H15" s="823"/>
      <c r="I15" s="823"/>
      <c r="J15" s="823"/>
      <c r="K15" s="823"/>
      <c r="L15" s="823"/>
      <c r="M15" s="823"/>
      <c r="N15" s="823"/>
      <c r="O15" s="823"/>
      <c r="P15" s="823"/>
      <c r="Q15" s="823"/>
      <c r="R15" s="824"/>
      <c r="S15" s="827" t="s">
        <v>11078</v>
      </c>
      <c r="T15" s="828"/>
      <c r="U15" s="828"/>
      <c r="V15" s="828"/>
      <c r="W15" s="828"/>
      <c r="X15" s="828"/>
      <c r="Y15" s="829"/>
      <c r="Z15" s="825" t="s">
        <v>8096</v>
      </c>
      <c r="AA15" s="826"/>
      <c r="AB15" s="826"/>
      <c r="AC15" s="826"/>
      <c r="AD15" s="826"/>
      <c r="AE15" s="826"/>
      <c r="AF15" s="826"/>
      <c r="AG15" s="830"/>
      <c r="AH15" s="830"/>
      <c r="AI15" s="830"/>
      <c r="AJ15" s="830"/>
      <c r="AK15" s="830"/>
      <c r="AL15" s="830"/>
      <c r="AM15" s="830"/>
      <c r="AN15" s="830"/>
      <c r="AO15" s="830"/>
      <c r="AP15" s="830"/>
      <c r="AQ15" s="830"/>
      <c r="AR15" s="830"/>
      <c r="AS15" s="830"/>
      <c r="AT15" s="831"/>
    </row>
    <row r="16" spans="1:46" ht="18" customHeight="1">
      <c r="A16" s="619" t="str">
        <f>IF(ISBLANK(入力フォーム!H24), "", 入力フォーム!H24)</f>
        <v/>
      </c>
      <c r="B16" s="620"/>
      <c r="C16" s="620"/>
      <c r="D16" s="620"/>
      <c r="E16" s="620"/>
      <c r="F16" s="620"/>
      <c r="G16" s="620"/>
      <c r="H16" s="620"/>
      <c r="I16" s="620"/>
      <c r="J16" s="620"/>
      <c r="K16" s="620"/>
      <c r="L16" s="131"/>
      <c r="M16" s="131"/>
      <c r="N16" s="149"/>
      <c r="O16" s="149"/>
      <c r="P16" s="149"/>
      <c r="Q16" s="149"/>
      <c r="R16" s="150"/>
      <c r="S16" s="603" t="str">
        <f>IF(ISBLANK(入力フォーム!H31), "", IF(入力フォーム!H31="その他", 入力フォーム!H32, 入力フォーム!H31))</f>
        <v/>
      </c>
      <c r="T16" s="604"/>
      <c r="U16" s="604"/>
      <c r="V16" s="604"/>
      <c r="W16" s="604"/>
      <c r="X16" s="604"/>
      <c r="Y16" s="605"/>
      <c r="Z16" s="621" t="str">
        <f>IF(ISBLANK(入力フォーム!H56), "", 入力フォーム!H56)</f>
        <v/>
      </c>
      <c r="AA16" s="622"/>
      <c r="AB16" s="622"/>
      <c r="AC16" s="622"/>
      <c r="AD16" s="622"/>
      <c r="AE16" s="622"/>
      <c r="AF16" s="622"/>
      <c r="AG16" s="622"/>
      <c r="AH16" s="622"/>
      <c r="AI16" s="622"/>
      <c r="AJ16" s="622"/>
      <c r="AK16" s="622"/>
      <c r="AL16" s="622"/>
      <c r="AM16" s="622"/>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606"/>
      <c r="T17" s="607"/>
      <c r="U17" s="607"/>
      <c r="V17" s="607"/>
      <c r="W17" s="607"/>
      <c r="X17" s="607"/>
      <c r="Y17" s="608"/>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724" t="str">
        <f>IF(ISBLANK(入力フォーム!H14), "", 入力フォーム!H14)</f>
        <v/>
      </c>
      <c r="C19" s="724"/>
      <c r="D19" s="724"/>
      <c r="E19" s="724"/>
      <c r="F19" s="149"/>
      <c r="G19" s="149"/>
      <c r="H19" s="149"/>
      <c r="I19" s="149"/>
      <c r="J19" s="149"/>
      <c r="K19" s="149"/>
      <c r="L19" s="149"/>
      <c r="M19" s="149"/>
      <c r="N19" s="149"/>
      <c r="O19" s="149"/>
      <c r="P19" s="149"/>
      <c r="Q19" s="149"/>
      <c r="R19" s="150"/>
      <c r="S19" s="623" t="str">
        <f>IF(入力フォーム!H21="個人",IF(入力フォーム!H28="該当","☑","□"),IF(入力フォーム!H33="該当","☑","□"))</f>
        <v>□</v>
      </c>
      <c r="T19" s="624" t="s">
        <v>8451</v>
      </c>
      <c r="U19" s="624"/>
      <c r="V19" s="624"/>
      <c r="W19" s="624"/>
      <c r="X19" s="625" t="s">
        <v>11152</v>
      </c>
      <c r="Y19" s="626"/>
      <c r="Z19" s="149" t="s">
        <v>8460</v>
      </c>
      <c r="AA19" s="620" t="str">
        <f>IF(ISBLANK(入力フォーム!H49), "", 入力フォーム!H49)</f>
        <v/>
      </c>
      <c r="AB19" s="620"/>
      <c r="AC19" s="620"/>
      <c r="AD19" s="620"/>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92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923"/>
      <c r="C20" s="923"/>
      <c r="D20" s="923"/>
      <c r="E20" s="923"/>
      <c r="F20" s="923"/>
      <c r="G20" s="923"/>
      <c r="H20" s="923"/>
      <c r="I20" s="923"/>
      <c r="J20" s="923"/>
      <c r="K20" s="923"/>
      <c r="L20" s="923"/>
      <c r="M20" s="923"/>
      <c r="N20" s="923"/>
      <c r="O20" s="923"/>
      <c r="P20" s="923"/>
      <c r="Q20" s="923"/>
      <c r="R20" s="924"/>
      <c r="S20" s="623"/>
      <c r="T20" s="624"/>
      <c r="U20" s="624"/>
      <c r="V20" s="624"/>
      <c r="W20" s="624"/>
      <c r="X20" s="625"/>
      <c r="Y20" s="626"/>
      <c r="Z20" s="923" t="str">
        <f>IF(ISBLANK(入力フォーム!H50), "", IF(入力フォーム!H50="国外", 入力フォーム!H52&amp;入力フォーム!H53, 入力フォーム!H50&amp;入力フォーム!H51&amp;入力フォーム!H52&amp;入力フォーム!H53))</f>
        <v/>
      </c>
      <c r="AA20" s="923"/>
      <c r="AB20" s="923"/>
      <c r="AC20" s="923"/>
      <c r="AD20" s="923"/>
      <c r="AE20" s="923"/>
      <c r="AF20" s="923"/>
      <c r="AG20" s="923"/>
      <c r="AH20" s="923"/>
      <c r="AI20" s="923"/>
      <c r="AJ20" s="923"/>
      <c r="AK20" s="923"/>
      <c r="AL20" s="923"/>
      <c r="AM20" s="923"/>
      <c r="AN20" s="923"/>
      <c r="AO20" s="923"/>
      <c r="AP20" s="923"/>
      <c r="AQ20" s="923"/>
      <c r="AR20" s="923"/>
      <c r="AS20" s="923"/>
      <c r="AT20" s="928"/>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922"/>
      <c r="B21" s="923"/>
      <c r="C21" s="923"/>
      <c r="D21" s="923"/>
      <c r="E21" s="923"/>
      <c r="F21" s="923"/>
      <c r="G21" s="923"/>
      <c r="H21" s="923"/>
      <c r="I21" s="923"/>
      <c r="J21" s="923"/>
      <c r="K21" s="923"/>
      <c r="L21" s="923"/>
      <c r="M21" s="923"/>
      <c r="N21" s="923"/>
      <c r="O21" s="923"/>
      <c r="P21" s="923"/>
      <c r="Q21" s="923"/>
      <c r="R21" s="924"/>
      <c r="S21" s="429"/>
      <c r="T21" s="295"/>
      <c r="U21" s="295"/>
      <c r="V21" s="295"/>
      <c r="W21" s="295"/>
      <c r="X21" s="298"/>
      <c r="Y21" s="299"/>
      <c r="Z21" s="923"/>
      <c r="AA21" s="923"/>
      <c r="AB21" s="923"/>
      <c r="AC21" s="923"/>
      <c r="AD21" s="923"/>
      <c r="AE21" s="923"/>
      <c r="AF21" s="923"/>
      <c r="AG21" s="923"/>
      <c r="AH21" s="923"/>
      <c r="AI21" s="923"/>
      <c r="AJ21" s="923"/>
      <c r="AK21" s="923"/>
      <c r="AL21" s="923"/>
      <c r="AM21" s="923"/>
      <c r="AN21" s="923"/>
      <c r="AO21" s="923"/>
      <c r="AP21" s="923"/>
      <c r="AQ21" s="923"/>
      <c r="AR21" s="923"/>
      <c r="AS21" s="923"/>
      <c r="AT21" s="928"/>
    </row>
    <row r="22" spans="1:82" ht="17.100000000000001" customHeight="1" thickBot="1">
      <c r="A22" s="925"/>
      <c r="B22" s="926"/>
      <c r="C22" s="926"/>
      <c r="D22" s="926"/>
      <c r="E22" s="926"/>
      <c r="F22" s="926"/>
      <c r="G22" s="926"/>
      <c r="H22" s="926"/>
      <c r="I22" s="926"/>
      <c r="J22" s="926"/>
      <c r="K22" s="926"/>
      <c r="L22" s="926"/>
      <c r="M22" s="926"/>
      <c r="N22" s="926"/>
      <c r="O22" s="926"/>
      <c r="P22" s="926"/>
      <c r="Q22" s="926"/>
      <c r="R22" s="927"/>
      <c r="S22" s="300"/>
      <c r="Y22" s="301"/>
      <c r="Z22" s="929"/>
      <c r="AA22" s="929"/>
      <c r="AB22" s="929"/>
      <c r="AC22" s="929"/>
      <c r="AD22" s="929"/>
      <c r="AE22" s="929"/>
      <c r="AF22" s="929"/>
      <c r="AG22" s="929"/>
      <c r="AH22" s="929"/>
      <c r="AI22" s="929"/>
      <c r="AJ22" s="929"/>
      <c r="AK22" s="929"/>
      <c r="AL22" s="929"/>
      <c r="AM22" s="929"/>
      <c r="AN22" s="929"/>
      <c r="AO22" s="929"/>
      <c r="AP22" s="929"/>
      <c r="AQ22" s="929"/>
      <c r="AR22" s="929"/>
      <c r="AS22" s="929"/>
      <c r="AT22" s="930"/>
    </row>
    <row r="23" spans="1:82" ht="17.100000000000001" customHeight="1">
      <c r="A23" s="880" t="s">
        <v>8405</v>
      </c>
      <c r="B23" s="881"/>
      <c r="C23" s="881"/>
      <c r="D23" s="882"/>
      <c r="E23" s="754" t="str">
        <f>IF(ISBLANK(入力フォーム!H25), "", 入力フォーム!H25)</f>
        <v/>
      </c>
      <c r="F23" s="754"/>
      <c r="G23" s="754"/>
      <c r="H23" s="754"/>
      <c r="I23" s="754"/>
      <c r="J23" s="754"/>
      <c r="K23" s="754"/>
      <c r="L23" s="754"/>
      <c r="M23" s="754"/>
      <c r="N23" s="754"/>
      <c r="O23" s="754"/>
      <c r="P23" s="754"/>
      <c r="Q23" s="754"/>
      <c r="R23" s="755"/>
      <c r="S23" s="302"/>
      <c r="T23" s="303"/>
      <c r="U23" s="303"/>
      <c r="V23" s="303"/>
      <c r="W23" s="303"/>
      <c r="X23" s="303"/>
      <c r="Y23" s="304"/>
      <c r="Z23" s="883" t="s">
        <v>11193</v>
      </c>
      <c r="AA23" s="883"/>
      <c r="AB23" s="883"/>
      <c r="AC23" s="883"/>
      <c r="AD23" s="883"/>
      <c r="AE23" s="883"/>
      <c r="AF23" s="883"/>
      <c r="AG23" s="883"/>
      <c r="AH23" s="883"/>
      <c r="AI23" s="883"/>
      <c r="AJ23" s="883"/>
      <c r="AK23" s="883"/>
      <c r="AL23" s="883"/>
      <c r="AM23" s="883"/>
      <c r="AN23" s="883"/>
      <c r="AO23" s="883"/>
      <c r="AP23" s="883"/>
      <c r="AQ23" s="883"/>
      <c r="AR23" s="883"/>
      <c r="AS23" s="883"/>
      <c r="AT23" s="883"/>
    </row>
    <row r="24" spans="1:82" ht="17.100000000000001" customHeight="1">
      <c r="A24" s="832" t="s">
        <v>7837</v>
      </c>
      <c r="B24" s="833"/>
      <c r="C24" s="629" t="s">
        <v>11155</v>
      </c>
      <c r="D24" s="630"/>
      <c r="E24" s="630"/>
      <c r="F24" s="631"/>
      <c r="G24" s="603" t="str">
        <f>IF(入力フォーム!H34="非該当","",IF(ISBLANK(入力フォーム!H34), "", IF(入力フォーム!H34="その他", 入力フォーム!H35, 入力フォーム!H34)))</f>
        <v/>
      </c>
      <c r="H24" s="604"/>
      <c r="I24" s="604"/>
      <c r="J24" s="604"/>
      <c r="K24" s="604"/>
      <c r="L24" s="604"/>
      <c r="M24" s="604"/>
      <c r="N24" s="640"/>
      <c r="O24" s="315"/>
      <c r="P24" s="886" t="str">
        <f>IF(入力フォーム!H34="非該当","☑","□")</f>
        <v>□</v>
      </c>
      <c r="Q24" s="630" t="s">
        <v>11087</v>
      </c>
      <c r="R24" s="631"/>
      <c r="S24" s="888" t="s">
        <v>8095</v>
      </c>
      <c r="T24" s="889"/>
      <c r="U24" s="889"/>
      <c r="V24" s="889"/>
      <c r="W24" s="889"/>
      <c r="X24" s="889"/>
      <c r="Y24" s="890"/>
      <c r="Z24" s="627" t="s">
        <v>11166</v>
      </c>
      <c r="AA24" s="628"/>
      <c r="AB24" s="628"/>
      <c r="AC24" s="628"/>
      <c r="AD24" s="628"/>
      <c r="AE24" s="628"/>
      <c r="AF24" s="628"/>
      <c r="AG24" s="628"/>
      <c r="AH24" s="628"/>
      <c r="AI24" s="628"/>
      <c r="AJ24" s="628"/>
      <c r="AK24" s="628"/>
      <c r="AL24" s="628"/>
      <c r="AM24" s="628"/>
      <c r="AN24" s="628"/>
      <c r="AO24" s="628"/>
      <c r="AP24" s="628"/>
      <c r="AQ24" s="628"/>
      <c r="AR24" s="628"/>
      <c r="AS24" s="628"/>
      <c r="AT24" s="628"/>
    </row>
    <row r="25" spans="1:82" ht="17.100000000000001" customHeight="1">
      <c r="A25" s="834"/>
      <c r="B25" s="835"/>
      <c r="C25" s="632"/>
      <c r="D25" s="633"/>
      <c r="E25" s="633"/>
      <c r="F25" s="634"/>
      <c r="G25" s="606"/>
      <c r="H25" s="607"/>
      <c r="I25" s="607"/>
      <c r="J25" s="607"/>
      <c r="K25" s="607"/>
      <c r="L25" s="607"/>
      <c r="M25" s="607"/>
      <c r="N25" s="641"/>
      <c r="O25" s="316"/>
      <c r="P25" s="887"/>
      <c r="Q25" s="633"/>
      <c r="R25" s="634"/>
      <c r="S25" s="413" t="str">
        <f>IF(入力フォーム!H42="不動産業","☑","□")</f>
        <v>□</v>
      </c>
      <c r="T25" s="152" t="s">
        <v>8040</v>
      </c>
      <c r="U25" s="131"/>
      <c r="V25" s="131"/>
      <c r="W25" s="131"/>
      <c r="X25" s="131"/>
      <c r="Y25" s="153"/>
      <c r="Z25" s="627" t="s">
        <v>11157</v>
      </c>
      <c r="AA25" s="628"/>
      <c r="AB25" s="628"/>
      <c r="AC25" s="628"/>
      <c r="AD25" s="628"/>
      <c r="AE25" s="628"/>
      <c r="AF25" s="628"/>
      <c r="AG25" s="628"/>
      <c r="AH25" s="628"/>
      <c r="AI25" s="628"/>
      <c r="AJ25" s="628"/>
      <c r="AK25" s="628"/>
      <c r="AL25" s="628"/>
      <c r="AM25" s="628"/>
      <c r="AN25" s="628"/>
      <c r="AO25" s="628"/>
      <c r="AP25" s="628"/>
      <c r="AQ25" s="628"/>
      <c r="AR25" s="628"/>
      <c r="AS25" s="628"/>
      <c r="AT25" s="628"/>
    </row>
    <row r="26" spans="1:82" ht="15.6" customHeight="1">
      <c r="A26" s="834"/>
      <c r="B26" s="835"/>
      <c r="C26" s="629" t="s">
        <v>11156</v>
      </c>
      <c r="D26" s="635"/>
      <c r="E26" s="635"/>
      <c r="F26" s="636"/>
      <c r="G26" s="603" t="str">
        <f>IF(入力フォーム!H36="非該当","",IF(ISBLANK(入力フォーム!H36), "", IF(入力フォーム!H36="その他", 入力フォーム!H37, 入力フォーム!H36)))</f>
        <v/>
      </c>
      <c r="H26" s="604"/>
      <c r="I26" s="604"/>
      <c r="J26" s="604"/>
      <c r="K26" s="604"/>
      <c r="L26" s="604"/>
      <c r="M26" s="604"/>
      <c r="N26" s="640"/>
      <c r="O26" s="315"/>
      <c r="P26" s="886" t="str">
        <f>IF(入力フォーム!H36="非該当","☑","□")</f>
        <v>□</v>
      </c>
      <c r="Q26" s="630" t="s">
        <v>11087</v>
      </c>
      <c r="R26" s="631"/>
      <c r="S26" s="413" t="str">
        <f>IF(入力フォーム!H42="建設業","☑","□")</f>
        <v>□</v>
      </c>
      <c r="T26" s="127" t="s">
        <v>8041</v>
      </c>
      <c r="U26" s="131"/>
      <c r="V26" s="131"/>
      <c r="W26" s="131"/>
      <c r="X26" s="131"/>
      <c r="Y26" s="153"/>
      <c r="Z26" s="627" t="s">
        <v>11158</v>
      </c>
      <c r="AA26" s="628"/>
      <c r="AB26" s="628"/>
      <c r="AC26" s="628"/>
      <c r="AD26" s="628"/>
      <c r="AE26" s="628"/>
      <c r="AF26" s="628"/>
      <c r="AG26" s="628"/>
      <c r="AH26" s="628"/>
      <c r="AI26" s="628"/>
      <c r="AJ26" s="628"/>
      <c r="AK26" s="628"/>
      <c r="AL26" s="628"/>
      <c r="AM26" s="628"/>
      <c r="AN26" s="628"/>
      <c r="AO26" s="628"/>
      <c r="AP26" s="628"/>
      <c r="AQ26" s="628"/>
      <c r="AR26" s="628"/>
      <c r="AS26" s="628"/>
      <c r="AT26" s="628"/>
    </row>
    <row r="27" spans="1:82" ht="15.6" customHeight="1">
      <c r="A27" s="836"/>
      <c r="B27" s="837"/>
      <c r="C27" s="637"/>
      <c r="D27" s="638"/>
      <c r="E27" s="638"/>
      <c r="F27" s="639"/>
      <c r="G27" s="606"/>
      <c r="H27" s="607"/>
      <c r="I27" s="607"/>
      <c r="J27" s="607"/>
      <c r="K27" s="607"/>
      <c r="L27" s="607"/>
      <c r="M27" s="607"/>
      <c r="N27" s="641"/>
      <c r="O27" s="316"/>
      <c r="P27" s="887"/>
      <c r="Q27" s="633"/>
      <c r="R27" s="634"/>
      <c r="S27" s="413" t="str">
        <f>IF(入力フォーム!H42="金融保険業","☑","□")</f>
        <v>□</v>
      </c>
      <c r="T27" s="127" t="s">
        <v>8042</v>
      </c>
      <c r="U27" s="154"/>
      <c r="V27" s="131"/>
      <c r="W27" s="131"/>
      <c r="X27" s="154"/>
      <c r="Y27" s="155"/>
      <c r="Z27" s="627" t="s">
        <v>11148</v>
      </c>
      <c r="AA27" s="628"/>
      <c r="AB27" s="628"/>
      <c r="AC27" s="628"/>
      <c r="AD27" s="628"/>
      <c r="AE27" s="628"/>
      <c r="AF27" s="628"/>
      <c r="AG27" s="628"/>
      <c r="AH27" s="628"/>
      <c r="AI27" s="628"/>
      <c r="AJ27" s="628"/>
      <c r="AK27" s="628"/>
      <c r="AL27" s="628"/>
      <c r="AM27" s="628"/>
      <c r="AN27" s="628"/>
      <c r="AO27" s="628"/>
      <c r="AP27" s="628"/>
      <c r="AQ27" s="628"/>
      <c r="AR27" s="628"/>
      <c r="AS27" s="628"/>
      <c r="AT27" s="628"/>
    </row>
    <row r="28" spans="1:82" ht="15.6" customHeight="1">
      <c r="A28" s="884" t="s">
        <v>11079</v>
      </c>
      <c r="B28" s="885"/>
      <c r="C28" s="885"/>
      <c r="D28" s="885"/>
      <c r="E28" s="885"/>
      <c r="F28" s="885"/>
      <c r="G28" s="885"/>
      <c r="H28" s="885"/>
      <c r="I28" s="885"/>
      <c r="J28" s="885"/>
      <c r="K28" s="885"/>
      <c r="L28" s="885"/>
      <c r="M28" s="885"/>
      <c r="N28" s="885"/>
      <c r="O28" s="885"/>
      <c r="P28" s="885"/>
      <c r="Q28" s="885"/>
      <c r="R28" s="885"/>
      <c r="S28" s="413" t="str">
        <f>IF(入力フォーム!H42="製造業","☑","□")</f>
        <v>□</v>
      </c>
      <c r="T28" s="127" t="s">
        <v>8043</v>
      </c>
      <c r="U28" s="131"/>
      <c r="V28" s="131"/>
      <c r="W28" s="131"/>
      <c r="X28" s="131"/>
      <c r="Y28" s="153"/>
      <c r="Z28" s="627" t="s">
        <v>11149</v>
      </c>
      <c r="AA28" s="628"/>
      <c r="AB28" s="628"/>
      <c r="AC28" s="628"/>
      <c r="AD28" s="628"/>
      <c r="AE28" s="628"/>
      <c r="AF28" s="628"/>
      <c r="AG28" s="628"/>
      <c r="AH28" s="628"/>
      <c r="AI28" s="628"/>
      <c r="AJ28" s="628"/>
      <c r="AK28" s="628"/>
      <c r="AL28" s="628"/>
      <c r="AM28" s="628"/>
      <c r="AN28" s="628"/>
      <c r="AO28" s="628"/>
      <c r="AP28" s="628"/>
      <c r="AQ28" s="628"/>
      <c r="AR28" s="628"/>
      <c r="AS28" s="628"/>
      <c r="AT28" s="628"/>
    </row>
    <row r="29" spans="1:82" ht="15.6" customHeight="1">
      <c r="A29" s="868" t="str">
        <f>IF(ISBLANK(入力フォーム!H39), "", 入力フォーム!H39)</f>
        <v/>
      </c>
      <c r="B29" s="869"/>
      <c r="C29" s="869"/>
      <c r="D29" s="869"/>
      <c r="E29" s="869"/>
      <c r="F29" s="869"/>
      <c r="G29" s="869"/>
      <c r="H29" s="869"/>
      <c r="I29" s="869"/>
      <c r="J29" s="869"/>
      <c r="K29" s="869"/>
      <c r="L29" s="869"/>
      <c r="M29" s="869"/>
      <c r="N29" s="869"/>
      <c r="O29" s="869"/>
      <c r="P29" s="869"/>
      <c r="Q29" s="869"/>
      <c r="R29" s="870"/>
      <c r="S29" s="413" t="str">
        <f>IF(入力フォーム!H42="商業","☑","□")</f>
        <v>□</v>
      </c>
      <c r="T29" s="152" t="s">
        <v>8044</v>
      </c>
      <c r="U29" s="131"/>
      <c r="V29" s="131"/>
      <c r="W29" s="131"/>
      <c r="X29" s="131"/>
      <c r="Y29" s="153"/>
      <c r="Z29" s="627" t="s">
        <v>11150</v>
      </c>
      <c r="AA29" s="628"/>
      <c r="AB29" s="628"/>
      <c r="AC29" s="628"/>
      <c r="AD29" s="628"/>
      <c r="AE29" s="628"/>
      <c r="AF29" s="628"/>
      <c r="AG29" s="628"/>
      <c r="AH29" s="628"/>
      <c r="AI29" s="628"/>
      <c r="AJ29" s="628"/>
      <c r="AK29" s="628"/>
      <c r="AL29" s="628"/>
      <c r="AM29" s="628"/>
      <c r="AN29" s="628"/>
      <c r="AO29" s="628"/>
      <c r="AP29" s="628"/>
      <c r="AQ29" s="628"/>
      <c r="AR29" s="628"/>
      <c r="AS29" s="628"/>
      <c r="AT29" s="628"/>
    </row>
    <row r="30" spans="1:82" ht="15.6" customHeight="1">
      <c r="A30" s="871"/>
      <c r="B30" s="872"/>
      <c r="C30" s="872"/>
      <c r="D30" s="872"/>
      <c r="E30" s="872"/>
      <c r="F30" s="872"/>
      <c r="G30" s="872"/>
      <c r="H30" s="872"/>
      <c r="I30" s="872"/>
      <c r="J30" s="872"/>
      <c r="K30" s="872"/>
      <c r="L30" s="872"/>
      <c r="M30" s="872"/>
      <c r="N30" s="872"/>
      <c r="O30" s="872"/>
      <c r="P30" s="872"/>
      <c r="Q30" s="872"/>
      <c r="R30" s="873"/>
      <c r="S30" s="413" t="str">
        <f>IF(入力フォーム!H42="運輸業","☑","□")</f>
        <v>□</v>
      </c>
      <c r="T30" s="127" t="s">
        <v>8045</v>
      </c>
      <c r="U30" s="156"/>
      <c r="V30" s="156"/>
      <c r="W30" s="156"/>
      <c r="X30" s="156"/>
      <c r="Y30" s="157"/>
      <c r="Z30" s="627" t="s">
        <v>11080</v>
      </c>
      <c r="AA30" s="628"/>
      <c r="AB30" s="628"/>
      <c r="AC30" s="628"/>
      <c r="AD30" s="628"/>
      <c r="AE30" s="628"/>
      <c r="AF30" s="628"/>
      <c r="AG30" s="628"/>
      <c r="AH30" s="628"/>
      <c r="AI30" s="628"/>
      <c r="AJ30" s="628"/>
      <c r="AK30" s="628"/>
      <c r="AL30" s="628"/>
      <c r="AM30" s="628"/>
      <c r="AN30" s="628"/>
      <c r="AO30" s="628"/>
      <c r="AP30" s="628"/>
      <c r="AQ30" s="628"/>
      <c r="AR30" s="628"/>
      <c r="AS30" s="628"/>
      <c r="AT30" s="628"/>
    </row>
    <row r="31" spans="1:82" ht="15.6" customHeight="1">
      <c r="A31" s="874" t="s">
        <v>8405</v>
      </c>
      <c r="B31" s="875"/>
      <c r="C31" s="875"/>
      <c r="D31" s="876"/>
      <c r="E31" s="877" t="str">
        <f>IF(ISBLANK(入力フォーム!H40), "", 入力フォーム!H40)</f>
        <v/>
      </c>
      <c r="F31" s="878"/>
      <c r="G31" s="878"/>
      <c r="H31" s="878"/>
      <c r="I31" s="878"/>
      <c r="J31" s="878"/>
      <c r="K31" s="878"/>
      <c r="L31" s="878"/>
      <c r="M31" s="878"/>
      <c r="N31" s="878"/>
      <c r="O31" s="878"/>
      <c r="P31" s="878"/>
      <c r="Q31" s="878"/>
      <c r="R31" s="879"/>
      <c r="S31" s="413" t="str">
        <f>IF(入力フォーム!H42="その他","☑","□")</f>
        <v>□</v>
      </c>
      <c r="T31" s="127" t="s">
        <v>8001</v>
      </c>
      <c r="U31" s="156"/>
      <c r="V31" s="156"/>
      <c r="W31" s="156"/>
      <c r="X31" s="156"/>
      <c r="Y31" s="153"/>
      <c r="Z31" s="627" t="s">
        <v>11151</v>
      </c>
      <c r="AA31" s="628"/>
      <c r="AB31" s="628"/>
      <c r="AC31" s="628"/>
      <c r="AD31" s="628"/>
      <c r="AE31" s="628"/>
      <c r="AF31" s="628"/>
      <c r="AG31" s="628"/>
      <c r="AH31" s="628"/>
      <c r="AI31" s="628"/>
      <c r="AJ31" s="628"/>
      <c r="AK31" s="628"/>
      <c r="AL31" s="628"/>
      <c r="AM31" s="628"/>
      <c r="AN31" s="628"/>
      <c r="AO31" s="628"/>
      <c r="AP31" s="628"/>
      <c r="AQ31" s="628"/>
      <c r="AR31" s="628"/>
      <c r="AS31" s="628"/>
      <c r="AT31" s="628"/>
    </row>
    <row r="32" spans="1:82" ht="15.6" customHeight="1" thickBot="1">
      <c r="A32" s="838" t="s">
        <v>8094</v>
      </c>
      <c r="B32" s="839"/>
      <c r="C32" s="839"/>
      <c r="D32" s="839"/>
      <c r="E32" s="840" t="str">
        <f>IF(ISBLANK(入力フォーム!H41), "", 入力フォーム!H41)</f>
        <v/>
      </c>
      <c r="F32" s="841"/>
      <c r="G32" s="841"/>
      <c r="H32" s="841"/>
      <c r="I32" s="841"/>
      <c r="J32" s="841"/>
      <c r="K32" s="841"/>
      <c r="L32" s="841"/>
      <c r="M32" s="841"/>
      <c r="N32" s="841"/>
      <c r="O32" s="841"/>
      <c r="P32" s="841"/>
      <c r="Q32" s="841"/>
      <c r="R32" s="842"/>
      <c r="S32" s="158"/>
      <c r="T32" s="665" t="str">
        <f>IF(ISBLANK(入力フォーム!H43), "", 入力フォーム!H43)</f>
        <v/>
      </c>
      <c r="U32" s="665"/>
      <c r="V32" s="665"/>
      <c r="W32" s="665"/>
      <c r="X32" s="665"/>
      <c r="Y32" s="159"/>
      <c r="Z32" s="627" t="s">
        <v>11081</v>
      </c>
      <c r="AA32" s="628"/>
      <c r="AB32" s="628"/>
      <c r="AC32" s="628"/>
      <c r="AD32" s="628"/>
      <c r="AE32" s="628"/>
      <c r="AF32" s="628"/>
      <c r="AG32" s="628"/>
      <c r="AH32" s="628"/>
      <c r="AI32" s="628"/>
      <c r="AJ32" s="628"/>
      <c r="AK32" s="628"/>
      <c r="AL32" s="628"/>
      <c r="AM32" s="628"/>
      <c r="AN32" s="628"/>
      <c r="AO32" s="628"/>
      <c r="AP32" s="628"/>
      <c r="AQ32" s="628"/>
      <c r="AR32" s="628"/>
      <c r="AS32" s="628"/>
      <c r="AT32" s="628"/>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843" t="s">
        <v>8406</v>
      </c>
      <c r="B35" s="844"/>
      <c r="C35" s="844"/>
      <c r="D35" s="844"/>
      <c r="E35" s="844"/>
      <c r="F35" s="844"/>
      <c r="G35" s="844"/>
      <c r="H35" s="844"/>
      <c r="I35" s="844"/>
      <c r="J35" s="844"/>
      <c r="K35" s="844"/>
      <c r="L35" s="844"/>
      <c r="M35" s="844"/>
      <c r="N35" s="844"/>
      <c r="O35" s="844"/>
      <c r="P35" s="844"/>
      <c r="Q35" s="844"/>
      <c r="R35" s="844"/>
      <c r="S35" s="844"/>
      <c r="T35" s="845"/>
      <c r="U35" s="849" t="s">
        <v>8407</v>
      </c>
      <c r="V35" s="844"/>
      <c r="W35" s="844"/>
      <c r="X35" s="845"/>
      <c r="Y35" s="851" t="s">
        <v>8408</v>
      </c>
      <c r="Z35" s="852"/>
      <c r="AA35" s="852"/>
      <c r="AB35" s="853"/>
      <c r="AC35" s="849" t="s">
        <v>11159</v>
      </c>
      <c r="AD35" s="844"/>
      <c r="AE35" s="844"/>
      <c r="AF35" s="844"/>
      <c r="AG35" s="844"/>
      <c r="AH35" s="859" t="s">
        <v>11160</v>
      </c>
      <c r="AI35" s="860"/>
      <c r="AJ35" s="861"/>
      <c r="AK35" s="849" t="s">
        <v>8409</v>
      </c>
      <c r="AL35" s="844"/>
      <c r="AM35" s="844"/>
      <c r="AN35" s="844"/>
      <c r="AO35" s="845"/>
      <c r="AP35" s="849" t="s">
        <v>11161</v>
      </c>
      <c r="AQ35" s="844"/>
      <c r="AR35" s="844"/>
      <c r="AS35" s="844"/>
      <c r="AT35" s="863"/>
    </row>
    <row r="36" spans="1:46" ht="29.45" customHeight="1">
      <c r="A36" s="846"/>
      <c r="B36" s="847"/>
      <c r="C36" s="847"/>
      <c r="D36" s="847"/>
      <c r="E36" s="847"/>
      <c r="F36" s="847"/>
      <c r="G36" s="847"/>
      <c r="H36" s="847"/>
      <c r="I36" s="847"/>
      <c r="J36" s="847"/>
      <c r="K36" s="847"/>
      <c r="L36" s="847"/>
      <c r="M36" s="847"/>
      <c r="N36" s="847"/>
      <c r="O36" s="847"/>
      <c r="P36" s="847"/>
      <c r="Q36" s="847"/>
      <c r="R36" s="847"/>
      <c r="S36" s="847"/>
      <c r="T36" s="848"/>
      <c r="U36" s="850"/>
      <c r="V36" s="847"/>
      <c r="W36" s="847"/>
      <c r="X36" s="848"/>
      <c r="Y36" s="854"/>
      <c r="Z36" s="855"/>
      <c r="AA36" s="855"/>
      <c r="AB36" s="856"/>
      <c r="AC36" s="857"/>
      <c r="AD36" s="858"/>
      <c r="AE36" s="858"/>
      <c r="AF36" s="858"/>
      <c r="AG36" s="858"/>
      <c r="AH36" s="827"/>
      <c r="AI36" s="828"/>
      <c r="AJ36" s="862"/>
      <c r="AK36" s="850"/>
      <c r="AL36" s="847"/>
      <c r="AM36" s="847"/>
      <c r="AN36" s="847"/>
      <c r="AO36" s="848"/>
      <c r="AP36" s="850"/>
      <c r="AQ36" s="847"/>
      <c r="AR36" s="847"/>
      <c r="AS36" s="847"/>
      <c r="AT36" s="864"/>
    </row>
    <row r="37" spans="1:46" ht="23.45" customHeight="1">
      <c r="A37" s="730" t="s">
        <v>8035</v>
      </c>
      <c r="B37" s="731"/>
      <c r="C37" s="865" t="str">
        <f>IF(AND(ISBLANK(入力フォーム!H80), ISBLANK(入力フォーム!H81)), "", 入力フォーム!H79 &amp; 入力フォーム!H80 &amp; 入力フォーム!H81)</f>
        <v/>
      </c>
      <c r="D37" s="866"/>
      <c r="E37" s="866"/>
      <c r="F37" s="866"/>
      <c r="G37" s="866"/>
      <c r="H37" s="866"/>
      <c r="I37" s="866"/>
      <c r="J37" s="866"/>
      <c r="K37" s="866"/>
      <c r="L37" s="866"/>
      <c r="M37" s="866"/>
      <c r="N37" s="866"/>
      <c r="O37" s="866"/>
      <c r="P37" s="866"/>
      <c r="Q37" s="866"/>
      <c r="R37" s="866"/>
      <c r="S37" s="866"/>
      <c r="T37" s="867"/>
      <c r="U37" s="808" t="str">
        <f>IF(ISBLANK(入力フォーム!H84), "", 入力フォーム!H84)</f>
        <v/>
      </c>
      <c r="V37" s="809"/>
      <c r="W37" s="809"/>
      <c r="X37" s="810"/>
      <c r="Y37" s="740" t="str">
        <f>IF(ISBLANK(入力フォーム!H87), "", 入力フォーム!H87)</f>
        <v/>
      </c>
      <c r="Z37" s="741"/>
      <c r="AA37" s="741"/>
      <c r="AB37" s="742"/>
      <c r="AC37" s="746" t="str">
        <f>IF(ISBLANK(入力フォーム!H88), "", 入力フォーム!H88)</f>
        <v/>
      </c>
      <c r="AD37" s="747"/>
      <c r="AE37" s="747"/>
      <c r="AF37" s="747"/>
      <c r="AG37" s="747"/>
      <c r="AH37" s="750" t="str">
        <f>IF(ISBLANK(入力フォーム!H89), "", 入力フォーム!H89)</f>
        <v/>
      </c>
      <c r="AI37" s="751"/>
      <c r="AJ37" s="752"/>
      <c r="AK37" s="779" t="str">
        <f>IF(ISBLANK(入力フォーム!H90), "", 入力フォーム!H90)</f>
        <v/>
      </c>
      <c r="AL37" s="780"/>
      <c r="AM37" s="780"/>
      <c r="AN37" s="780"/>
      <c r="AO37" s="781"/>
      <c r="AP37" s="779" t="str">
        <f>IF(ISBLANK(入力フォーム!H91), "", 入力フォーム!H91)</f>
        <v/>
      </c>
      <c r="AQ37" s="780"/>
      <c r="AR37" s="780"/>
      <c r="AS37" s="780"/>
      <c r="AT37" s="797"/>
    </row>
    <row r="38" spans="1:46" ht="23.45" customHeight="1">
      <c r="A38" s="732"/>
      <c r="B38" s="733"/>
      <c r="C38" s="799" t="str">
        <f>IF(AND(ISBLANK(入力フォーム!H82), ISBLANK(入力フォーム!H83)), "", 入力フォーム!H79 &amp; 入力フォーム!H82 &amp; 入力フォーム!H83)</f>
        <v/>
      </c>
      <c r="D38" s="800"/>
      <c r="E38" s="800"/>
      <c r="F38" s="800"/>
      <c r="G38" s="800"/>
      <c r="H38" s="800"/>
      <c r="I38" s="800"/>
      <c r="J38" s="800"/>
      <c r="K38" s="800"/>
      <c r="L38" s="800"/>
      <c r="M38" s="800"/>
      <c r="N38" s="800"/>
      <c r="O38" s="800"/>
      <c r="P38" s="800"/>
      <c r="Q38" s="800"/>
      <c r="R38" s="800"/>
      <c r="S38" s="800"/>
      <c r="T38" s="801"/>
      <c r="U38" s="802" t="str">
        <f>IF(ISBLANK(入力フォーム!H85), "", 入力フォーム!H85)</f>
        <v/>
      </c>
      <c r="V38" s="803"/>
      <c r="W38" s="803"/>
      <c r="X38" s="804"/>
      <c r="Y38" s="740"/>
      <c r="Z38" s="741"/>
      <c r="AA38" s="741"/>
      <c r="AB38" s="742"/>
      <c r="AC38" s="748"/>
      <c r="AD38" s="749"/>
      <c r="AE38" s="749"/>
      <c r="AF38" s="749"/>
      <c r="AG38" s="749"/>
      <c r="AH38" s="750"/>
      <c r="AI38" s="751"/>
      <c r="AJ38" s="752"/>
      <c r="AK38" s="782"/>
      <c r="AL38" s="783"/>
      <c r="AM38" s="783"/>
      <c r="AN38" s="783"/>
      <c r="AO38" s="784"/>
      <c r="AP38" s="782"/>
      <c r="AQ38" s="783"/>
      <c r="AR38" s="783"/>
      <c r="AS38" s="783"/>
      <c r="AT38" s="811"/>
    </row>
    <row r="39" spans="1:46" ht="23.45" customHeight="1">
      <c r="A39" s="730" t="s">
        <v>8036</v>
      </c>
      <c r="B39" s="731"/>
      <c r="C39" s="734" t="str">
        <f>IF(AND(ISBLANK(入力フォーム!H96), ISBLANK(入力フォーム!H97)), "", 入力フォーム!H79 &amp; 入力フォーム!H96 &amp; 入力フォーム!H97)</f>
        <v/>
      </c>
      <c r="D39" s="735"/>
      <c r="E39" s="735"/>
      <c r="F39" s="735"/>
      <c r="G39" s="735"/>
      <c r="H39" s="735"/>
      <c r="I39" s="735"/>
      <c r="J39" s="735"/>
      <c r="K39" s="735"/>
      <c r="L39" s="735"/>
      <c r="M39" s="735"/>
      <c r="N39" s="735"/>
      <c r="O39" s="735"/>
      <c r="P39" s="735"/>
      <c r="Q39" s="735"/>
      <c r="R39" s="735"/>
      <c r="S39" s="735"/>
      <c r="T39" s="736"/>
      <c r="U39" s="737" t="str">
        <f>IF(ISBLANK(入力フォーム!H100), "", 入力フォーム!H100)</f>
        <v/>
      </c>
      <c r="V39" s="738"/>
      <c r="W39" s="738"/>
      <c r="X39" s="739"/>
      <c r="Y39" s="743" t="str">
        <f>IF(ISBLANK(入力フォーム!H103), "", 入力フォーム!H103)</f>
        <v/>
      </c>
      <c r="Z39" s="744"/>
      <c r="AA39" s="744"/>
      <c r="AB39" s="745"/>
      <c r="AC39" s="746" t="str">
        <f>IF(ISBLANK(入力フォーム!H104), "", 入力フォーム!H104)</f>
        <v/>
      </c>
      <c r="AD39" s="747"/>
      <c r="AE39" s="747"/>
      <c r="AF39" s="747"/>
      <c r="AG39" s="812"/>
      <c r="AH39" s="814" t="str">
        <f>IF(ISBLANK(入力フォーム!H105), "", 入力フォーム!H105)</f>
        <v/>
      </c>
      <c r="AI39" s="815"/>
      <c r="AJ39" s="816"/>
      <c r="AK39" s="779" t="str">
        <f>IF(ISBLANK(入力フォーム!H106), "", 入力フォーム!H106)</f>
        <v/>
      </c>
      <c r="AL39" s="780"/>
      <c r="AM39" s="780"/>
      <c r="AN39" s="780"/>
      <c r="AO39" s="781"/>
      <c r="AP39" s="779" t="str">
        <f>IF(ISBLANK(入力フォーム!H107), "", 入力フォーム!H107)</f>
        <v/>
      </c>
      <c r="AQ39" s="780"/>
      <c r="AR39" s="780"/>
      <c r="AS39" s="780"/>
      <c r="AT39" s="797"/>
    </row>
    <row r="40" spans="1:46" ht="23.45" customHeight="1">
      <c r="A40" s="732"/>
      <c r="B40" s="733"/>
      <c r="C40" s="753" t="str">
        <f>IF(AND(ISBLANK(入力フォーム!H98), ISBLANK(入力フォーム!H99)), "", 入力フォーム!H79 &amp; 入力フォーム!H98 &amp; 入力フォーム!H99)</f>
        <v/>
      </c>
      <c r="D40" s="754"/>
      <c r="E40" s="754"/>
      <c r="F40" s="754"/>
      <c r="G40" s="754"/>
      <c r="H40" s="754"/>
      <c r="I40" s="754"/>
      <c r="J40" s="754"/>
      <c r="K40" s="754"/>
      <c r="L40" s="754"/>
      <c r="M40" s="754"/>
      <c r="N40" s="754"/>
      <c r="O40" s="754"/>
      <c r="P40" s="754"/>
      <c r="Q40" s="754"/>
      <c r="R40" s="754"/>
      <c r="S40" s="754"/>
      <c r="T40" s="755"/>
      <c r="U40" s="756" t="str">
        <f>IF(ISBLANK(入力フォーム!H101), "", 入力フォーム!H101)</f>
        <v/>
      </c>
      <c r="V40" s="757"/>
      <c r="W40" s="757"/>
      <c r="X40" s="758"/>
      <c r="Y40" s="805"/>
      <c r="Z40" s="806"/>
      <c r="AA40" s="806"/>
      <c r="AB40" s="807"/>
      <c r="AC40" s="748"/>
      <c r="AD40" s="749"/>
      <c r="AE40" s="749"/>
      <c r="AF40" s="749"/>
      <c r="AG40" s="813"/>
      <c r="AH40" s="817"/>
      <c r="AI40" s="818"/>
      <c r="AJ40" s="819"/>
      <c r="AK40" s="782"/>
      <c r="AL40" s="783"/>
      <c r="AM40" s="783"/>
      <c r="AN40" s="783"/>
      <c r="AO40" s="784"/>
      <c r="AP40" s="782"/>
      <c r="AQ40" s="783"/>
      <c r="AR40" s="783"/>
      <c r="AS40" s="783"/>
      <c r="AT40" s="811"/>
    </row>
    <row r="41" spans="1:46" ht="23.45" customHeight="1">
      <c r="A41" s="730" t="s">
        <v>8037</v>
      </c>
      <c r="B41" s="731"/>
      <c r="C41" s="734" t="str">
        <f>IF(AND(ISBLANK(入力フォーム!H112), ISBLANK(入力フォーム!H113)), "", 入力フォーム!H79 &amp; 入力フォーム!H112 &amp; 入力フォーム!H113)</f>
        <v/>
      </c>
      <c r="D41" s="735"/>
      <c r="E41" s="735"/>
      <c r="F41" s="735"/>
      <c r="G41" s="735"/>
      <c r="H41" s="735"/>
      <c r="I41" s="735"/>
      <c r="J41" s="735"/>
      <c r="K41" s="735"/>
      <c r="L41" s="735"/>
      <c r="M41" s="735"/>
      <c r="N41" s="735"/>
      <c r="O41" s="735"/>
      <c r="P41" s="735"/>
      <c r="Q41" s="735"/>
      <c r="R41" s="735"/>
      <c r="S41" s="735"/>
      <c r="T41" s="736"/>
      <c r="U41" s="737" t="str">
        <f>IF(ISBLANK(入力フォーム!H116), "", 入力フォーム!H116)</f>
        <v/>
      </c>
      <c r="V41" s="738"/>
      <c r="W41" s="738"/>
      <c r="X41" s="739"/>
      <c r="Y41" s="740" t="str">
        <f>IF(ISBLANK(入力フォーム!H119), "", 入力フォーム!H119)</f>
        <v/>
      </c>
      <c r="Z41" s="741"/>
      <c r="AA41" s="741"/>
      <c r="AB41" s="742"/>
      <c r="AC41" s="746" t="str">
        <f>IF(ISBLANK(入力フォーム!H120), "", 入力フォーム!H120)</f>
        <v/>
      </c>
      <c r="AD41" s="747"/>
      <c r="AE41" s="747"/>
      <c r="AF41" s="747"/>
      <c r="AG41" s="747"/>
      <c r="AH41" s="750" t="str">
        <f>IF(ISBLANK(入力フォーム!H121), "", 入力フォーム!H121)</f>
        <v/>
      </c>
      <c r="AI41" s="751"/>
      <c r="AJ41" s="752"/>
      <c r="AK41" s="779" t="str">
        <f>IF(ISBLANK(入力フォーム!H122), "", 入力フォーム!H122)</f>
        <v/>
      </c>
      <c r="AL41" s="780"/>
      <c r="AM41" s="780"/>
      <c r="AN41" s="780"/>
      <c r="AO41" s="781"/>
      <c r="AP41" s="779" t="str">
        <f>IF(ISBLANK(入力フォーム!H123), "", 入力フォーム!H123)</f>
        <v/>
      </c>
      <c r="AQ41" s="780"/>
      <c r="AR41" s="780"/>
      <c r="AS41" s="780"/>
      <c r="AT41" s="797"/>
    </row>
    <row r="42" spans="1:46" ht="23.45" customHeight="1">
      <c r="A42" s="732"/>
      <c r="B42" s="733"/>
      <c r="C42" s="753" t="str">
        <f>IF(AND(ISBLANK(入力フォーム!H114), ISBLANK(入力フォーム!H115)), "", 入力フォーム!H79 &amp; 入力フォーム!H114 &amp; 入力フォーム!H115)</f>
        <v/>
      </c>
      <c r="D42" s="754"/>
      <c r="E42" s="754"/>
      <c r="F42" s="754"/>
      <c r="G42" s="754"/>
      <c r="H42" s="754"/>
      <c r="I42" s="754"/>
      <c r="J42" s="754"/>
      <c r="K42" s="754"/>
      <c r="L42" s="754"/>
      <c r="M42" s="754"/>
      <c r="N42" s="754"/>
      <c r="O42" s="754"/>
      <c r="P42" s="754"/>
      <c r="Q42" s="754"/>
      <c r="R42" s="754"/>
      <c r="S42" s="754"/>
      <c r="T42" s="755"/>
      <c r="U42" s="756" t="str">
        <f>IF(ISBLANK(入力フォーム!H117), "", 入力フォーム!H117)</f>
        <v/>
      </c>
      <c r="V42" s="757"/>
      <c r="W42" s="757"/>
      <c r="X42" s="758"/>
      <c r="Y42" s="740"/>
      <c r="Z42" s="741"/>
      <c r="AA42" s="741"/>
      <c r="AB42" s="742"/>
      <c r="AC42" s="748"/>
      <c r="AD42" s="749"/>
      <c r="AE42" s="749"/>
      <c r="AF42" s="749"/>
      <c r="AG42" s="749"/>
      <c r="AH42" s="750"/>
      <c r="AI42" s="751"/>
      <c r="AJ42" s="752"/>
      <c r="AK42" s="782"/>
      <c r="AL42" s="783"/>
      <c r="AM42" s="783"/>
      <c r="AN42" s="783"/>
      <c r="AO42" s="784"/>
      <c r="AP42" s="782"/>
      <c r="AQ42" s="783"/>
      <c r="AR42" s="783"/>
      <c r="AS42" s="783"/>
      <c r="AT42" s="811"/>
    </row>
    <row r="43" spans="1:46" ht="23.45" customHeight="1">
      <c r="A43" s="730" t="s">
        <v>8038</v>
      </c>
      <c r="B43" s="731"/>
      <c r="C43" s="734" t="str">
        <f>IF(AND(ISBLANK(入力フォーム!H128), ISBLANK(入力フォーム!H129)), "", 入力フォーム!H79 &amp; 入力フォーム!H128 &amp; 入力フォーム!H129)</f>
        <v/>
      </c>
      <c r="D43" s="735"/>
      <c r="E43" s="735"/>
      <c r="F43" s="735"/>
      <c r="G43" s="735"/>
      <c r="H43" s="735"/>
      <c r="I43" s="735"/>
      <c r="J43" s="735"/>
      <c r="K43" s="735"/>
      <c r="L43" s="735"/>
      <c r="M43" s="735"/>
      <c r="N43" s="735"/>
      <c r="O43" s="735"/>
      <c r="P43" s="735"/>
      <c r="Q43" s="735"/>
      <c r="R43" s="735"/>
      <c r="S43" s="735"/>
      <c r="T43" s="736"/>
      <c r="U43" s="737" t="str">
        <f>IF(ISBLANK(入力フォーム!H132), "", 入力フォーム!H132)</f>
        <v/>
      </c>
      <c r="V43" s="738"/>
      <c r="W43" s="738"/>
      <c r="X43" s="739"/>
      <c r="Y43" s="740" t="str">
        <f>IF(ISBLANK(入力フォーム!H135), "", 入力フォーム!H135)</f>
        <v/>
      </c>
      <c r="Z43" s="741"/>
      <c r="AA43" s="741"/>
      <c r="AB43" s="742"/>
      <c r="AC43" s="746" t="str">
        <f>IF(ISBLANK(入力フォーム!H136), "", 入力フォーム!H136)</f>
        <v/>
      </c>
      <c r="AD43" s="747"/>
      <c r="AE43" s="747"/>
      <c r="AF43" s="747"/>
      <c r="AG43" s="747"/>
      <c r="AH43" s="750" t="str">
        <f>IF(ISBLANK(入力フォーム!H137), "", 入力フォーム!H137)</f>
        <v/>
      </c>
      <c r="AI43" s="751"/>
      <c r="AJ43" s="752"/>
      <c r="AK43" s="779" t="str">
        <f>IF(ISBLANK(入力フォーム!H138), "", 入力フォーム!H138)</f>
        <v/>
      </c>
      <c r="AL43" s="780"/>
      <c r="AM43" s="780"/>
      <c r="AN43" s="780"/>
      <c r="AO43" s="781"/>
      <c r="AP43" s="773" t="str">
        <f>IF(ISBLANK(入力フォーム!H139), "", 入力フォーム!H139)</f>
        <v/>
      </c>
      <c r="AQ43" s="774"/>
      <c r="AR43" s="774"/>
      <c r="AS43" s="774"/>
      <c r="AT43" s="775"/>
    </row>
    <row r="44" spans="1:46" ht="23.45" customHeight="1">
      <c r="A44" s="732"/>
      <c r="B44" s="733"/>
      <c r="C44" s="753" t="str">
        <f>IF(AND(ISBLANK(入力フォーム!H130), ISBLANK(入力フォーム!H131)), "", 入力フォーム!H79 &amp; 入力フォーム!H130 &amp; 入力フォーム!H131)</f>
        <v/>
      </c>
      <c r="D44" s="754"/>
      <c r="E44" s="754"/>
      <c r="F44" s="754"/>
      <c r="G44" s="754"/>
      <c r="H44" s="754"/>
      <c r="I44" s="754"/>
      <c r="J44" s="754"/>
      <c r="K44" s="754"/>
      <c r="L44" s="754"/>
      <c r="M44" s="754"/>
      <c r="N44" s="754"/>
      <c r="O44" s="754"/>
      <c r="P44" s="754"/>
      <c r="Q44" s="754"/>
      <c r="R44" s="754"/>
      <c r="S44" s="754"/>
      <c r="T44" s="755"/>
      <c r="U44" s="756" t="str">
        <f>IF(ISBLANK(入力フォーム!H133), "", 入力フォーム!H133)</f>
        <v/>
      </c>
      <c r="V44" s="757"/>
      <c r="W44" s="757"/>
      <c r="X44" s="758"/>
      <c r="Y44" s="740"/>
      <c r="Z44" s="741"/>
      <c r="AA44" s="741"/>
      <c r="AB44" s="742"/>
      <c r="AC44" s="748"/>
      <c r="AD44" s="749"/>
      <c r="AE44" s="749"/>
      <c r="AF44" s="749"/>
      <c r="AG44" s="749"/>
      <c r="AH44" s="750"/>
      <c r="AI44" s="751"/>
      <c r="AJ44" s="752"/>
      <c r="AK44" s="782"/>
      <c r="AL44" s="783"/>
      <c r="AM44" s="783"/>
      <c r="AN44" s="783"/>
      <c r="AO44" s="784"/>
      <c r="AP44" s="776"/>
      <c r="AQ44" s="777"/>
      <c r="AR44" s="777"/>
      <c r="AS44" s="777"/>
      <c r="AT44" s="778"/>
    </row>
    <row r="45" spans="1:46" ht="23.45" customHeight="1">
      <c r="A45" s="730" t="s">
        <v>8039</v>
      </c>
      <c r="B45" s="731"/>
      <c r="C45" s="734" t="str">
        <f>IF(AND(ISBLANK(入力フォーム!H144), ISBLANK(入力フォーム!H145)), "", 入力フォーム!H79 &amp; 入力フォーム!H144 &amp; 入力フォーム!H145)</f>
        <v/>
      </c>
      <c r="D45" s="735"/>
      <c r="E45" s="735"/>
      <c r="F45" s="735"/>
      <c r="G45" s="735"/>
      <c r="H45" s="735"/>
      <c r="I45" s="735"/>
      <c r="J45" s="735"/>
      <c r="K45" s="735"/>
      <c r="L45" s="735"/>
      <c r="M45" s="735"/>
      <c r="N45" s="735"/>
      <c r="O45" s="735"/>
      <c r="P45" s="735"/>
      <c r="Q45" s="735"/>
      <c r="R45" s="735"/>
      <c r="S45" s="735"/>
      <c r="T45" s="736"/>
      <c r="U45" s="737" t="str">
        <f>IF(ISBLANK(入力フォーム!H148), "", 入力フォーム!H148)</f>
        <v/>
      </c>
      <c r="V45" s="738"/>
      <c r="W45" s="738"/>
      <c r="X45" s="739"/>
      <c r="Y45" s="740" t="str">
        <f>IF(ISBLANK(入力フォーム!H151), "", 入力フォーム!H151)</f>
        <v/>
      </c>
      <c r="Z45" s="741"/>
      <c r="AA45" s="741"/>
      <c r="AB45" s="742"/>
      <c r="AC45" s="746" t="str">
        <f>IF(ISBLANK(入力フォーム!H152), "", 入力フォーム!H152)</f>
        <v/>
      </c>
      <c r="AD45" s="747"/>
      <c r="AE45" s="747"/>
      <c r="AF45" s="747"/>
      <c r="AG45" s="747"/>
      <c r="AH45" s="750" t="str">
        <f>IF(ISBLANK(入力フォーム!H153), "", 入力フォーム!H153)</f>
        <v/>
      </c>
      <c r="AI45" s="751"/>
      <c r="AJ45" s="752"/>
      <c r="AK45" s="779" t="str">
        <f>IF(ISBLANK(入力フォーム!H154), "", 入力フォーム!H154)</f>
        <v/>
      </c>
      <c r="AL45" s="780"/>
      <c r="AM45" s="780"/>
      <c r="AN45" s="780"/>
      <c r="AO45" s="781"/>
      <c r="AP45" s="779" t="str">
        <f>IF(ISBLANK(入力フォーム!H155), "", 入力フォーム!H155)</f>
        <v/>
      </c>
      <c r="AQ45" s="780"/>
      <c r="AR45" s="780"/>
      <c r="AS45" s="780"/>
      <c r="AT45" s="797"/>
    </row>
    <row r="46" spans="1:46" ht="23.45" customHeight="1" thickBot="1">
      <c r="A46" s="732"/>
      <c r="B46" s="733"/>
      <c r="C46" s="753" t="str">
        <f>IF(AND(ISBLANK(入力フォーム!H146), ISBLANK(入力フォーム!H147)), "", 入力フォーム!H79 &amp; 入力フォーム!H146 &amp; 入力フォーム!H147)</f>
        <v/>
      </c>
      <c r="D46" s="754"/>
      <c r="E46" s="754"/>
      <c r="F46" s="754"/>
      <c r="G46" s="754"/>
      <c r="H46" s="754"/>
      <c r="I46" s="754"/>
      <c r="J46" s="754"/>
      <c r="K46" s="754"/>
      <c r="L46" s="754"/>
      <c r="M46" s="754"/>
      <c r="N46" s="754"/>
      <c r="O46" s="754"/>
      <c r="P46" s="754"/>
      <c r="Q46" s="754"/>
      <c r="R46" s="754"/>
      <c r="S46" s="754"/>
      <c r="T46" s="755"/>
      <c r="U46" s="756" t="str">
        <f>IF(ISBLANK(入力フォーム!H149), "", 入力フォーム!H149)</f>
        <v/>
      </c>
      <c r="V46" s="757"/>
      <c r="W46" s="757"/>
      <c r="X46" s="758"/>
      <c r="Y46" s="743"/>
      <c r="Z46" s="744"/>
      <c r="AA46" s="744"/>
      <c r="AB46" s="745"/>
      <c r="AC46" s="748"/>
      <c r="AD46" s="749"/>
      <c r="AE46" s="749"/>
      <c r="AF46" s="749"/>
      <c r="AG46" s="749"/>
      <c r="AH46" s="750"/>
      <c r="AI46" s="751"/>
      <c r="AJ46" s="752"/>
      <c r="AK46" s="794"/>
      <c r="AL46" s="795"/>
      <c r="AM46" s="795"/>
      <c r="AN46" s="795"/>
      <c r="AO46" s="796"/>
      <c r="AP46" s="794"/>
      <c r="AQ46" s="795"/>
      <c r="AR46" s="795"/>
      <c r="AS46" s="795"/>
      <c r="AT46" s="798"/>
    </row>
    <row r="47" spans="1:46" ht="16.5" customHeight="1">
      <c r="A47" s="162"/>
      <c r="B47" s="163"/>
      <c r="C47" s="759" t="s">
        <v>8410</v>
      </c>
      <c r="D47" s="760"/>
      <c r="E47" s="763" t="str">
        <f>IF(IFERROR(入力フォーム!H65, 0)=0, "", IFERROR(入力フォーム!H65, 0))</f>
        <v/>
      </c>
      <c r="F47" s="763"/>
      <c r="G47" s="760" t="s">
        <v>8411</v>
      </c>
      <c r="H47" s="765"/>
      <c r="I47" s="630" t="s">
        <v>8412</v>
      </c>
      <c r="J47" s="630"/>
      <c r="K47" s="630"/>
      <c r="L47" s="630"/>
      <c r="M47" s="630"/>
      <c r="N47" s="630"/>
      <c r="O47" s="630"/>
      <c r="P47" s="630"/>
      <c r="Q47" s="630"/>
      <c r="R47" s="630"/>
      <c r="S47" s="630"/>
      <c r="T47" s="631"/>
      <c r="U47" s="769"/>
      <c r="V47" s="770"/>
      <c r="W47" s="770"/>
      <c r="X47" s="770"/>
      <c r="Y47" s="643" t="s">
        <v>8413</v>
      </c>
      <c r="Z47" s="644"/>
      <c r="AA47" s="644"/>
      <c r="AB47" s="700"/>
      <c r="AC47" s="770"/>
      <c r="AD47" s="770"/>
      <c r="AE47" s="770"/>
      <c r="AF47" s="770"/>
      <c r="AG47" s="770"/>
      <c r="AH47" s="770"/>
      <c r="AI47" s="770"/>
      <c r="AJ47" s="770"/>
      <c r="AK47" s="643" t="s">
        <v>8413</v>
      </c>
      <c r="AL47" s="644"/>
      <c r="AM47" s="644"/>
      <c r="AN47" s="644"/>
      <c r="AO47" s="700"/>
      <c r="AP47" s="643" t="s">
        <v>8414</v>
      </c>
      <c r="AQ47" s="644"/>
      <c r="AR47" s="644"/>
      <c r="AS47" s="644"/>
      <c r="AT47" s="700"/>
    </row>
    <row r="48" spans="1:46" ht="32.450000000000003" customHeight="1" thickBot="1">
      <c r="A48" s="164"/>
      <c r="B48" s="165"/>
      <c r="C48" s="761"/>
      <c r="D48" s="762"/>
      <c r="E48" s="764"/>
      <c r="F48" s="764"/>
      <c r="G48" s="762"/>
      <c r="H48" s="766"/>
      <c r="I48" s="767"/>
      <c r="J48" s="767"/>
      <c r="K48" s="767"/>
      <c r="L48" s="767"/>
      <c r="M48" s="767"/>
      <c r="N48" s="767"/>
      <c r="O48" s="767"/>
      <c r="P48" s="767"/>
      <c r="Q48" s="767"/>
      <c r="R48" s="767"/>
      <c r="S48" s="767"/>
      <c r="T48" s="768"/>
      <c r="U48" s="771"/>
      <c r="V48" s="772"/>
      <c r="W48" s="772"/>
      <c r="X48" s="772"/>
      <c r="Y48" s="785" t="str">
        <f>IF(ISBLANK(入力フォーム!H159), "", 入力フォーム!H159)</f>
        <v/>
      </c>
      <c r="Z48" s="786"/>
      <c r="AA48" s="786"/>
      <c r="AB48" s="787"/>
      <c r="AC48" s="772"/>
      <c r="AD48" s="772"/>
      <c r="AE48" s="772"/>
      <c r="AF48" s="772"/>
      <c r="AG48" s="772"/>
      <c r="AH48" s="772"/>
      <c r="AI48" s="772"/>
      <c r="AJ48" s="772"/>
      <c r="AK48" s="788" t="str">
        <f>IF(ISBLANK(入力フォーム!H160), "", 入力フォーム!H160)</f>
        <v/>
      </c>
      <c r="AL48" s="789"/>
      <c r="AM48" s="789"/>
      <c r="AN48" s="789"/>
      <c r="AO48" s="790"/>
      <c r="AP48" s="791" t="str">
        <f>IF(ISBLANK(入力フォーム!H162), "", 入力フォーム!H162)</f>
        <v/>
      </c>
      <c r="AQ48" s="792"/>
      <c r="AR48" s="792"/>
      <c r="AS48" s="792"/>
      <c r="AT48" s="793"/>
    </row>
    <row r="49" spans="1:46" ht="14.45" customHeight="1">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643" t="s">
        <v>8093</v>
      </c>
      <c r="B55" s="644"/>
      <c r="C55" s="644"/>
      <c r="D55" s="644"/>
      <c r="E55" s="644"/>
      <c r="F55" s="644"/>
      <c r="G55" s="644"/>
      <c r="H55" s="644"/>
      <c r="I55" s="646" t="s">
        <v>11165</v>
      </c>
      <c r="J55" s="644"/>
      <c r="K55" s="644"/>
      <c r="L55" s="644"/>
      <c r="M55" s="644"/>
      <c r="N55" s="644"/>
      <c r="O55" s="644"/>
      <c r="P55" s="700"/>
      <c r="Q55" s="643" t="s">
        <v>11074</v>
      </c>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700"/>
    </row>
    <row r="56" spans="1:46" ht="21.75" customHeight="1">
      <c r="A56" s="414" t="str">
        <f>IF(入力フォーム!H63="単独の届出","☑","□")</f>
        <v>□</v>
      </c>
      <c r="B56" s="169" t="s">
        <v>8092</v>
      </c>
      <c r="C56" s="163"/>
      <c r="D56" s="163"/>
      <c r="E56" s="163"/>
      <c r="F56" s="163"/>
      <c r="G56" s="163"/>
      <c r="H56" s="163"/>
      <c r="I56" s="415" t="str">
        <f>IF(入力フォーム!H168="市街化区域","☑","□")</f>
        <v>□</v>
      </c>
      <c r="J56" s="716" t="s">
        <v>8420</v>
      </c>
      <c r="K56" s="716"/>
      <c r="L56" s="716"/>
      <c r="M56" s="716"/>
      <c r="N56" s="716"/>
      <c r="O56" s="716"/>
      <c r="P56" s="717"/>
      <c r="Q56" s="701" t="str">
        <f>IF(ISBLANK(入力フォーム!H170), "", 入力フォーム!H170)</f>
        <v/>
      </c>
      <c r="R56" s="702"/>
      <c r="S56" s="702"/>
      <c r="T56" s="702"/>
      <c r="U56" s="702"/>
      <c r="V56" s="702"/>
      <c r="W56" s="702"/>
      <c r="X56" s="702"/>
      <c r="Y56" s="702"/>
      <c r="Z56" s="702"/>
      <c r="AA56" s="702"/>
      <c r="AB56" s="702"/>
      <c r="AC56" s="702"/>
      <c r="AD56" s="702"/>
      <c r="AE56" s="702"/>
      <c r="AF56" s="702"/>
      <c r="AG56" s="702"/>
      <c r="AH56" s="702"/>
      <c r="AI56" s="702"/>
      <c r="AJ56" s="702"/>
      <c r="AK56" s="702"/>
      <c r="AL56" s="702"/>
      <c r="AM56" s="702"/>
      <c r="AN56" s="702"/>
      <c r="AO56" s="702"/>
      <c r="AP56" s="702"/>
      <c r="AQ56" s="702"/>
      <c r="AR56" s="702"/>
      <c r="AS56" s="702"/>
      <c r="AT56" s="703"/>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84" t="s">
        <v>8421</v>
      </c>
      <c r="K57" s="684"/>
      <c r="L57" s="684"/>
      <c r="M57" s="684"/>
      <c r="N57" s="684"/>
      <c r="O57" s="684"/>
      <c r="P57" s="721"/>
      <c r="Q57" s="704"/>
      <c r="R57" s="705"/>
      <c r="S57" s="705"/>
      <c r="T57" s="705"/>
      <c r="U57" s="705"/>
      <c r="V57" s="705"/>
      <c r="W57" s="705"/>
      <c r="X57" s="705"/>
      <c r="Y57" s="705"/>
      <c r="Z57" s="705"/>
      <c r="AA57" s="705"/>
      <c r="AB57" s="705"/>
      <c r="AC57" s="705"/>
      <c r="AD57" s="705"/>
      <c r="AE57" s="705"/>
      <c r="AF57" s="705"/>
      <c r="AG57" s="705"/>
      <c r="AH57" s="705"/>
      <c r="AI57" s="705"/>
      <c r="AJ57" s="705"/>
      <c r="AK57" s="705"/>
      <c r="AL57" s="705"/>
      <c r="AM57" s="705"/>
      <c r="AN57" s="705"/>
      <c r="AO57" s="705"/>
      <c r="AP57" s="705"/>
      <c r="AQ57" s="705"/>
      <c r="AR57" s="705"/>
      <c r="AS57" s="705"/>
      <c r="AT57" s="706"/>
    </row>
    <row r="58" spans="1:46" ht="21.75" customHeight="1">
      <c r="A58" s="416" t="str">
        <f>IF(入力フォーム!H63="一団の土地（継続）","☑","□")</f>
        <v>□</v>
      </c>
      <c r="B58" s="127" t="s">
        <v>8090</v>
      </c>
      <c r="C58" s="131"/>
      <c r="D58" s="131"/>
      <c r="E58" s="131"/>
      <c r="F58" s="131"/>
      <c r="G58" s="131"/>
      <c r="H58" s="131"/>
      <c r="I58" s="722" t="s">
        <v>8476</v>
      </c>
      <c r="J58" s="723"/>
      <c r="K58" s="723"/>
      <c r="L58" s="724" t="str">
        <f>IF(ISBLANK(入力フォーム!H169), "",  "(" &amp; 入力フォーム!H169 &amp; ")")</f>
        <v/>
      </c>
      <c r="M58" s="724"/>
      <c r="N58" s="724"/>
      <c r="O58" s="724"/>
      <c r="P58" s="725"/>
      <c r="Q58" s="704"/>
      <c r="R58" s="705"/>
      <c r="S58" s="705"/>
      <c r="T58" s="705"/>
      <c r="U58" s="705"/>
      <c r="V58" s="705"/>
      <c r="W58" s="705"/>
      <c r="X58" s="705"/>
      <c r="Y58" s="705"/>
      <c r="Z58" s="705"/>
      <c r="AA58" s="705"/>
      <c r="AB58" s="705"/>
      <c r="AC58" s="705"/>
      <c r="AD58" s="705"/>
      <c r="AE58" s="705"/>
      <c r="AF58" s="705"/>
      <c r="AG58" s="705"/>
      <c r="AH58" s="705"/>
      <c r="AI58" s="705"/>
      <c r="AJ58" s="705"/>
      <c r="AK58" s="705"/>
      <c r="AL58" s="705"/>
      <c r="AM58" s="705"/>
      <c r="AN58" s="705"/>
      <c r="AO58" s="705"/>
      <c r="AP58" s="705"/>
      <c r="AQ58" s="705"/>
      <c r="AR58" s="705"/>
      <c r="AS58" s="705"/>
      <c r="AT58" s="706"/>
    </row>
    <row r="59" spans="1:46" ht="21.75" customHeight="1">
      <c r="A59" s="170" t="s">
        <v>8422</v>
      </c>
      <c r="B59" s="127" t="s">
        <v>8089</v>
      </c>
      <c r="C59" s="131"/>
      <c r="D59" s="131"/>
      <c r="E59" s="131"/>
      <c r="F59" s="131"/>
      <c r="G59" s="131"/>
      <c r="H59" s="131"/>
      <c r="I59" s="412" t="str">
        <f>IF(入力フォーム!H168="市街化調整区域","☑","□")</f>
        <v>□</v>
      </c>
      <c r="J59" s="684" t="s">
        <v>8423</v>
      </c>
      <c r="K59" s="684"/>
      <c r="L59" s="684"/>
      <c r="M59" s="684"/>
      <c r="N59" s="684"/>
      <c r="O59" s="684"/>
      <c r="P59" s="721"/>
      <c r="Q59" s="704"/>
      <c r="R59" s="705"/>
      <c r="S59" s="705"/>
      <c r="T59" s="705"/>
      <c r="U59" s="705"/>
      <c r="V59" s="705"/>
      <c r="W59" s="705"/>
      <c r="X59" s="705"/>
      <c r="Y59" s="705"/>
      <c r="Z59" s="705"/>
      <c r="AA59" s="705"/>
      <c r="AB59" s="705"/>
      <c r="AC59" s="705"/>
      <c r="AD59" s="705"/>
      <c r="AE59" s="705"/>
      <c r="AF59" s="705"/>
      <c r="AG59" s="705"/>
      <c r="AH59" s="705"/>
      <c r="AI59" s="705"/>
      <c r="AJ59" s="705"/>
      <c r="AK59" s="705"/>
      <c r="AL59" s="705"/>
      <c r="AM59" s="705"/>
      <c r="AN59" s="705"/>
      <c r="AO59" s="705"/>
      <c r="AP59" s="705"/>
      <c r="AQ59" s="705"/>
      <c r="AR59" s="705"/>
      <c r="AS59" s="705"/>
      <c r="AT59" s="706"/>
    </row>
    <row r="60" spans="1:46" ht="21.75" customHeight="1" thickBot="1">
      <c r="A60" s="726"/>
      <c r="B60" s="727"/>
      <c r="C60" s="696" t="str">
        <f>IF(ISBLANK(入力フォーム!H64), "", 入力フォーム!H64)</f>
        <v/>
      </c>
      <c r="D60" s="696"/>
      <c r="E60" s="696"/>
      <c r="F60" s="696"/>
      <c r="G60" s="696"/>
      <c r="H60" s="697"/>
      <c r="I60" s="418" t="str">
        <f>IF(入力フォーム!H168="都市計画区域外","☑","□")</f>
        <v>□</v>
      </c>
      <c r="J60" s="698" t="s">
        <v>8424</v>
      </c>
      <c r="K60" s="698"/>
      <c r="L60" s="698"/>
      <c r="M60" s="698"/>
      <c r="N60" s="698"/>
      <c r="O60" s="698"/>
      <c r="P60" s="699"/>
      <c r="Q60" s="704"/>
      <c r="R60" s="705"/>
      <c r="S60" s="705"/>
      <c r="T60" s="705"/>
      <c r="U60" s="705"/>
      <c r="V60" s="705"/>
      <c r="W60" s="705"/>
      <c r="X60" s="705"/>
      <c r="Y60" s="705"/>
      <c r="Z60" s="705"/>
      <c r="AA60" s="705"/>
      <c r="AB60" s="705"/>
      <c r="AC60" s="705"/>
      <c r="AD60" s="705"/>
      <c r="AE60" s="705"/>
      <c r="AF60" s="705"/>
      <c r="AG60" s="705"/>
      <c r="AH60" s="705"/>
      <c r="AI60" s="705"/>
      <c r="AJ60" s="705"/>
      <c r="AK60" s="705"/>
      <c r="AL60" s="705"/>
      <c r="AM60" s="705"/>
      <c r="AN60" s="705"/>
      <c r="AO60" s="705"/>
      <c r="AP60" s="705"/>
      <c r="AQ60" s="705"/>
      <c r="AR60" s="705"/>
      <c r="AS60" s="705"/>
      <c r="AT60" s="706"/>
    </row>
    <row r="61" spans="1:46" ht="21.75" customHeight="1" thickBot="1">
      <c r="A61" s="643" t="s">
        <v>8425</v>
      </c>
      <c r="B61" s="644"/>
      <c r="C61" s="644"/>
      <c r="D61" s="644"/>
      <c r="E61" s="644"/>
      <c r="F61" s="644"/>
      <c r="G61" s="644"/>
      <c r="H61" s="644"/>
      <c r="I61" s="644"/>
      <c r="J61" s="644"/>
      <c r="K61" s="644"/>
      <c r="L61" s="644"/>
      <c r="M61" s="644"/>
      <c r="N61" s="644"/>
      <c r="O61" s="644"/>
      <c r="P61" s="700"/>
      <c r="Q61" s="718"/>
      <c r="R61" s="719"/>
      <c r="S61" s="719"/>
      <c r="T61" s="719"/>
      <c r="U61" s="719"/>
      <c r="V61" s="719"/>
      <c r="W61" s="719"/>
      <c r="X61" s="719"/>
      <c r="Y61" s="719"/>
      <c r="Z61" s="719"/>
      <c r="AA61" s="719"/>
      <c r="AB61" s="719"/>
      <c r="AC61" s="719"/>
      <c r="AD61" s="719"/>
      <c r="AE61" s="719"/>
      <c r="AF61" s="719"/>
      <c r="AG61" s="719"/>
      <c r="AH61" s="719"/>
      <c r="AI61" s="719"/>
      <c r="AJ61" s="719"/>
      <c r="AK61" s="719"/>
      <c r="AL61" s="719"/>
      <c r="AM61" s="719"/>
      <c r="AN61" s="719"/>
      <c r="AO61" s="719"/>
      <c r="AP61" s="719"/>
      <c r="AQ61" s="719"/>
      <c r="AR61" s="719"/>
      <c r="AS61" s="719"/>
      <c r="AT61" s="720"/>
    </row>
    <row r="62" spans="1:46" ht="18" customHeight="1">
      <c r="A62" s="701" t="str">
        <f>IF(ISBLANK(入力フォーム!H171), "", 入力フォーム!H171)</f>
        <v/>
      </c>
      <c r="B62" s="702"/>
      <c r="C62" s="702"/>
      <c r="D62" s="702"/>
      <c r="E62" s="702"/>
      <c r="F62" s="702"/>
      <c r="G62" s="702"/>
      <c r="H62" s="702"/>
      <c r="I62" s="702"/>
      <c r="J62" s="702"/>
      <c r="K62" s="702"/>
      <c r="L62" s="702"/>
      <c r="M62" s="702"/>
      <c r="N62" s="702"/>
      <c r="O62" s="702"/>
      <c r="P62" s="703"/>
      <c r="Q62" s="707" t="s">
        <v>8426</v>
      </c>
      <c r="R62" s="708"/>
      <c r="S62" s="708"/>
      <c r="T62" s="708"/>
      <c r="U62" s="708"/>
      <c r="V62" s="708"/>
      <c r="W62" s="708"/>
      <c r="X62" s="708"/>
      <c r="Y62" s="708"/>
      <c r="Z62" s="708"/>
      <c r="AA62" s="708"/>
      <c r="AB62" s="708"/>
      <c r="AC62" s="708"/>
      <c r="AD62" s="709" t="s">
        <v>8427</v>
      </c>
      <c r="AE62" s="710"/>
      <c r="AF62" s="710"/>
      <c r="AG62" s="710"/>
      <c r="AH62" s="710"/>
      <c r="AI62" s="710"/>
      <c r="AJ62" s="710"/>
      <c r="AK62" s="710"/>
      <c r="AL62" s="710"/>
      <c r="AM62" s="710"/>
      <c r="AN62" s="710"/>
      <c r="AO62" s="710"/>
      <c r="AP62" s="710"/>
      <c r="AQ62" s="710"/>
      <c r="AR62" s="710"/>
      <c r="AS62" s="710"/>
      <c r="AT62" s="711"/>
    </row>
    <row r="63" spans="1:46" ht="18" customHeight="1">
      <c r="A63" s="704"/>
      <c r="B63" s="705"/>
      <c r="C63" s="705"/>
      <c r="D63" s="705"/>
      <c r="E63" s="705"/>
      <c r="F63" s="705"/>
      <c r="G63" s="705"/>
      <c r="H63" s="705"/>
      <c r="I63" s="705"/>
      <c r="J63" s="705"/>
      <c r="K63" s="705"/>
      <c r="L63" s="705"/>
      <c r="M63" s="705"/>
      <c r="N63" s="705"/>
      <c r="O63" s="705"/>
      <c r="P63" s="706"/>
      <c r="Q63" s="712" t="str">
        <f>IF(ISBLANK(入力フォーム!H173), "", 入力フォーム!H173)</f>
        <v/>
      </c>
      <c r="R63" s="713"/>
      <c r="S63" s="713"/>
      <c r="T63" s="713"/>
      <c r="U63" s="713"/>
      <c r="V63" s="713"/>
      <c r="W63" s="713"/>
      <c r="X63" s="713"/>
      <c r="Y63" s="713"/>
      <c r="Z63" s="713"/>
      <c r="AA63" s="713"/>
      <c r="AB63" s="713"/>
      <c r="AC63" s="171" t="s">
        <v>8088</v>
      </c>
      <c r="AD63" s="419" t="str">
        <f>IF(入力フォーム!H177="有","☑","□")</f>
        <v>□</v>
      </c>
      <c r="AE63" s="714" t="s">
        <v>8428</v>
      </c>
      <c r="AF63" s="714"/>
      <c r="AG63" s="714"/>
      <c r="AH63" s="420" t="str">
        <f>IF(入力フォーム!H178="有","☑","□")</f>
        <v>□</v>
      </c>
      <c r="AI63" s="715" t="s">
        <v>8429</v>
      </c>
      <c r="AJ63" s="715"/>
      <c r="AK63" s="420" t="str">
        <f>IF(入力フォーム!H179="有","☑","□")</f>
        <v>□</v>
      </c>
      <c r="AL63" s="715" t="s">
        <v>8430</v>
      </c>
      <c r="AM63" s="715"/>
      <c r="AN63" s="420" t="str">
        <f>IF(入力フォーム!H180="有","☑","□")</f>
        <v>□</v>
      </c>
      <c r="AO63" s="715" t="s">
        <v>8101</v>
      </c>
      <c r="AP63" s="715"/>
      <c r="AQ63" s="728" t="str">
        <f>IF(ISBLANK(入力フォーム!H181), "",  "〔" &amp; 入力フォーム!H181 &amp; "〕")</f>
        <v/>
      </c>
      <c r="AR63" s="728"/>
      <c r="AS63" s="728"/>
      <c r="AT63" s="729"/>
    </row>
    <row r="64" spans="1:46" ht="18" customHeight="1">
      <c r="A64" s="704"/>
      <c r="B64" s="705"/>
      <c r="C64" s="705"/>
      <c r="D64" s="705"/>
      <c r="E64" s="705"/>
      <c r="F64" s="705"/>
      <c r="G64" s="705"/>
      <c r="H64" s="705"/>
      <c r="I64" s="705"/>
      <c r="J64" s="705"/>
      <c r="K64" s="705"/>
      <c r="L64" s="705"/>
      <c r="M64" s="705"/>
      <c r="N64" s="705"/>
      <c r="O64" s="705"/>
      <c r="P64" s="706"/>
      <c r="Q64" s="683" t="s">
        <v>8431</v>
      </c>
      <c r="R64" s="684"/>
      <c r="S64" s="684"/>
      <c r="T64" s="684"/>
      <c r="U64" s="684"/>
      <c r="V64" s="684"/>
      <c r="W64" s="684"/>
      <c r="X64" s="684"/>
      <c r="Y64" s="684"/>
      <c r="Z64" s="684"/>
      <c r="AA64" s="684"/>
      <c r="AB64" s="684"/>
      <c r="AC64" s="172"/>
      <c r="AD64" s="685" t="s">
        <v>8432</v>
      </c>
      <c r="AE64" s="686"/>
      <c r="AF64" s="686"/>
      <c r="AG64" s="686"/>
      <c r="AH64" s="687"/>
      <c r="AI64" s="687"/>
      <c r="AJ64" s="687"/>
      <c r="AK64" s="687"/>
      <c r="AL64" s="687"/>
      <c r="AM64" s="687"/>
      <c r="AN64" s="687"/>
      <c r="AO64" s="687"/>
      <c r="AP64" s="687"/>
      <c r="AQ64" s="687"/>
      <c r="AR64" s="687"/>
      <c r="AS64" s="687"/>
      <c r="AT64" s="688"/>
    </row>
    <row r="65" spans="1:52" ht="18" customHeight="1" thickBot="1">
      <c r="A65" s="689" t="s">
        <v>8433</v>
      </c>
      <c r="B65" s="690"/>
      <c r="C65" s="690"/>
      <c r="D65" s="690"/>
      <c r="E65" s="690"/>
      <c r="F65" s="690"/>
      <c r="G65" s="421" t="str">
        <f>IF(入力フォーム!H172="有","☑","☐")</f>
        <v>☐</v>
      </c>
      <c r="H65" s="173" t="s">
        <v>8434</v>
      </c>
      <c r="I65" s="174"/>
      <c r="J65" s="422" t="str">
        <f>IF(入力フォーム!H172="無","☑","☐")</f>
        <v>☐</v>
      </c>
      <c r="K65" s="175" t="s">
        <v>8435</v>
      </c>
      <c r="L65" s="174"/>
      <c r="M65" s="174"/>
      <c r="N65" s="174"/>
      <c r="O65" s="174"/>
      <c r="P65" s="176"/>
      <c r="Q65" s="691" t="str">
        <f>IF(ISBLANK(入力フォーム!H174), "", 入力フォーム!H174)</f>
        <v/>
      </c>
      <c r="R65" s="692"/>
      <c r="S65" s="692"/>
      <c r="T65" s="692"/>
      <c r="U65" s="692"/>
      <c r="V65" s="692"/>
      <c r="W65" s="692"/>
      <c r="X65" s="692"/>
      <c r="Y65" s="692"/>
      <c r="Z65" s="692"/>
      <c r="AA65" s="692"/>
      <c r="AB65" s="692"/>
      <c r="AC65" s="177" t="s">
        <v>8088</v>
      </c>
      <c r="AD65" s="693" t="str">
        <f>IF(ISBLANK(入力フォーム!H182), "", 入力フォーム!H182)</f>
        <v/>
      </c>
      <c r="AE65" s="694"/>
      <c r="AF65" s="694"/>
      <c r="AG65" s="694"/>
      <c r="AH65" s="694"/>
      <c r="AI65" s="694"/>
      <c r="AJ65" s="694"/>
      <c r="AK65" s="694"/>
      <c r="AL65" s="694"/>
      <c r="AM65" s="694"/>
      <c r="AN65" s="694"/>
      <c r="AO65" s="694"/>
      <c r="AP65" s="694"/>
      <c r="AQ65" s="694"/>
      <c r="AR65" s="694"/>
      <c r="AS65" s="694"/>
      <c r="AT65" s="695"/>
    </row>
    <row r="66" spans="1:52" ht="18" customHeight="1">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643" t="s">
        <v>8059</v>
      </c>
      <c r="B69" s="644"/>
      <c r="C69" s="645"/>
      <c r="D69" s="646" t="s">
        <v>8437</v>
      </c>
      <c r="E69" s="644"/>
      <c r="F69" s="644"/>
      <c r="G69" s="644"/>
      <c r="H69" s="644"/>
      <c r="I69" s="644"/>
      <c r="J69" s="644"/>
      <c r="K69" s="644"/>
      <c r="L69" s="644"/>
      <c r="M69" s="644"/>
      <c r="N69" s="644"/>
      <c r="O69" s="644"/>
      <c r="P69" s="645"/>
      <c r="Q69" s="647" t="s">
        <v>11075</v>
      </c>
      <c r="R69" s="648"/>
      <c r="S69" s="648"/>
      <c r="T69" s="648"/>
      <c r="U69" s="648"/>
      <c r="V69" s="648"/>
      <c r="W69" s="648"/>
      <c r="X69" s="649"/>
      <c r="Y69" s="135"/>
      <c r="Z69" s="618" t="str">
        <f>IF(ISBLANK(行政用!H30), "", 行政用!H30)</f>
        <v/>
      </c>
      <c r="AA69" s="618"/>
      <c r="AB69" s="618"/>
      <c r="AC69" s="618"/>
      <c r="AD69" s="618"/>
      <c r="AE69" s="618"/>
      <c r="AF69" s="618"/>
      <c r="AG69" s="618"/>
      <c r="AH69" s="618"/>
      <c r="AI69" s="618"/>
      <c r="AJ69" s="618"/>
      <c r="AK69" s="618"/>
      <c r="AL69" s="618"/>
      <c r="AM69" s="618"/>
      <c r="AN69" s="618"/>
      <c r="AO69" s="618"/>
      <c r="AP69" s="618"/>
      <c r="AQ69" s="618"/>
      <c r="AR69" s="618"/>
      <c r="AS69" s="618"/>
      <c r="AT69" s="618"/>
    </row>
    <row r="70" spans="1:52" ht="20.25" customHeight="1">
      <c r="A70" s="37" t="str">
        <f>IF(入力フォーム!H186="有","☑","□")</f>
        <v>□</v>
      </c>
      <c r="B70" s="182" t="s">
        <v>8087</v>
      </c>
      <c r="C70" s="183"/>
      <c r="D70" s="650" t="str">
        <f>IF(ISBLANK(入力フォーム!H187), "", 入力フォーム!H187)</f>
        <v/>
      </c>
      <c r="E70" s="650"/>
      <c r="F70" s="650"/>
      <c r="G70" s="650"/>
      <c r="H70" s="650"/>
      <c r="I70" s="650"/>
      <c r="J70" s="650"/>
      <c r="K70" s="650"/>
      <c r="L70" s="650"/>
      <c r="M70" s="650"/>
      <c r="N70" s="650"/>
      <c r="O70" s="650"/>
      <c r="P70" s="651"/>
      <c r="Q70" s="36" t="str">
        <f>IF(入力フォーム!H188="有","☑","□")</f>
        <v>□</v>
      </c>
      <c r="R70" s="656" t="s">
        <v>8438</v>
      </c>
      <c r="S70" s="656"/>
      <c r="T70" s="656"/>
      <c r="U70" s="39" t="str">
        <f>IF(入力フォーム!H188="無","☑","□")</f>
        <v>□</v>
      </c>
      <c r="V70" s="656" t="s">
        <v>8439</v>
      </c>
      <c r="W70" s="656"/>
      <c r="X70" s="657"/>
      <c r="Y70" s="135"/>
      <c r="Z70" s="618"/>
      <c r="AA70" s="618"/>
      <c r="AB70" s="618"/>
      <c r="AC70" s="618"/>
      <c r="AD70" s="618"/>
      <c r="AE70" s="618"/>
      <c r="AF70" s="618"/>
      <c r="AG70" s="618"/>
      <c r="AH70" s="618"/>
      <c r="AI70" s="618"/>
      <c r="AJ70" s="618"/>
      <c r="AK70" s="618"/>
      <c r="AL70" s="618"/>
      <c r="AM70" s="618"/>
      <c r="AN70" s="618"/>
      <c r="AO70" s="618"/>
      <c r="AP70" s="618"/>
      <c r="AQ70" s="618"/>
      <c r="AR70" s="618"/>
      <c r="AS70" s="618"/>
      <c r="AT70" s="618"/>
    </row>
    <row r="71" spans="1:52" ht="20.25" customHeight="1">
      <c r="A71" s="658" t="str">
        <f>IF(入力フォーム!H186="無","☑","□")</f>
        <v>□</v>
      </c>
      <c r="B71" s="660" t="s">
        <v>8502</v>
      </c>
      <c r="C71" s="184"/>
      <c r="D71" s="652"/>
      <c r="E71" s="652"/>
      <c r="F71" s="652"/>
      <c r="G71" s="652"/>
      <c r="H71" s="652"/>
      <c r="I71" s="652"/>
      <c r="J71" s="652"/>
      <c r="K71" s="652"/>
      <c r="L71" s="652"/>
      <c r="M71" s="652"/>
      <c r="N71" s="652"/>
      <c r="O71" s="652"/>
      <c r="P71" s="653"/>
      <c r="Q71" s="662" t="s">
        <v>8440</v>
      </c>
      <c r="R71" s="663"/>
      <c r="S71" s="663"/>
      <c r="T71" s="663"/>
      <c r="U71" s="664"/>
      <c r="V71" s="664"/>
      <c r="W71" s="664"/>
      <c r="X71" s="185"/>
      <c r="Y71" s="135"/>
      <c r="Z71" s="618"/>
      <c r="AA71" s="618"/>
      <c r="AB71" s="618"/>
      <c r="AC71" s="618"/>
      <c r="AD71" s="618"/>
      <c r="AE71" s="618"/>
      <c r="AF71" s="618"/>
      <c r="AG71" s="618"/>
      <c r="AH71" s="618"/>
      <c r="AI71" s="618"/>
      <c r="AJ71" s="618"/>
      <c r="AK71" s="618"/>
      <c r="AL71" s="618"/>
      <c r="AM71" s="618"/>
      <c r="AN71" s="618"/>
      <c r="AO71" s="618"/>
      <c r="AP71" s="618"/>
      <c r="AQ71" s="618"/>
      <c r="AR71" s="618"/>
      <c r="AS71" s="618"/>
      <c r="AT71" s="618"/>
    </row>
    <row r="72" spans="1:52" ht="20.25" customHeight="1" thickBot="1">
      <c r="A72" s="659"/>
      <c r="B72" s="661"/>
      <c r="C72" s="186"/>
      <c r="D72" s="654"/>
      <c r="E72" s="654"/>
      <c r="F72" s="654"/>
      <c r="G72" s="654"/>
      <c r="H72" s="654"/>
      <c r="I72" s="654"/>
      <c r="J72" s="654"/>
      <c r="K72" s="654"/>
      <c r="L72" s="654"/>
      <c r="M72" s="654"/>
      <c r="N72" s="654"/>
      <c r="O72" s="654"/>
      <c r="P72" s="655"/>
      <c r="Q72" s="187" t="s">
        <v>8099</v>
      </c>
      <c r="R72" s="665" t="str">
        <f>IF(ISBLANK(入力フォーム!H189), "", 入力フォーム!H189)</f>
        <v/>
      </c>
      <c r="S72" s="665"/>
      <c r="T72" s="665"/>
      <c r="U72" s="665"/>
      <c r="V72" s="665"/>
      <c r="W72" s="665"/>
      <c r="X72" s="159" t="s">
        <v>8098</v>
      </c>
      <c r="Y72" s="135"/>
      <c r="Z72" s="618"/>
      <c r="AA72" s="618"/>
      <c r="AB72" s="618"/>
      <c r="AC72" s="618"/>
      <c r="AD72" s="618"/>
      <c r="AE72" s="618"/>
      <c r="AF72" s="618"/>
      <c r="AG72" s="618"/>
      <c r="AH72" s="618"/>
      <c r="AI72" s="618"/>
      <c r="AJ72" s="618"/>
      <c r="AK72" s="618"/>
      <c r="AL72" s="618"/>
      <c r="AM72" s="618"/>
      <c r="AN72" s="618"/>
      <c r="AO72" s="618"/>
      <c r="AP72" s="618"/>
      <c r="AQ72" s="618"/>
      <c r="AR72" s="618"/>
      <c r="AS72" s="618"/>
      <c r="AT72" s="618"/>
    </row>
    <row r="73" spans="1:52" ht="18" customHeight="1">
      <c r="A73" s="666" t="s">
        <v>8441</v>
      </c>
      <c r="B73" s="667"/>
      <c r="C73" s="667"/>
      <c r="D73" s="667"/>
      <c r="E73" s="667"/>
      <c r="F73" s="667"/>
      <c r="G73" s="667"/>
      <c r="H73" s="667"/>
      <c r="I73" s="667"/>
      <c r="J73" s="667"/>
      <c r="K73" s="667"/>
      <c r="L73" s="667"/>
      <c r="M73" s="667"/>
      <c r="N73" s="667"/>
      <c r="O73" s="667"/>
      <c r="P73" s="668"/>
      <c r="Q73" s="669" t="s">
        <v>8442</v>
      </c>
      <c r="R73" s="670"/>
      <c r="S73" s="670"/>
      <c r="T73" s="670"/>
      <c r="U73" s="670"/>
      <c r="V73" s="670"/>
      <c r="W73" s="670"/>
      <c r="X73" s="671"/>
      <c r="Y73" s="135"/>
      <c r="Z73" s="618"/>
      <c r="AA73" s="618"/>
      <c r="AB73" s="618"/>
      <c r="AC73" s="618"/>
      <c r="AD73" s="618"/>
      <c r="AE73" s="618"/>
      <c r="AF73" s="618"/>
      <c r="AG73" s="618"/>
      <c r="AH73" s="618"/>
      <c r="AI73" s="618"/>
      <c r="AJ73" s="618"/>
      <c r="AK73" s="618"/>
      <c r="AL73" s="618"/>
      <c r="AM73" s="618"/>
      <c r="AN73" s="618"/>
      <c r="AO73" s="618"/>
      <c r="AP73" s="618"/>
      <c r="AQ73" s="618"/>
      <c r="AR73" s="618"/>
      <c r="AS73" s="618"/>
      <c r="AT73" s="618"/>
    </row>
    <row r="74" spans="1:52" ht="18" customHeight="1">
      <c r="A74" s="423" t="str">
        <f>IF(入力フォーム!H191="有","☑","□")</f>
        <v>□</v>
      </c>
      <c r="B74" s="672" t="s">
        <v>8104</v>
      </c>
      <c r="C74" s="672"/>
      <c r="D74" s="672"/>
      <c r="E74" s="424" t="str">
        <f>IF(入力フォーム!H192="有","☑","□")</f>
        <v>□</v>
      </c>
      <c r="F74" s="672" t="s">
        <v>8102</v>
      </c>
      <c r="G74" s="672"/>
      <c r="H74" s="672"/>
      <c r="I74" s="424" t="str">
        <f>IF(入力フォーム!H193="有","☑","□")</f>
        <v>□</v>
      </c>
      <c r="J74" s="672" t="s">
        <v>8393</v>
      </c>
      <c r="K74" s="672"/>
      <c r="L74" s="672"/>
      <c r="M74" s="672"/>
      <c r="N74" s="133"/>
      <c r="O74" s="133"/>
      <c r="P74" s="188"/>
      <c r="Q74" s="673" t="str">
        <f>IF(ISBLANK(入力フォーム!H196), "", 入力フォーム!H196)</f>
        <v/>
      </c>
      <c r="R74" s="674"/>
      <c r="S74" s="674"/>
      <c r="T74" s="674"/>
      <c r="U74" s="674"/>
      <c r="V74" s="674"/>
      <c r="W74" s="674"/>
      <c r="X74" s="677" t="s">
        <v>8443</v>
      </c>
      <c r="Y74" s="135"/>
      <c r="Z74" s="618"/>
      <c r="AA74" s="618"/>
      <c r="AB74" s="618"/>
      <c r="AC74" s="618"/>
      <c r="AD74" s="618"/>
      <c r="AE74" s="618"/>
      <c r="AF74" s="618"/>
      <c r="AG74" s="618"/>
      <c r="AH74" s="618"/>
      <c r="AI74" s="618"/>
      <c r="AJ74" s="618"/>
      <c r="AK74" s="618"/>
      <c r="AL74" s="618"/>
      <c r="AM74" s="618"/>
      <c r="AN74" s="618"/>
      <c r="AO74" s="618"/>
      <c r="AP74" s="618"/>
      <c r="AQ74" s="618"/>
      <c r="AR74" s="618"/>
      <c r="AS74" s="618"/>
      <c r="AT74" s="618"/>
    </row>
    <row r="75" spans="1:52" ht="18" customHeight="1" thickBot="1">
      <c r="A75" s="425" t="str">
        <f>IF(入力フォーム!H190="無","☑","□")</f>
        <v>□</v>
      </c>
      <c r="B75" s="679" t="s">
        <v>8444</v>
      </c>
      <c r="C75" s="679"/>
      <c r="D75" s="679"/>
      <c r="E75" s="679"/>
      <c r="F75" s="426" t="str">
        <f>IF(入力フォーム!H194="有","☑","□")</f>
        <v>□</v>
      </c>
      <c r="G75" s="680" t="s">
        <v>8101</v>
      </c>
      <c r="H75" s="680"/>
      <c r="I75" s="681" t="str">
        <f>IF(ISBLANK(入力フォーム!H195), "",  "(" &amp; 入力フォーム!H195 &amp; ")")</f>
        <v/>
      </c>
      <c r="J75" s="681"/>
      <c r="K75" s="681"/>
      <c r="L75" s="681"/>
      <c r="M75" s="681"/>
      <c r="N75" s="681"/>
      <c r="O75" s="681"/>
      <c r="P75" s="682"/>
      <c r="Q75" s="675"/>
      <c r="R75" s="676"/>
      <c r="S75" s="676"/>
      <c r="T75" s="676"/>
      <c r="U75" s="676"/>
      <c r="V75" s="676"/>
      <c r="W75" s="676"/>
      <c r="X75" s="678"/>
      <c r="Y75" s="135"/>
      <c r="Z75" s="618"/>
      <c r="AA75" s="618"/>
      <c r="AB75" s="618"/>
      <c r="AC75" s="618"/>
      <c r="AD75" s="618"/>
      <c r="AE75" s="618"/>
      <c r="AF75" s="618"/>
      <c r="AG75" s="618"/>
      <c r="AH75" s="618"/>
      <c r="AI75" s="618"/>
      <c r="AJ75" s="618"/>
      <c r="AK75" s="618"/>
      <c r="AL75" s="618"/>
      <c r="AM75" s="618"/>
      <c r="AN75" s="618"/>
      <c r="AO75" s="618"/>
      <c r="AP75" s="618"/>
      <c r="AQ75" s="618"/>
      <c r="AR75" s="618"/>
      <c r="AS75" s="618"/>
      <c r="AT75" s="618"/>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618"/>
      <c r="AA76" s="618"/>
      <c r="AB76" s="618"/>
      <c r="AC76" s="618"/>
      <c r="AD76" s="618"/>
      <c r="AE76" s="618"/>
      <c r="AF76" s="618"/>
      <c r="AG76" s="618"/>
      <c r="AH76" s="618"/>
      <c r="AI76" s="618"/>
      <c r="AJ76" s="618"/>
      <c r="AK76" s="618"/>
      <c r="AL76" s="618"/>
      <c r="AM76" s="618"/>
      <c r="AN76" s="618"/>
      <c r="AO76" s="618"/>
      <c r="AP76" s="618"/>
      <c r="AQ76" s="618"/>
      <c r="AR76" s="618"/>
      <c r="AS76" s="618"/>
      <c r="AT76" s="618"/>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618"/>
      <c r="AA77" s="618"/>
      <c r="AB77" s="618"/>
      <c r="AC77" s="618"/>
      <c r="AD77" s="618"/>
      <c r="AE77" s="618"/>
      <c r="AF77" s="618"/>
      <c r="AG77" s="618"/>
      <c r="AH77" s="618"/>
      <c r="AI77" s="618"/>
      <c r="AJ77" s="618"/>
      <c r="AK77" s="618"/>
      <c r="AL77" s="618"/>
      <c r="AM77" s="618"/>
      <c r="AN77" s="618"/>
      <c r="AO77" s="618"/>
      <c r="AP77" s="618"/>
      <c r="AQ77" s="618"/>
      <c r="AR77" s="618"/>
      <c r="AS77" s="618"/>
      <c r="AT77" s="618"/>
    </row>
    <row r="78" spans="1:52" ht="19.5" customHeight="1" thickBot="1">
      <c r="A78" s="642" t="s">
        <v>8447</v>
      </c>
      <c r="B78" s="642"/>
      <c r="C78" s="642"/>
      <c r="D78" s="642"/>
      <c r="E78" s="642"/>
      <c r="F78" s="642"/>
      <c r="G78" s="642"/>
      <c r="H78" s="642"/>
      <c r="I78" s="642"/>
      <c r="J78" s="642"/>
      <c r="K78" s="642"/>
      <c r="L78" s="642"/>
      <c r="M78" s="642"/>
      <c r="N78" s="642"/>
      <c r="O78" s="642"/>
      <c r="P78" s="642"/>
      <c r="Q78" s="642"/>
      <c r="R78" s="642"/>
      <c r="S78" s="642"/>
      <c r="T78" s="642"/>
      <c r="U78" s="642"/>
      <c r="V78" s="642"/>
      <c r="W78" s="642"/>
      <c r="X78" s="189"/>
      <c r="Y78" s="135"/>
      <c r="Z78" s="618"/>
      <c r="AA78" s="618"/>
      <c r="AB78" s="618"/>
      <c r="AC78" s="618"/>
      <c r="AD78" s="618"/>
      <c r="AE78" s="618"/>
      <c r="AF78" s="618"/>
      <c r="AG78" s="618"/>
      <c r="AH78" s="618"/>
      <c r="AI78" s="618"/>
      <c r="AJ78" s="618"/>
      <c r="AK78" s="618"/>
      <c r="AL78" s="618"/>
      <c r="AM78" s="618"/>
      <c r="AN78" s="618"/>
      <c r="AO78" s="618"/>
      <c r="AP78" s="618"/>
      <c r="AQ78" s="618"/>
      <c r="AR78" s="618"/>
      <c r="AS78" s="618"/>
      <c r="AT78" s="618"/>
    </row>
    <row r="79" spans="1:52" ht="22.5" customHeight="1">
      <c r="A79" s="609" t="str">
        <f>IF(ISBLANK(入力フォーム!H200), "", 入力フォーム!H200)</f>
        <v/>
      </c>
      <c r="B79" s="610"/>
      <c r="C79" s="610"/>
      <c r="D79" s="610"/>
      <c r="E79" s="610"/>
      <c r="F79" s="610"/>
      <c r="G79" s="610"/>
      <c r="H79" s="610"/>
      <c r="I79" s="610"/>
      <c r="J79" s="610"/>
      <c r="K79" s="610"/>
      <c r="L79" s="610"/>
      <c r="M79" s="610"/>
      <c r="N79" s="610"/>
      <c r="O79" s="610"/>
      <c r="P79" s="610"/>
      <c r="Q79" s="610"/>
      <c r="R79" s="610"/>
      <c r="S79" s="610"/>
      <c r="T79" s="610"/>
      <c r="U79" s="610"/>
      <c r="V79" s="610"/>
      <c r="W79" s="610"/>
      <c r="X79" s="611"/>
      <c r="Y79" s="135"/>
      <c r="Z79" s="618"/>
      <c r="AA79" s="618"/>
      <c r="AB79" s="618"/>
      <c r="AC79" s="618"/>
      <c r="AD79" s="618"/>
      <c r="AE79" s="618"/>
      <c r="AF79" s="618"/>
      <c r="AG79" s="618"/>
      <c r="AH79" s="618"/>
      <c r="AI79" s="618"/>
      <c r="AJ79" s="618"/>
      <c r="AK79" s="618"/>
      <c r="AL79" s="618"/>
      <c r="AM79" s="618"/>
      <c r="AN79" s="618"/>
      <c r="AO79" s="618"/>
      <c r="AP79" s="618"/>
      <c r="AQ79" s="618"/>
      <c r="AR79" s="618"/>
      <c r="AS79" s="618"/>
      <c r="AT79" s="618"/>
    </row>
    <row r="80" spans="1:52" ht="22.5" customHeight="1">
      <c r="A80" s="612"/>
      <c r="B80" s="613"/>
      <c r="C80" s="613"/>
      <c r="D80" s="613"/>
      <c r="E80" s="613"/>
      <c r="F80" s="613"/>
      <c r="G80" s="613"/>
      <c r="H80" s="613"/>
      <c r="I80" s="613"/>
      <c r="J80" s="613"/>
      <c r="K80" s="613"/>
      <c r="L80" s="613"/>
      <c r="M80" s="613"/>
      <c r="N80" s="613"/>
      <c r="O80" s="613"/>
      <c r="P80" s="613"/>
      <c r="Q80" s="613"/>
      <c r="R80" s="613"/>
      <c r="S80" s="613"/>
      <c r="T80" s="613"/>
      <c r="U80" s="613"/>
      <c r="V80" s="613"/>
      <c r="W80" s="613"/>
      <c r="X80" s="614"/>
      <c r="Y80" s="135"/>
      <c r="Z80" s="618"/>
      <c r="AA80" s="618"/>
      <c r="AB80" s="618"/>
      <c r="AC80" s="618"/>
      <c r="AD80" s="618"/>
      <c r="AE80" s="618"/>
      <c r="AF80" s="618"/>
      <c r="AG80" s="618"/>
      <c r="AH80" s="618"/>
      <c r="AI80" s="618"/>
      <c r="AJ80" s="618"/>
      <c r="AK80" s="618"/>
      <c r="AL80" s="618"/>
      <c r="AM80" s="618"/>
      <c r="AN80" s="618"/>
      <c r="AO80" s="618"/>
      <c r="AP80" s="618"/>
      <c r="AQ80" s="618"/>
      <c r="AR80" s="618"/>
      <c r="AS80" s="618"/>
      <c r="AT80" s="618"/>
    </row>
    <row r="81" spans="1:46" ht="22.5" customHeight="1">
      <c r="A81" s="612"/>
      <c r="B81" s="613"/>
      <c r="C81" s="613"/>
      <c r="D81" s="613"/>
      <c r="E81" s="613"/>
      <c r="F81" s="613"/>
      <c r="G81" s="613"/>
      <c r="H81" s="613"/>
      <c r="I81" s="613"/>
      <c r="J81" s="613"/>
      <c r="K81" s="613"/>
      <c r="L81" s="613"/>
      <c r="M81" s="613"/>
      <c r="N81" s="613"/>
      <c r="O81" s="613"/>
      <c r="P81" s="613"/>
      <c r="Q81" s="613"/>
      <c r="R81" s="613"/>
      <c r="S81" s="613"/>
      <c r="T81" s="613"/>
      <c r="U81" s="613"/>
      <c r="V81" s="613"/>
      <c r="W81" s="613"/>
      <c r="X81" s="614"/>
      <c r="Y81" s="135"/>
      <c r="Z81" s="618"/>
      <c r="AA81" s="618"/>
      <c r="AB81" s="618"/>
      <c r="AC81" s="618"/>
      <c r="AD81" s="618"/>
      <c r="AE81" s="618"/>
      <c r="AF81" s="618"/>
      <c r="AG81" s="618"/>
      <c r="AH81" s="618"/>
      <c r="AI81" s="618"/>
      <c r="AJ81" s="618"/>
      <c r="AK81" s="618"/>
      <c r="AL81" s="618"/>
      <c r="AM81" s="618"/>
      <c r="AN81" s="618"/>
      <c r="AO81" s="618"/>
      <c r="AP81" s="618"/>
      <c r="AQ81" s="618"/>
      <c r="AR81" s="618"/>
      <c r="AS81" s="618"/>
      <c r="AT81" s="618"/>
    </row>
    <row r="82" spans="1:46" ht="19.5" customHeight="1">
      <c r="A82" s="612"/>
      <c r="B82" s="613"/>
      <c r="C82" s="613"/>
      <c r="D82" s="613"/>
      <c r="E82" s="613"/>
      <c r="F82" s="613"/>
      <c r="G82" s="613"/>
      <c r="H82" s="613"/>
      <c r="I82" s="613"/>
      <c r="J82" s="613"/>
      <c r="K82" s="613"/>
      <c r="L82" s="613"/>
      <c r="M82" s="613"/>
      <c r="N82" s="613"/>
      <c r="O82" s="613"/>
      <c r="P82" s="613"/>
      <c r="Q82" s="613"/>
      <c r="R82" s="613"/>
      <c r="S82" s="613"/>
      <c r="T82" s="613"/>
      <c r="U82" s="613"/>
      <c r="V82" s="613"/>
      <c r="W82" s="613"/>
      <c r="X82" s="614"/>
      <c r="Y82" s="135"/>
      <c r="Z82" s="618"/>
      <c r="AA82" s="618"/>
      <c r="AB82" s="618"/>
      <c r="AC82" s="618"/>
      <c r="AD82" s="618"/>
      <c r="AE82" s="618"/>
      <c r="AF82" s="618"/>
      <c r="AG82" s="618"/>
      <c r="AH82" s="618"/>
      <c r="AI82" s="618"/>
      <c r="AJ82" s="618"/>
      <c r="AK82" s="618"/>
      <c r="AL82" s="618"/>
      <c r="AM82" s="618"/>
      <c r="AN82" s="618"/>
      <c r="AO82" s="618"/>
      <c r="AP82" s="618"/>
      <c r="AQ82" s="618"/>
      <c r="AR82" s="618"/>
      <c r="AS82" s="618"/>
      <c r="AT82" s="618"/>
    </row>
    <row r="83" spans="1:46" ht="19.5" customHeight="1" thickBot="1">
      <c r="A83" s="615"/>
      <c r="B83" s="616"/>
      <c r="C83" s="616"/>
      <c r="D83" s="616"/>
      <c r="E83" s="616"/>
      <c r="F83" s="616"/>
      <c r="G83" s="616"/>
      <c r="H83" s="616"/>
      <c r="I83" s="616"/>
      <c r="J83" s="616"/>
      <c r="K83" s="616"/>
      <c r="L83" s="616"/>
      <c r="M83" s="616"/>
      <c r="N83" s="616"/>
      <c r="O83" s="616"/>
      <c r="P83" s="616"/>
      <c r="Q83" s="616"/>
      <c r="R83" s="616"/>
      <c r="S83" s="616"/>
      <c r="T83" s="616"/>
      <c r="U83" s="616"/>
      <c r="V83" s="616"/>
      <c r="W83" s="616"/>
      <c r="X83" s="617"/>
      <c r="Y83" s="135"/>
      <c r="Z83" s="618"/>
      <c r="AA83" s="618"/>
      <c r="AB83" s="618"/>
      <c r="AC83" s="618"/>
      <c r="AD83" s="618"/>
      <c r="AE83" s="618"/>
      <c r="AF83" s="618"/>
      <c r="AG83" s="618"/>
      <c r="AH83" s="618"/>
      <c r="AI83" s="618"/>
      <c r="AJ83" s="618"/>
      <c r="AK83" s="618"/>
      <c r="AL83" s="618"/>
      <c r="AM83" s="618"/>
      <c r="AN83" s="618"/>
      <c r="AO83" s="618"/>
      <c r="AP83" s="618"/>
      <c r="AQ83" s="618"/>
      <c r="AR83" s="618"/>
      <c r="AS83" s="618"/>
      <c r="AT83" s="618"/>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11"/>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145" zoomScaleNormal="145"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8623</v>
      </c>
    </row>
    <row r="2" spans="1:6" ht="13.5" customHeight="1">
      <c r="B2" s="42"/>
    </row>
    <row r="3" spans="1:6">
      <c r="B3" s="33" t="s">
        <v>193</v>
      </c>
      <c r="C3" s="31" t="s">
        <v>8624</v>
      </c>
      <c r="D3" s="32" t="s">
        <v>8635</v>
      </c>
      <c r="E3" s="33" t="s">
        <v>8638</v>
      </c>
      <c r="F3" s="33" t="s">
        <v>8634</v>
      </c>
    </row>
    <row r="4" spans="1:6" ht="39.6" customHeight="1">
      <c r="B4" s="43">
        <v>1</v>
      </c>
      <c r="C4" s="44" t="s">
        <v>8633</v>
      </c>
      <c r="D4" s="45" t="s">
        <v>8627</v>
      </c>
      <c r="E4" s="46" t="s">
        <v>8625</v>
      </c>
      <c r="F4" s="44" t="s">
        <v>8639</v>
      </c>
    </row>
    <row r="5" spans="1:6" ht="39.6" customHeight="1">
      <c r="B5" s="43">
        <v>2</v>
      </c>
      <c r="C5" s="44" t="s">
        <v>8626</v>
      </c>
      <c r="D5" s="45" t="s">
        <v>8627</v>
      </c>
      <c r="E5" s="46" t="s">
        <v>8625</v>
      </c>
      <c r="F5" s="47" t="s">
        <v>8628</v>
      </c>
    </row>
    <row r="6" spans="1:6" ht="39.6" customHeight="1">
      <c r="B6" s="43">
        <v>3</v>
      </c>
      <c r="C6" s="44" t="s">
        <v>8629</v>
      </c>
      <c r="D6" s="45" t="s">
        <v>8627</v>
      </c>
      <c r="E6" s="46" t="s">
        <v>8625</v>
      </c>
      <c r="F6" s="47" t="s">
        <v>8630</v>
      </c>
    </row>
    <row r="7" spans="1:6" ht="39.6" customHeight="1">
      <c r="B7" s="43">
        <v>4</v>
      </c>
      <c r="C7" s="44" t="s">
        <v>8631</v>
      </c>
      <c r="D7" s="45" t="s">
        <v>8627</v>
      </c>
      <c r="E7" s="46" t="s">
        <v>8625</v>
      </c>
      <c r="F7" s="47" t="s">
        <v>8632</v>
      </c>
    </row>
    <row r="8" spans="1:6" ht="39.6" customHeight="1">
      <c r="B8" s="43">
        <v>5</v>
      </c>
      <c r="C8" s="47" t="s">
        <v>8636</v>
      </c>
      <c r="D8" s="45" t="s">
        <v>8627</v>
      </c>
      <c r="E8" s="48" t="s">
        <v>8657</v>
      </c>
      <c r="F8" s="47" t="s">
        <v>8637</v>
      </c>
    </row>
    <row r="9" spans="1:6" ht="54.95" customHeight="1">
      <c r="B9" s="317">
        <v>6</v>
      </c>
      <c r="C9" s="318" t="s">
        <v>11167</v>
      </c>
      <c r="D9" s="319" t="s">
        <v>8627</v>
      </c>
      <c r="E9" s="319" t="str">
        <f>IF(入力フォーム!H44="有", "必須", "不要")</f>
        <v>不要</v>
      </c>
      <c r="F9" s="318" t="s">
        <v>11168</v>
      </c>
    </row>
    <row r="10" spans="1:6" ht="39.6" customHeight="1">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8627</v>
      </c>
      <c r="E11" s="49" t="str">
        <f>IF(入力フォーム!H15="国外","必須","不要")</f>
        <v>不要</v>
      </c>
      <c r="F11" s="47" t="s">
        <v>8662</v>
      </c>
    </row>
  </sheetData>
  <phoneticPr fontId="11"/>
  <conditionalFormatting sqref="E9">
    <cfRule type="expression" dxfId="23" priority="1">
      <formula>$E$9="必須"</formula>
    </cfRule>
  </conditionalFormatting>
  <conditionalFormatting sqref="E10">
    <cfRule type="expression" dxfId="22" priority="3">
      <formula>$E$10="必須"</formula>
    </cfRule>
  </conditionalFormatting>
  <conditionalFormatting sqref="E11">
    <cfRule type="expression" dxfId="21"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861A4-BCF9-4301-B965-B44F95A741D0}">
  <sheetPr>
    <tabColor rgb="FF00B050"/>
  </sheetPr>
  <dimension ref="A1:N15"/>
  <sheetViews>
    <sheetView view="pageBreakPreview" zoomScale="85" zoomScaleNormal="100" zoomScaleSheetLayoutView="85" zoomScalePageLayoutView="85" workbookViewId="0"/>
  </sheetViews>
  <sheetFormatPr defaultRowHeight="13.5"/>
  <cols>
    <col min="1" max="1" width="5.25" style="436" customWidth="1"/>
    <col min="2" max="2" width="20.75" style="436" customWidth="1"/>
    <col min="3" max="3" width="10.375" style="436" customWidth="1"/>
    <col min="4" max="4" width="14.875" style="436" customWidth="1"/>
    <col min="5" max="5" width="22.125" style="436" bestFit="1" customWidth="1"/>
    <col min="6" max="6" width="10.875" style="436" customWidth="1"/>
    <col min="7" max="7" width="32.375" style="436" customWidth="1"/>
    <col min="8" max="8" width="13.875" style="436" customWidth="1"/>
    <col min="9" max="9" width="12.25" style="436" customWidth="1"/>
    <col min="10" max="10" width="24.375" style="436" customWidth="1"/>
    <col min="11" max="11" width="18.25" style="436" bestFit="1" customWidth="1"/>
    <col min="12" max="13" width="12.25" style="436" customWidth="1"/>
    <col min="14" max="14" width="15.375" style="436" customWidth="1"/>
    <col min="15" max="16384" width="9" style="436"/>
  </cols>
  <sheetData>
    <row r="1" spans="1:14" ht="21.95" customHeight="1">
      <c r="N1" s="477" t="s">
        <v>11212</v>
      </c>
    </row>
    <row r="2" spans="1:14" ht="14.25" thickBot="1">
      <c r="A2" s="437" t="s">
        <v>11194</v>
      </c>
      <c r="B2" s="437"/>
      <c r="C2" s="437"/>
      <c r="D2" s="437"/>
      <c r="E2" s="437"/>
      <c r="F2" s="437"/>
      <c r="G2" s="437"/>
      <c r="H2" s="437"/>
      <c r="I2" s="437"/>
      <c r="J2" s="437"/>
      <c r="K2" s="437"/>
    </row>
    <row r="3" spans="1:14" s="443" customFormat="1" ht="42.75" customHeight="1" thickBot="1">
      <c r="A3" s="438"/>
      <c r="B3" s="439" t="s">
        <v>11195</v>
      </c>
      <c r="C3" s="440" t="s">
        <v>11196</v>
      </c>
      <c r="D3" s="440" t="s">
        <v>11197</v>
      </c>
      <c r="E3" s="440" t="s">
        <v>11198</v>
      </c>
      <c r="F3" s="440" t="s">
        <v>11199</v>
      </c>
      <c r="G3" s="440" t="s">
        <v>11200</v>
      </c>
      <c r="H3" s="440" t="s">
        <v>11201</v>
      </c>
      <c r="I3" s="440" t="s">
        <v>11202</v>
      </c>
      <c r="J3" s="478" t="s">
        <v>11203</v>
      </c>
      <c r="K3" s="440" t="s">
        <v>11204</v>
      </c>
      <c r="L3" s="440" t="s">
        <v>11205</v>
      </c>
      <c r="M3" s="441" t="s">
        <v>11206</v>
      </c>
      <c r="N3" s="442" t="s">
        <v>11207</v>
      </c>
    </row>
    <row r="4" spans="1:14" ht="39.950000000000003" customHeight="1">
      <c r="A4" s="444">
        <v>1</v>
      </c>
      <c r="B4" s="445"/>
      <c r="C4" s="446"/>
      <c r="D4" s="447"/>
      <c r="E4" s="446"/>
      <c r="F4" s="446"/>
      <c r="G4" s="446"/>
      <c r="H4" s="446"/>
      <c r="I4" s="446"/>
      <c r="J4" s="448"/>
      <c r="K4" s="448"/>
      <c r="L4" s="449"/>
      <c r="M4" s="450"/>
      <c r="N4" s="451"/>
    </row>
    <row r="5" spans="1:14" ht="39.950000000000003" customHeight="1">
      <c r="A5" s="452">
        <v>2</v>
      </c>
      <c r="B5" s="453"/>
      <c r="C5" s="454"/>
      <c r="D5" s="447"/>
      <c r="E5" s="446"/>
      <c r="F5" s="454"/>
      <c r="G5" s="454"/>
      <c r="H5" s="454"/>
      <c r="I5" s="454"/>
      <c r="J5" s="448"/>
      <c r="K5" s="448"/>
      <c r="L5" s="455"/>
      <c r="M5" s="456"/>
      <c r="N5" s="457"/>
    </row>
    <row r="6" spans="1:14" ht="39.950000000000003" customHeight="1">
      <c r="A6" s="452">
        <v>3</v>
      </c>
      <c r="B6" s="453"/>
      <c r="C6" s="454"/>
      <c r="D6" s="447"/>
      <c r="E6" s="446"/>
      <c r="F6" s="454"/>
      <c r="G6" s="454"/>
      <c r="H6" s="454"/>
      <c r="I6" s="454"/>
      <c r="J6" s="448"/>
      <c r="K6" s="458"/>
      <c r="L6" s="455"/>
      <c r="M6" s="456"/>
      <c r="N6" s="457"/>
    </row>
    <row r="7" spans="1:14" ht="39.950000000000003" customHeight="1">
      <c r="A7" s="452">
        <v>4</v>
      </c>
      <c r="B7" s="453"/>
      <c r="C7" s="454"/>
      <c r="D7" s="447"/>
      <c r="E7" s="446"/>
      <c r="F7" s="454"/>
      <c r="G7" s="454"/>
      <c r="H7" s="454"/>
      <c r="I7" s="454"/>
      <c r="J7" s="448"/>
      <c r="K7" s="454"/>
      <c r="L7" s="459"/>
      <c r="M7" s="460"/>
      <c r="N7" s="457"/>
    </row>
    <row r="8" spans="1:14" ht="39.950000000000003" customHeight="1">
      <c r="A8" s="452">
        <v>5</v>
      </c>
      <c r="B8" s="453"/>
      <c r="C8" s="454"/>
      <c r="D8" s="447"/>
      <c r="E8" s="446"/>
      <c r="F8" s="454"/>
      <c r="G8" s="454"/>
      <c r="H8" s="454"/>
      <c r="I8" s="454"/>
      <c r="J8" s="448"/>
      <c r="K8" s="448"/>
      <c r="L8" s="455"/>
      <c r="M8" s="456"/>
      <c r="N8" s="457"/>
    </row>
    <row r="9" spans="1:14" ht="39.950000000000003" customHeight="1">
      <c r="A9" s="452">
        <v>6</v>
      </c>
      <c r="B9" s="453"/>
      <c r="C9" s="454"/>
      <c r="D9" s="447"/>
      <c r="E9" s="446"/>
      <c r="F9" s="454"/>
      <c r="G9" s="454"/>
      <c r="H9" s="454"/>
      <c r="I9" s="454"/>
      <c r="J9" s="448"/>
      <c r="K9" s="448"/>
      <c r="L9" s="455"/>
      <c r="M9" s="456"/>
      <c r="N9" s="457"/>
    </row>
    <row r="10" spans="1:14" ht="39.950000000000003" customHeight="1">
      <c r="A10" s="452">
        <v>7</v>
      </c>
      <c r="B10" s="453"/>
      <c r="C10" s="454"/>
      <c r="D10" s="447"/>
      <c r="E10" s="446"/>
      <c r="F10" s="454"/>
      <c r="G10" s="454"/>
      <c r="H10" s="454"/>
      <c r="I10" s="454"/>
      <c r="J10" s="448"/>
      <c r="K10" s="448"/>
      <c r="L10" s="455"/>
      <c r="M10" s="456"/>
      <c r="N10" s="457"/>
    </row>
    <row r="11" spans="1:14" ht="39.950000000000003" customHeight="1">
      <c r="A11" s="452">
        <v>8</v>
      </c>
      <c r="B11" s="453"/>
      <c r="C11" s="454"/>
      <c r="D11" s="447"/>
      <c r="E11" s="446"/>
      <c r="F11" s="454"/>
      <c r="G11" s="454"/>
      <c r="H11" s="454"/>
      <c r="I11" s="454"/>
      <c r="J11" s="448"/>
      <c r="K11" s="448"/>
      <c r="L11" s="455"/>
      <c r="M11" s="456"/>
      <c r="N11" s="457"/>
    </row>
    <row r="12" spans="1:14" ht="39.950000000000003" customHeight="1">
      <c r="A12" s="452">
        <v>9</v>
      </c>
      <c r="B12" s="453"/>
      <c r="C12" s="454"/>
      <c r="D12" s="447"/>
      <c r="E12" s="446"/>
      <c r="F12" s="454"/>
      <c r="G12" s="454"/>
      <c r="H12" s="454"/>
      <c r="I12" s="454"/>
      <c r="J12" s="448"/>
      <c r="K12" s="448"/>
      <c r="L12" s="455"/>
      <c r="M12" s="456"/>
      <c r="N12" s="457"/>
    </row>
    <row r="13" spans="1:14" ht="39.950000000000003" customHeight="1" thickBot="1">
      <c r="A13" s="461">
        <v>10</v>
      </c>
      <c r="B13" s="462"/>
      <c r="C13" s="463"/>
      <c r="D13" s="464"/>
      <c r="E13" s="463"/>
      <c r="F13" s="463"/>
      <c r="G13" s="463"/>
      <c r="H13" s="463"/>
      <c r="I13" s="463"/>
      <c r="J13" s="465"/>
      <c r="K13" s="463"/>
      <c r="L13" s="466"/>
      <c r="M13" s="467"/>
      <c r="N13" s="468"/>
    </row>
    <row r="15" spans="1:14">
      <c r="B15" s="436" t="s">
        <v>11211</v>
      </c>
    </row>
  </sheetData>
  <phoneticPr fontId="11"/>
  <conditionalFormatting sqref="D4:E13 J4:K13">
    <cfRule type="cellIs" dxfId="20" priority="3" operator="equal">
      <formula>$C4="法人"</formula>
    </cfRule>
  </conditionalFormatting>
  <conditionalFormatting sqref="L4:L13">
    <cfRule type="cellIs" dxfId="19" priority="1" operator="equal">
      <formula>OR($C4="法人",AND(OR($C4="個人",$C4=""),OR($I4="日本",$I4="")))</formula>
    </cfRule>
  </conditionalFormatting>
  <conditionalFormatting sqref="M4:N13">
    <cfRule type="cellIs" dxfId="18" priority="2" operator="equal">
      <formula>$C4="法人"</formula>
    </cfRule>
  </conditionalFormatting>
  <pageMargins left="1" right="1" top="1" bottom="1" header="0.5" footer="0.5"/>
  <pageSetup paperSize="9" scale="36"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C0BF4F97-5C9F-4B9E-AB92-BAC8F26D9236}">
          <x14:formula1>
            <xm:f>Sheet5!$B$8:$B$9</xm:f>
          </x14:formula1>
          <xm:sqref>L4:L13</xm:sqref>
        </x14:dataValidation>
        <x14:dataValidation type="list" allowBlank="1" showInputMessage="1" showErrorMessage="1" xr:uid="{8DC7B5C5-5DCA-4165-97BA-37FD6F3ED193}">
          <x14:formula1>
            <xm:f>Sheet5!$L$3:$L$254</xm:f>
          </x14:formula1>
          <xm:sqref>M4:N13</xm:sqref>
        </x14:dataValidation>
        <x14:dataValidation type="list" allowBlank="1" showInputMessage="1" showErrorMessage="1" xr:uid="{2BD35AFD-2EBF-40DA-B658-13F9D06569AE}">
          <x14:formula1>
            <xm:f>Sheet5!$E$4:$E$10</xm:f>
          </x14:formula1>
          <xm:sqref>K4:K13</xm:sqref>
        </x14:dataValidation>
        <x14:dataValidation type="list" allowBlank="1" showInputMessage="1" showErrorMessage="1" xr:uid="{41953234-06D2-4CC8-AF33-9D8313B32C5E}">
          <x14:formula1>
            <xm:f>Sheet5!$H$5:$H$255</xm:f>
          </x14:formula1>
          <xm:sqref>I4:J13</xm:sqref>
        </x14:dataValidation>
        <x14:dataValidation type="list" allowBlank="1" showInputMessage="1" showErrorMessage="1" xr:uid="{E0270681-6D94-433C-A909-82852CF1BEDB}">
          <x14:formula1>
            <xm:f>Sheet5!$B$4:$B$5</xm:f>
          </x14:formula1>
          <xm:sqref>C4:C13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7B592-4C3F-4C45-9EAA-86674D5B58EA}">
  <sheetPr>
    <tabColor rgb="FFFFC000"/>
  </sheetPr>
  <dimension ref="A1:AT28"/>
  <sheetViews>
    <sheetView view="pageBreakPreview" zoomScale="85" zoomScaleNormal="100" zoomScaleSheetLayoutView="85" workbookViewId="0"/>
  </sheetViews>
  <sheetFormatPr defaultRowHeight="13.5"/>
  <cols>
    <col min="1" max="46" width="3.375" customWidth="1"/>
  </cols>
  <sheetData>
    <row r="1" spans="1:46" ht="21.95" customHeight="1">
      <c r="AP1" s="976" t="s">
        <v>11188</v>
      </c>
      <c r="AQ1" s="976"/>
      <c r="AR1" s="976"/>
      <c r="AS1" s="976"/>
      <c r="AT1" s="976"/>
    </row>
    <row r="2" spans="1:46" ht="18" thickBot="1">
      <c r="A2" s="430" t="s">
        <v>8450</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row>
    <row r="3" spans="1:46" ht="21.95" customHeight="1">
      <c r="A3" s="977" t="s">
        <v>8406</v>
      </c>
      <c r="B3" s="978"/>
      <c r="C3" s="978"/>
      <c r="D3" s="978"/>
      <c r="E3" s="978"/>
      <c r="F3" s="978"/>
      <c r="G3" s="978"/>
      <c r="H3" s="978"/>
      <c r="I3" s="978"/>
      <c r="J3" s="978"/>
      <c r="K3" s="978"/>
      <c r="L3" s="978"/>
      <c r="M3" s="978"/>
      <c r="N3" s="978"/>
      <c r="O3" s="978"/>
      <c r="P3" s="978"/>
      <c r="Q3" s="978"/>
      <c r="R3" s="978"/>
      <c r="S3" s="978"/>
      <c r="T3" s="979"/>
      <c r="U3" s="983" t="s">
        <v>8407</v>
      </c>
      <c r="V3" s="978"/>
      <c r="W3" s="978"/>
      <c r="X3" s="979"/>
      <c r="Y3" s="985" t="s">
        <v>8408</v>
      </c>
      <c r="Z3" s="986"/>
      <c r="AA3" s="986"/>
      <c r="AB3" s="987"/>
      <c r="AC3" s="983" t="s">
        <v>11189</v>
      </c>
      <c r="AD3" s="978"/>
      <c r="AE3" s="978"/>
      <c r="AF3" s="978"/>
      <c r="AG3" s="978"/>
      <c r="AH3" s="993" t="s">
        <v>11190</v>
      </c>
      <c r="AI3" s="994"/>
      <c r="AJ3" s="995"/>
      <c r="AK3" s="983" t="s">
        <v>8409</v>
      </c>
      <c r="AL3" s="978"/>
      <c r="AM3" s="978"/>
      <c r="AN3" s="978"/>
      <c r="AO3" s="979"/>
      <c r="AP3" s="983" t="s">
        <v>11191</v>
      </c>
      <c r="AQ3" s="978"/>
      <c r="AR3" s="978"/>
      <c r="AS3" s="978"/>
      <c r="AT3" s="999"/>
    </row>
    <row r="4" spans="1:46" ht="21.95" customHeight="1">
      <c r="A4" s="980"/>
      <c r="B4" s="981"/>
      <c r="C4" s="981"/>
      <c r="D4" s="981"/>
      <c r="E4" s="981"/>
      <c r="F4" s="981"/>
      <c r="G4" s="981"/>
      <c r="H4" s="981"/>
      <c r="I4" s="981"/>
      <c r="J4" s="981"/>
      <c r="K4" s="981"/>
      <c r="L4" s="981"/>
      <c r="M4" s="981"/>
      <c r="N4" s="981"/>
      <c r="O4" s="981"/>
      <c r="P4" s="981"/>
      <c r="Q4" s="981"/>
      <c r="R4" s="981"/>
      <c r="S4" s="981"/>
      <c r="T4" s="982"/>
      <c r="U4" s="984"/>
      <c r="V4" s="981"/>
      <c r="W4" s="981"/>
      <c r="X4" s="982"/>
      <c r="Y4" s="988"/>
      <c r="Z4" s="989"/>
      <c r="AA4" s="989"/>
      <c r="AB4" s="990"/>
      <c r="AC4" s="991"/>
      <c r="AD4" s="992"/>
      <c r="AE4" s="992"/>
      <c r="AF4" s="992"/>
      <c r="AG4" s="992"/>
      <c r="AH4" s="996"/>
      <c r="AI4" s="997"/>
      <c r="AJ4" s="998"/>
      <c r="AK4" s="984"/>
      <c r="AL4" s="981"/>
      <c r="AM4" s="981"/>
      <c r="AN4" s="981"/>
      <c r="AO4" s="982"/>
      <c r="AP4" s="984"/>
      <c r="AQ4" s="981"/>
      <c r="AR4" s="981"/>
      <c r="AS4" s="981"/>
      <c r="AT4" s="1000"/>
    </row>
    <row r="5" spans="1:46" ht="21.95" customHeight="1">
      <c r="A5" s="956" t="s">
        <v>8035</v>
      </c>
      <c r="B5" s="957"/>
      <c r="C5" s="960"/>
      <c r="D5" s="961"/>
      <c r="E5" s="961"/>
      <c r="F5" s="961"/>
      <c r="G5" s="961"/>
      <c r="H5" s="961"/>
      <c r="I5" s="961"/>
      <c r="J5" s="961"/>
      <c r="K5" s="961"/>
      <c r="L5" s="961"/>
      <c r="M5" s="961"/>
      <c r="N5" s="961"/>
      <c r="O5" s="961"/>
      <c r="P5" s="961"/>
      <c r="Q5" s="961"/>
      <c r="R5" s="961"/>
      <c r="S5" s="961"/>
      <c r="T5" s="962"/>
      <c r="U5" s="963"/>
      <c r="V5" s="964"/>
      <c r="W5" s="964"/>
      <c r="X5" s="965"/>
      <c r="Y5" s="966"/>
      <c r="Z5" s="967"/>
      <c r="AA5" s="967"/>
      <c r="AB5" s="968"/>
      <c r="AC5" s="969"/>
      <c r="AD5" s="970"/>
      <c r="AE5" s="970"/>
      <c r="AF5" s="970"/>
      <c r="AG5" s="970"/>
      <c r="AH5" s="973"/>
      <c r="AI5" s="974"/>
      <c r="AJ5" s="975"/>
      <c r="AK5" s="1001"/>
      <c r="AL5" s="1002"/>
      <c r="AM5" s="1002"/>
      <c r="AN5" s="1002"/>
      <c r="AO5" s="1003"/>
      <c r="AP5" s="1001"/>
      <c r="AQ5" s="1002"/>
      <c r="AR5" s="1002"/>
      <c r="AS5" s="1002"/>
      <c r="AT5" s="1007"/>
    </row>
    <row r="6" spans="1:46" ht="21.95" customHeight="1">
      <c r="A6" s="958"/>
      <c r="B6" s="959"/>
      <c r="C6" s="1009"/>
      <c r="D6" s="1010"/>
      <c r="E6" s="1010"/>
      <c r="F6" s="1010"/>
      <c r="G6" s="1010"/>
      <c r="H6" s="1010"/>
      <c r="I6" s="1010"/>
      <c r="J6" s="1010"/>
      <c r="K6" s="1010"/>
      <c r="L6" s="1010"/>
      <c r="M6" s="1010"/>
      <c r="N6" s="1010"/>
      <c r="O6" s="1010"/>
      <c r="P6" s="1010"/>
      <c r="Q6" s="1010"/>
      <c r="R6" s="1010"/>
      <c r="S6" s="1010"/>
      <c r="T6" s="1011"/>
      <c r="U6" s="1012"/>
      <c r="V6" s="1013"/>
      <c r="W6" s="1013"/>
      <c r="X6" s="1014"/>
      <c r="Y6" s="966"/>
      <c r="Z6" s="967"/>
      <c r="AA6" s="967"/>
      <c r="AB6" s="968"/>
      <c r="AC6" s="971"/>
      <c r="AD6" s="972"/>
      <c r="AE6" s="972"/>
      <c r="AF6" s="972"/>
      <c r="AG6" s="972"/>
      <c r="AH6" s="973"/>
      <c r="AI6" s="974"/>
      <c r="AJ6" s="975"/>
      <c r="AK6" s="1004"/>
      <c r="AL6" s="1005"/>
      <c r="AM6" s="1005"/>
      <c r="AN6" s="1005"/>
      <c r="AO6" s="1006"/>
      <c r="AP6" s="1004"/>
      <c r="AQ6" s="1005"/>
      <c r="AR6" s="1005"/>
      <c r="AS6" s="1005"/>
      <c r="AT6" s="1008"/>
    </row>
    <row r="7" spans="1:46" ht="21.95" customHeight="1">
      <c r="A7" s="956" t="s">
        <v>8036</v>
      </c>
      <c r="B7" s="957"/>
      <c r="C7" s="1021"/>
      <c r="D7" s="1022"/>
      <c r="E7" s="1022"/>
      <c r="F7" s="1022"/>
      <c r="G7" s="1022"/>
      <c r="H7" s="1022"/>
      <c r="I7" s="1022"/>
      <c r="J7" s="1022"/>
      <c r="K7" s="1022"/>
      <c r="L7" s="1022"/>
      <c r="M7" s="1022"/>
      <c r="N7" s="1022"/>
      <c r="O7" s="1022"/>
      <c r="P7" s="1022"/>
      <c r="Q7" s="1022"/>
      <c r="R7" s="1022"/>
      <c r="S7" s="1022"/>
      <c r="T7" s="1023"/>
      <c r="U7" s="1024"/>
      <c r="V7" s="1025"/>
      <c r="W7" s="1025"/>
      <c r="X7" s="1026"/>
      <c r="Y7" s="1027"/>
      <c r="Z7" s="1028"/>
      <c r="AA7" s="1028"/>
      <c r="AB7" s="1029"/>
      <c r="AC7" s="969"/>
      <c r="AD7" s="970"/>
      <c r="AE7" s="970"/>
      <c r="AF7" s="970"/>
      <c r="AG7" s="1033"/>
      <c r="AH7" s="1035"/>
      <c r="AI7" s="1036"/>
      <c r="AJ7" s="1037"/>
      <c r="AK7" s="1001"/>
      <c r="AL7" s="1002"/>
      <c r="AM7" s="1002"/>
      <c r="AN7" s="1002"/>
      <c r="AO7" s="1003"/>
      <c r="AP7" s="1001"/>
      <c r="AQ7" s="1002"/>
      <c r="AR7" s="1002"/>
      <c r="AS7" s="1002"/>
      <c r="AT7" s="1007"/>
    </row>
    <row r="8" spans="1:46" ht="21.95" customHeight="1">
      <c r="A8" s="958"/>
      <c r="B8" s="959"/>
      <c r="C8" s="1015"/>
      <c r="D8" s="1016"/>
      <c r="E8" s="1016"/>
      <c r="F8" s="1016"/>
      <c r="G8" s="1016"/>
      <c r="H8" s="1016"/>
      <c r="I8" s="1016"/>
      <c r="J8" s="1016"/>
      <c r="K8" s="1016"/>
      <c r="L8" s="1016"/>
      <c r="M8" s="1016"/>
      <c r="N8" s="1016"/>
      <c r="O8" s="1016"/>
      <c r="P8" s="1016"/>
      <c r="Q8" s="1016"/>
      <c r="R8" s="1016"/>
      <c r="S8" s="1016"/>
      <c r="T8" s="1017"/>
      <c r="U8" s="1018"/>
      <c r="V8" s="1019"/>
      <c r="W8" s="1019"/>
      <c r="X8" s="1020"/>
      <c r="Y8" s="1030"/>
      <c r="Z8" s="1031"/>
      <c r="AA8" s="1031"/>
      <c r="AB8" s="1032"/>
      <c r="AC8" s="971"/>
      <c r="AD8" s="972"/>
      <c r="AE8" s="972"/>
      <c r="AF8" s="972"/>
      <c r="AG8" s="1034"/>
      <c r="AH8" s="1038"/>
      <c r="AI8" s="1039"/>
      <c r="AJ8" s="1040"/>
      <c r="AK8" s="1004"/>
      <c r="AL8" s="1005"/>
      <c r="AM8" s="1005"/>
      <c r="AN8" s="1005"/>
      <c r="AO8" s="1006"/>
      <c r="AP8" s="1004"/>
      <c r="AQ8" s="1005"/>
      <c r="AR8" s="1005"/>
      <c r="AS8" s="1005"/>
      <c r="AT8" s="1008"/>
    </row>
    <row r="9" spans="1:46" ht="21.95" customHeight="1">
      <c r="A9" s="956" t="s">
        <v>8037</v>
      </c>
      <c r="B9" s="957"/>
      <c r="C9" s="1021"/>
      <c r="D9" s="1022"/>
      <c r="E9" s="1022"/>
      <c r="F9" s="1022"/>
      <c r="G9" s="1022"/>
      <c r="H9" s="1022"/>
      <c r="I9" s="1022"/>
      <c r="J9" s="1022"/>
      <c r="K9" s="1022"/>
      <c r="L9" s="1022"/>
      <c r="M9" s="1022"/>
      <c r="N9" s="1022"/>
      <c r="O9" s="1022"/>
      <c r="P9" s="1022"/>
      <c r="Q9" s="1022"/>
      <c r="R9" s="1022"/>
      <c r="S9" s="1022"/>
      <c r="T9" s="1023"/>
      <c r="U9" s="1024"/>
      <c r="V9" s="1025"/>
      <c r="W9" s="1025"/>
      <c r="X9" s="1026"/>
      <c r="Y9" s="966"/>
      <c r="Z9" s="967"/>
      <c r="AA9" s="967"/>
      <c r="AB9" s="968"/>
      <c r="AC9" s="969"/>
      <c r="AD9" s="970"/>
      <c r="AE9" s="970"/>
      <c r="AF9" s="970"/>
      <c r="AG9" s="970"/>
      <c r="AH9" s="973"/>
      <c r="AI9" s="974"/>
      <c r="AJ9" s="975"/>
      <c r="AK9" s="1001"/>
      <c r="AL9" s="1002"/>
      <c r="AM9" s="1002"/>
      <c r="AN9" s="1002"/>
      <c r="AO9" s="1003"/>
      <c r="AP9" s="1001"/>
      <c r="AQ9" s="1002"/>
      <c r="AR9" s="1002"/>
      <c r="AS9" s="1002"/>
      <c r="AT9" s="1007"/>
    </row>
    <row r="10" spans="1:46" ht="21.95" customHeight="1">
      <c r="A10" s="958"/>
      <c r="B10" s="959"/>
      <c r="C10" s="1015"/>
      <c r="D10" s="1016"/>
      <c r="E10" s="1016"/>
      <c r="F10" s="1016"/>
      <c r="G10" s="1016"/>
      <c r="H10" s="1016"/>
      <c r="I10" s="1016"/>
      <c r="J10" s="1016"/>
      <c r="K10" s="1016"/>
      <c r="L10" s="1016"/>
      <c r="M10" s="1016"/>
      <c r="N10" s="1016"/>
      <c r="O10" s="1016"/>
      <c r="P10" s="1016"/>
      <c r="Q10" s="1016"/>
      <c r="R10" s="1016"/>
      <c r="S10" s="1016"/>
      <c r="T10" s="1017"/>
      <c r="U10" s="1018"/>
      <c r="V10" s="1019"/>
      <c r="W10" s="1019"/>
      <c r="X10" s="1020"/>
      <c r="Y10" s="966"/>
      <c r="Z10" s="967"/>
      <c r="AA10" s="967"/>
      <c r="AB10" s="968"/>
      <c r="AC10" s="971"/>
      <c r="AD10" s="972"/>
      <c r="AE10" s="972"/>
      <c r="AF10" s="972"/>
      <c r="AG10" s="972"/>
      <c r="AH10" s="973"/>
      <c r="AI10" s="974"/>
      <c r="AJ10" s="975"/>
      <c r="AK10" s="1004"/>
      <c r="AL10" s="1005"/>
      <c r="AM10" s="1005"/>
      <c r="AN10" s="1005"/>
      <c r="AO10" s="1006"/>
      <c r="AP10" s="1004"/>
      <c r="AQ10" s="1005"/>
      <c r="AR10" s="1005"/>
      <c r="AS10" s="1005"/>
      <c r="AT10" s="1008"/>
    </row>
    <row r="11" spans="1:46" ht="21.95" customHeight="1">
      <c r="A11" s="956" t="s">
        <v>8038</v>
      </c>
      <c r="B11" s="957"/>
      <c r="C11" s="1021"/>
      <c r="D11" s="1022"/>
      <c r="E11" s="1022"/>
      <c r="F11" s="1022"/>
      <c r="G11" s="1022"/>
      <c r="H11" s="1022"/>
      <c r="I11" s="1022"/>
      <c r="J11" s="1022"/>
      <c r="K11" s="1022"/>
      <c r="L11" s="1022"/>
      <c r="M11" s="1022"/>
      <c r="N11" s="1022"/>
      <c r="O11" s="1022"/>
      <c r="P11" s="1022"/>
      <c r="Q11" s="1022"/>
      <c r="R11" s="1022"/>
      <c r="S11" s="1022"/>
      <c r="T11" s="1023"/>
      <c r="U11" s="1024"/>
      <c r="V11" s="1025"/>
      <c r="W11" s="1025"/>
      <c r="X11" s="1026"/>
      <c r="Y11" s="966"/>
      <c r="Z11" s="967"/>
      <c r="AA11" s="967"/>
      <c r="AB11" s="968"/>
      <c r="AC11" s="969"/>
      <c r="AD11" s="970"/>
      <c r="AE11" s="970"/>
      <c r="AF11" s="970"/>
      <c r="AG11" s="970"/>
      <c r="AH11" s="973"/>
      <c r="AI11" s="974"/>
      <c r="AJ11" s="975"/>
      <c r="AK11" s="1001"/>
      <c r="AL11" s="1002"/>
      <c r="AM11" s="1002"/>
      <c r="AN11" s="1002"/>
      <c r="AO11" s="1003"/>
      <c r="AP11" s="1041"/>
      <c r="AQ11" s="1042"/>
      <c r="AR11" s="1042"/>
      <c r="AS11" s="1042"/>
      <c r="AT11" s="1043"/>
    </row>
    <row r="12" spans="1:46" ht="21.95" customHeight="1">
      <c r="A12" s="958"/>
      <c r="B12" s="959"/>
      <c r="C12" s="1015"/>
      <c r="D12" s="1016"/>
      <c r="E12" s="1016"/>
      <c r="F12" s="1016"/>
      <c r="G12" s="1016"/>
      <c r="H12" s="1016"/>
      <c r="I12" s="1016"/>
      <c r="J12" s="1016"/>
      <c r="K12" s="1016"/>
      <c r="L12" s="1016"/>
      <c r="M12" s="1016"/>
      <c r="N12" s="1016"/>
      <c r="O12" s="1016"/>
      <c r="P12" s="1016"/>
      <c r="Q12" s="1016"/>
      <c r="R12" s="1016"/>
      <c r="S12" s="1016"/>
      <c r="T12" s="1017"/>
      <c r="U12" s="1018"/>
      <c r="V12" s="1019"/>
      <c r="W12" s="1019"/>
      <c r="X12" s="1020"/>
      <c r="Y12" s="966"/>
      <c r="Z12" s="967"/>
      <c r="AA12" s="967"/>
      <c r="AB12" s="968"/>
      <c r="AC12" s="971"/>
      <c r="AD12" s="972"/>
      <c r="AE12" s="972"/>
      <c r="AF12" s="972"/>
      <c r="AG12" s="972"/>
      <c r="AH12" s="973"/>
      <c r="AI12" s="974"/>
      <c r="AJ12" s="975"/>
      <c r="AK12" s="1004"/>
      <c r="AL12" s="1005"/>
      <c r="AM12" s="1005"/>
      <c r="AN12" s="1005"/>
      <c r="AO12" s="1006"/>
      <c r="AP12" s="1044"/>
      <c r="AQ12" s="1045"/>
      <c r="AR12" s="1045"/>
      <c r="AS12" s="1045"/>
      <c r="AT12" s="1046"/>
    </row>
    <row r="13" spans="1:46" ht="21.95" customHeight="1">
      <c r="A13" s="956" t="s">
        <v>8039</v>
      </c>
      <c r="B13" s="957"/>
      <c r="C13" s="1021"/>
      <c r="D13" s="1022"/>
      <c r="E13" s="1022"/>
      <c r="F13" s="1022"/>
      <c r="G13" s="1022"/>
      <c r="H13" s="1022"/>
      <c r="I13" s="1022"/>
      <c r="J13" s="1022"/>
      <c r="K13" s="1022"/>
      <c r="L13" s="1022"/>
      <c r="M13" s="1022"/>
      <c r="N13" s="1022"/>
      <c r="O13" s="1022"/>
      <c r="P13" s="1022"/>
      <c r="Q13" s="1022"/>
      <c r="R13" s="1022"/>
      <c r="S13" s="1022"/>
      <c r="T13" s="1023"/>
      <c r="U13" s="1024"/>
      <c r="V13" s="1025"/>
      <c r="W13" s="1025"/>
      <c r="X13" s="1026"/>
      <c r="Y13" s="966"/>
      <c r="Z13" s="967"/>
      <c r="AA13" s="967"/>
      <c r="AB13" s="968"/>
      <c r="AC13" s="969"/>
      <c r="AD13" s="970"/>
      <c r="AE13" s="970"/>
      <c r="AF13" s="970"/>
      <c r="AG13" s="970"/>
      <c r="AH13" s="973"/>
      <c r="AI13" s="974"/>
      <c r="AJ13" s="975"/>
      <c r="AK13" s="1001"/>
      <c r="AL13" s="1002"/>
      <c r="AM13" s="1002"/>
      <c r="AN13" s="1002"/>
      <c r="AO13" s="1003"/>
      <c r="AP13" s="1001"/>
      <c r="AQ13" s="1002"/>
      <c r="AR13" s="1002"/>
      <c r="AS13" s="1002"/>
      <c r="AT13" s="1007"/>
    </row>
    <row r="14" spans="1:46" ht="21.95" customHeight="1">
      <c r="A14" s="958"/>
      <c r="B14" s="959"/>
      <c r="C14" s="1015"/>
      <c r="D14" s="1016"/>
      <c r="E14" s="1016"/>
      <c r="F14" s="1016"/>
      <c r="G14" s="1016"/>
      <c r="H14" s="1016"/>
      <c r="I14" s="1016"/>
      <c r="J14" s="1016"/>
      <c r="K14" s="1016"/>
      <c r="L14" s="1016"/>
      <c r="M14" s="1016"/>
      <c r="N14" s="1016"/>
      <c r="O14" s="1016"/>
      <c r="P14" s="1016"/>
      <c r="Q14" s="1016"/>
      <c r="R14" s="1016"/>
      <c r="S14" s="1016"/>
      <c r="T14" s="1017"/>
      <c r="U14" s="1018"/>
      <c r="V14" s="1019"/>
      <c r="W14" s="1019"/>
      <c r="X14" s="1020"/>
      <c r="Y14" s="966"/>
      <c r="Z14" s="967"/>
      <c r="AA14" s="967"/>
      <c r="AB14" s="968"/>
      <c r="AC14" s="971"/>
      <c r="AD14" s="972"/>
      <c r="AE14" s="972"/>
      <c r="AF14" s="972"/>
      <c r="AG14" s="972"/>
      <c r="AH14" s="973"/>
      <c r="AI14" s="974"/>
      <c r="AJ14" s="975"/>
      <c r="AK14" s="1004"/>
      <c r="AL14" s="1005"/>
      <c r="AM14" s="1005"/>
      <c r="AN14" s="1005"/>
      <c r="AO14" s="1006"/>
      <c r="AP14" s="1047"/>
      <c r="AQ14" s="1048"/>
      <c r="AR14" s="1048"/>
      <c r="AS14" s="1048"/>
      <c r="AT14" s="1049"/>
    </row>
    <row r="15" spans="1:46" ht="21.95" customHeight="1">
      <c r="A15" s="1050" t="s">
        <v>8522</v>
      </c>
      <c r="B15" s="1051"/>
      <c r="C15" s="1054"/>
      <c r="D15" s="1055"/>
      <c r="E15" s="1055"/>
      <c r="F15" s="1055"/>
      <c r="G15" s="1055"/>
      <c r="H15" s="1055"/>
      <c r="I15" s="1055"/>
      <c r="J15" s="1055"/>
      <c r="K15" s="1055"/>
      <c r="L15" s="1055"/>
      <c r="M15" s="1055"/>
      <c r="N15" s="1055"/>
      <c r="O15" s="1055"/>
      <c r="P15" s="1055"/>
      <c r="Q15" s="1055"/>
      <c r="R15" s="1055"/>
      <c r="S15" s="1055"/>
      <c r="T15" s="1056"/>
      <c r="U15" s="1057"/>
      <c r="V15" s="1058"/>
      <c r="W15" s="1058"/>
      <c r="X15" s="1059"/>
      <c r="Y15" s="1060"/>
      <c r="Z15" s="1061"/>
      <c r="AA15" s="1061"/>
      <c r="AB15" s="1061"/>
      <c r="AC15" s="969"/>
      <c r="AD15" s="970"/>
      <c r="AE15" s="970"/>
      <c r="AF15" s="970"/>
      <c r="AG15" s="970"/>
      <c r="AH15" s="969"/>
      <c r="AI15" s="970"/>
      <c r="AJ15" s="970"/>
      <c r="AK15" s="1064"/>
      <c r="AL15" s="1065"/>
      <c r="AM15" s="1065"/>
      <c r="AN15" s="1065"/>
      <c r="AO15" s="1066"/>
      <c r="AP15" s="1065"/>
      <c r="AQ15" s="1065"/>
      <c r="AR15" s="1065"/>
      <c r="AS15" s="1065"/>
      <c r="AT15" s="1070"/>
    </row>
    <row r="16" spans="1:46" ht="21.95" customHeight="1">
      <c r="A16" s="1052"/>
      <c r="B16" s="1053"/>
      <c r="C16" s="1072"/>
      <c r="D16" s="1073"/>
      <c r="E16" s="1073"/>
      <c r="F16" s="1073"/>
      <c r="G16" s="1073"/>
      <c r="H16" s="1073"/>
      <c r="I16" s="1073"/>
      <c r="J16" s="1073"/>
      <c r="K16" s="1073"/>
      <c r="L16" s="1073"/>
      <c r="M16" s="1073"/>
      <c r="N16" s="1073"/>
      <c r="O16" s="1073"/>
      <c r="P16" s="1073"/>
      <c r="Q16" s="1073"/>
      <c r="R16" s="1073"/>
      <c r="S16" s="1073"/>
      <c r="T16" s="1074"/>
      <c r="U16" s="971"/>
      <c r="V16" s="972"/>
      <c r="W16" s="972"/>
      <c r="X16" s="1034"/>
      <c r="Y16" s="1062"/>
      <c r="Z16" s="1063"/>
      <c r="AA16" s="1063"/>
      <c r="AB16" s="1063"/>
      <c r="AC16" s="971"/>
      <c r="AD16" s="972"/>
      <c r="AE16" s="972"/>
      <c r="AF16" s="972"/>
      <c r="AG16" s="972"/>
      <c r="AH16" s="971"/>
      <c r="AI16" s="972"/>
      <c r="AJ16" s="972"/>
      <c r="AK16" s="1067"/>
      <c r="AL16" s="1068"/>
      <c r="AM16" s="1068"/>
      <c r="AN16" s="1068"/>
      <c r="AO16" s="1069"/>
      <c r="AP16" s="1068"/>
      <c r="AQ16" s="1068"/>
      <c r="AR16" s="1068"/>
      <c r="AS16" s="1068"/>
      <c r="AT16" s="1071"/>
    </row>
    <row r="17" spans="1:46" ht="21.95" customHeight="1">
      <c r="A17" s="1050" t="s">
        <v>8523</v>
      </c>
      <c r="B17" s="1051"/>
      <c r="C17" s="1054"/>
      <c r="D17" s="1055"/>
      <c r="E17" s="1055"/>
      <c r="F17" s="1055"/>
      <c r="G17" s="1055"/>
      <c r="H17" s="1055"/>
      <c r="I17" s="1055"/>
      <c r="J17" s="1055"/>
      <c r="K17" s="1055"/>
      <c r="L17" s="1055"/>
      <c r="M17" s="1055"/>
      <c r="N17" s="1055"/>
      <c r="O17" s="1055"/>
      <c r="P17" s="1055"/>
      <c r="Q17" s="1055"/>
      <c r="R17" s="1055"/>
      <c r="S17" s="1055"/>
      <c r="T17" s="1056"/>
      <c r="U17" s="1057"/>
      <c r="V17" s="1058"/>
      <c r="W17" s="1058"/>
      <c r="X17" s="1059"/>
      <c r="Y17" s="1060"/>
      <c r="Z17" s="1061"/>
      <c r="AA17" s="1061"/>
      <c r="AB17" s="1061"/>
      <c r="AC17" s="969"/>
      <c r="AD17" s="970"/>
      <c r="AE17" s="970"/>
      <c r="AF17" s="970"/>
      <c r="AG17" s="1033"/>
      <c r="AH17" s="969"/>
      <c r="AI17" s="970"/>
      <c r="AJ17" s="1033"/>
      <c r="AK17" s="1065"/>
      <c r="AL17" s="1065"/>
      <c r="AM17" s="1065"/>
      <c r="AN17" s="1065"/>
      <c r="AO17" s="1066"/>
      <c r="AP17" s="1065"/>
      <c r="AQ17" s="1065"/>
      <c r="AR17" s="1065"/>
      <c r="AS17" s="1065"/>
      <c r="AT17" s="1070"/>
    </row>
    <row r="18" spans="1:46" ht="21.95" customHeight="1">
      <c r="A18" s="1052"/>
      <c r="B18" s="1053"/>
      <c r="C18" s="1072"/>
      <c r="D18" s="1073"/>
      <c r="E18" s="1073"/>
      <c r="F18" s="1073"/>
      <c r="G18" s="1073"/>
      <c r="H18" s="1073"/>
      <c r="I18" s="1073"/>
      <c r="J18" s="1073"/>
      <c r="K18" s="1073"/>
      <c r="L18" s="1073"/>
      <c r="M18" s="1073"/>
      <c r="N18" s="1073"/>
      <c r="O18" s="1073"/>
      <c r="P18" s="1073"/>
      <c r="Q18" s="1073"/>
      <c r="R18" s="1073"/>
      <c r="S18" s="1073"/>
      <c r="T18" s="1074"/>
      <c r="U18" s="971"/>
      <c r="V18" s="972"/>
      <c r="W18" s="972"/>
      <c r="X18" s="972"/>
      <c r="Y18" s="1062"/>
      <c r="Z18" s="1063"/>
      <c r="AA18" s="1063"/>
      <c r="AB18" s="1063"/>
      <c r="AC18" s="971"/>
      <c r="AD18" s="972"/>
      <c r="AE18" s="972"/>
      <c r="AF18" s="972"/>
      <c r="AG18" s="1034"/>
      <c r="AH18" s="971"/>
      <c r="AI18" s="972"/>
      <c r="AJ18" s="1034"/>
      <c r="AK18" s="1068"/>
      <c r="AL18" s="1068"/>
      <c r="AM18" s="1068"/>
      <c r="AN18" s="1068"/>
      <c r="AO18" s="1069"/>
      <c r="AP18" s="1068"/>
      <c r="AQ18" s="1068"/>
      <c r="AR18" s="1068"/>
      <c r="AS18" s="1068"/>
      <c r="AT18" s="1071"/>
    </row>
    <row r="19" spans="1:46" ht="21.95" customHeight="1">
      <c r="A19" s="1050" t="s">
        <v>8524</v>
      </c>
      <c r="B19" s="1051"/>
      <c r="C19" s="1075"/>
      <c r="D19" s="1076"/>
      <c r="E19" s="1076"/>
      <c r="F19" s="1076"/>
      <c r="G19" s="1076"/>
      <c r="H19" s="1076"/>
      <c r="I19" s="1076"/>
      <c r="J19" s="1076"/>
      <c r="K19" s="1076"/>
      <c r="L19" s="1076"/>
      <c r="M19" s="1076"/>
      <c r="N19" s="1076"/>
      <c r="O19" s="1076"/>
      <c r="P19" s="1076"/>
      <c r="Q19" s="1076"/>
      <c r="R19" s="1076"/>
      <c r="S19" s="1076"/>
      <c r="T19" s="1077"/>
      <c r="U19" s="1057"/>
      <c r="V19" s="1058"/>
      <c r="W19" s="1058"/>
      <c r="X19" s="1059"/>
      <c r="Y19" s="1060"/>
      <c r="Z19" s="1061"/>
      <c r="AA19" s="1061"/>
      <c r="AB19" s="1061"/>
      <c r="AC19" s="969"/>
      <c r="AD19" s="970"/>
      <c r="AE19" s="970"/>
      <c r="AF19" s="970"/>
      <c r="AG19" s="970"/>
      <c r="AH19" s="969"/>
      <c r="AI19" s="970"/>
      <c r="AJ19" s="1033"/>
      <c r="AK19" s="1065"/>
      <c r="AL19" s="1065"/>
      <c r="AM19" s="1065"/>
      <c r="AN19" s="1065"/>
      <c r="AO19" s="1066"/>
      <c r="AP19" s="1065"/>
      <c r="AQ19" s="1065"/>
      <c r="AR19" s="1065"/>
      <c r="AS19" s="1065"/>
      <c r="AT19" s="1070"/>
    </row>
    <row r="20" spans="1:46" ht="21.95" customHeight="1">
      <c r="A20" s="1052"/>
      <c r="B20" s="1053"/>
      <c r="C20" s="1078"/>
      <c r="D20" s="1079"/>
      <c r="E20" s="1079"/>
      <c r="F20" s="1079"/>
      <c r="G20" s="1079"/>
      <c r="H20" s="1079"/>
      <c r="I20" s="1079"/>
      <c r="J20" s="1079"/>
      <c r="K20" s="1079"/>
      <c r="L20" s="1079"/>
      <c r="M20" s="1079"/>
      <c r="N20" s="1079"/>
      <c r="O20" s="1079"/>
      <c r="P20" s="1079"/>
      <c r="Q20" s="1079"/>
      <c r="R20" s="1079"/>
      <c r="S20" s="1079"/>
      <c r="T20" s="1080"/>
      <c r="U20" s="971"/>
      <c r="V20" s="972"/>
      <c r="W20" s="972"/>
      <c r="X20" s="972"/>
      <c r="Y20" s="1062"/>
      <c r="Z20" s="1063"/>
      <c r="AA20" s="1063"/>
      <c r="AB20" s="1063"/>
      <c r="AC20" s="971"/>
      <c r="AD20" s="972"/>
      <c r="AE20" s="972"/>
      <c r="AF20" s="972"/>
      <c r="AG20" s="972"/>
      <c r="AH20" s="971"/>
      <c r="AI20" s="972"/>
      <c r="AJ20" s="1034"/>
      <c r="AK20" s="1068"/>
      <c r="AL20" s="1068"/>
      <c r="AM20" s="1068"/>
      <c r="AN20" s="1068"/>
      <c r="AO20" s="1069"/>
      <c r="AP20" s="1068"/>
      <c r="AQ20" s="1068"/>
      <c r="AR20" s="1068"/>
      <c r="AS20" s="1068"/>
      <c r="AT20" s="1071"/>
    </row>
    <row r="21" spans="1:46" ht="21.95" customHeight="1">
      <c r="A21" s="1050" t="s">
        <v>8525</v>
      </c>
      <c r="B21" s="1051"/>
      <c r="C21" s="1075"/>
      <c r="D21" s="1076"/>
      <c r="E21" s="1076"/>
      <c r="F21" s="1076"/>
      <c r="G21" s="1076"/>
      <c r="H21" s="1076"/>
      <c r="I21" s="1076"/>
      <c r="J21" s="1076"/>
      <c r="K21" s="1076"/>
      <c r="L21" s="1076"/>
      <c r="M21" s="1076"/>
      <c r="N21" s="1076"/>
      <c r="O21" s="1076"/>
      <c r="P21" s="1076"/>
      <c r="Q21" s="1076"/>
      <c r="R21" s="1076"/>
      <c r="S21" s="1076"/>
      <c r="T21" s="1077"/>
      <c r="U21" s="969"/>
      <c r="V21" s="970"/>
      <c r="W21" s="970"/>
      <c r="X21" s="1033"/>
      <c r="Y21" s="1061"/>
      <c r="Z21" s="1061"/>
      <c r="AA21" s="1061"/>
      <c r="AB21" s="1061"/>
      <c r="AC21" s="969"/>
      <c r="AD21" s="970"/>
      <c r="AE21" s="970"/>
      <c r="AF21" s="970"/>
      <c r="AG21" s="970"/>
      <c r="AH21" s="969"/>
      <c r="AI21" s="970"/>
      <c r="AJ21" s="1033"/>
      <c r="AK21" s="1065"/>
      <c r="AL21" s="1065"/>
      <c r="AM21" s="1065"/>
      <c r="AN21" s="1065"/>
      <c r="AO21" s="1066"/>
      <c r="AP21" s="1081"/>
      <c r="AQ21" s="1081"/>
      <c r="AR21" s="1081"/>
      <c r="AS21" s="1081"/>
      <c r="AT21" s="1082"/>
    </row>
    <row r="22" spans="1:46" ht="21.95" customHeight="1">
      <c r="A22" s="1052"/>
      <c r="B22" s="1053"/>
      <c r="C22" s="1078"/>
      <c r="D22" s="1079"/>
      <c r="E22" s="1079"/>
      <c r="F22" s="1079"/>
      <c r="G22" s="1079"/>
      <c r="H22" s="1079"/>
      <c r="I22" s="1079"/>
      <c r="J22" s="1079"/>
      <c r="K22" s="1079"/>
      <c r="L22" s="1079"/>
      <c r="M22" s="1079"/>
      <c r="N22" s="1079"/>
      <c r="O22" s="1079"/>
      <c r="P22" s="1079"/>
      <c r="Q22" s="1079"/>
      <c r="R22" s="1079"/>
      <c r="S22" s="1079"/>
      <c r="T22" s="1080"/>
      <c r="U22" s="1083"/>
      <c r="V22" s="1084"/>
      <c r="W22" s="1084"/>
      <c r="X22" s="1085"/>
      <c r="Y22" s="1063"/>
      <c r="Z22" s="1063"/>
      <c r="AA22" s="1063"/>
      <c r="AB22" s="1063"/>
      <c r="AC22" s="971"/>
      <c r="AD22" s="972"/>
      <c r="AE22" s="972"/>
      <c r="AF22" s="972"/>
      <c r="AG22" s="972"/>
      <c r="AH22" s="971"/>
      <c r="AI22" s="972"/>
      <c r="AJ22" s="1034"/>
      <c r="AK22" s="1068"/>
      <c r="AL22" s="1068"/>
      <c r="AM22" s="1068"/>
      <c r="AN22" s="1068"/>
      <c r="AO22" s="1069"/>
      <c r="AP22" s="1081"/>
      <c r="AQ22" s="1081"/>
      <c r="AR22" s="1081"/>
      <c r="AS22" s="1081"/>
      <c r="AT22" s="1082"/>
    </row>
    <row r="23" spans="1:46" ht="21.95" customHeight="1">
      <c r="A23" s="1050" t="s">
        <v>8526</v>
      </c>
      <c r="B23" s="1051"/>
      <c r="C23" s="1075"/>
      <c r="D23" s="1076"/>
      <c r="E23" s="1076"/>
      <c r="F23" s="1076"/>
      <c r="G23" s="1076"/>
      <c r="H23" s="1076"/>
      <c r="I23" s="1076"/>
      <c r="J23" s="1076"/>
      <c r="K23" s="1076"/>
      <c r="L23" s="1076"/>
      <c r="M23" s="1076"/>
      <c r="N23" s="1076"/>
      <c r="O23" s="1076"/>
      <c r="P23" s="1076"/>
      <c r="Q23" s="1076"/>
      <c r="R23" s="1076"/>
      <c r="S23" s="1076"/>
      <c r="T23" s="1077"/>
      <c r="U23" s="1057"/>
      <c r="V23" s="1058"/>
      <c r="W23" s="1058"/>
      <c r="X23" s="1059"/>
      <c r="Y23" s="1060"/>
      <c r="Z23" s="1061"/>
      <c r="AA23" s="1061"/>
      <c r="AB23" s="1061"/>
      <c r="AC23" s="969"/>
      <c r="AD23" s="970"/>
      <c r="AE23" s="970"/>
      <c r="AF23" s="970"/>
      <c r="AG23" s="970"/>
      <c r="AH23" s="969"/>
      <c r="AI23" s="970"/>
      <c r="AJ23" s="1033"/>
      <c r="AK23" s="1081"/>
      <c r="AL23" s="1081"/>
      <c r="AM23" s="1081"/>
      <c r="AN23" s="1081"/>
      <c r="AO23" s="1095"/>
      <c r="AP23" s="1064"/>
      <c r="AQ23" s="1065"/>
      <c r="AR23" s="1065"/>
      <c r="AS23" s="1065"/>
      <c r="AT23" s="1070"/>
    </row>
    <row r="24" spans="1:46" ht="21.95" customHeight="1" thickBot="1">
      <c r="A24" s="1100"/>
      <c r="B24" s="1101"/>
      <c r="C24" s="1107"/>
      <c r="D24" s="1108"/>
      <c r="E24" s="1108"/>
      <c r="F24" s="1108"/>
      <c r="G24" s="1108"/>
      <c r="H24" s="1108"/>
      <c r="I24" s="1108"/>
      <c r="J24" s="1108"/>
      <c r="K24" s="1108"/>
      <c r="L24" s="1108"/>
      <c r="M24" s="1108"/>
      <c r="N24" s="1108"/>
      <c r="O24" s="1108"/>
      <c r="P24" s="1108"/>
      <c r="Q24" s="1108"/>
      <c r="R24" s="1108"/>
      <c r="S24" s="1108"/>
      <c r="T24" s="1109"/>
      <c r="U24" s="1110"/>
      <c r="V24" s="1111"/>
      <c r="W24" s="1111"/>
      <c r="X24" s="1112"/>
      <c r="Y24" s="1102"/>
      <c r="Z24" s="1103"/>
      <c r="AA24" s="1103"/>
      <c r="AB24" s="1103"/>
      <c r="AC24" s="1104"/>
      <c r="AD24" s="1105"/>
      <c r="AE24" s="1105"/>
      <c r="AF24" s="1105"/>
      <c r="AG24" s="1105"/>
      <c r="AH24" s="1104"/>
      <c r="AI24" s="1105"/>
      <c r="AJ24" s="1106"/>
      <c r="AK24" s="1096"/>
      <c r="AL24" s="1096"/>
      <c r="AM24" s="1096"/>
      <c r="AN24" s="1096"/>
      <c r="AO24" s="1097"/>
      <c r="AP24" s="1098"/>
      <c r="AQ24" s="1096"/>
      <c r="AR24" s="1096"/>
      <c r="AS24" s="1096"/>
      <c r="AT24" s="1099"/>
    </row>
    <row r="25" spans="1:46" ht="21.95" customHeight="1">
      <c r="A25" s="432"/>
      <c r="B25" s="433"/>
      <c r="C25" s="1113" t="s">
        <v>8410</v>
      </c>
      <c r="D25" s="1114"/>
      <c r="E25" s="1117"/>
      <c r="F25" s="1117"/>
      <c r="G25" s="1114" t="s">
        <v>8411</v>
      </c>
      <c r="H25" s="1119"/>
      <c r="I25" s="1121" t="s">
        <v>8412</v>
      </c>
      <c r="J25" s="1121"/>
      <c r="K25" s="1121"/>
      <c r="L25" s="1121"/>
      <c r="M25" s="1121"/>
      <c r="N25" s="1121"/>
      <c r="O25" s="1121"/>
      <c r="P25" s="1121"/>
      <c r="Q25" s="1121"/>
      <c r="R25" s="1121"/>
      <c r="S25" s="1121"/>
      <c r="T25" s="1122"/>
      <c r="U25" s="1125"/>
      <c r="V25" s="1126"/>
      <c r="W25" s="1126"/>
      <c r="X25" s="1126"/>
      <c r="Y25" s="1086" t="s">
        <v>8413</v>
      </c>
      <c r="Z25" s="1087"/>
      <c r="AA25" s="1087"/>
      <c r="AB25" s="1088"/>
      <c r="AC25" s="1129"/>
      <c r="AD25" s="1130"/>
      <c r="AE25" s="1130"/>
      <c r="AF25" s="1130"/>
      <c r="AG25" s="1130"/>
      <c r="AH25" s="1130"/>
      <c r="AI25" s="1130"/>
      <c r="AJ25" s="1131"/>
      <c r="AK25" s="1086" t="s">
        <v>8413</v>
      </c>
      <c r="AL25" s="1087"/>
      <c r="AM25" s="1087"/>
      <c r="AN25" s="1087"/>
      <c r="AO25" s="1088"/>
      <c r="AP25" s="1086" t="s">
        <v>8414</v>
      </c>
      <c r="AQ25" s="1087"/>
      <c r="AR25" s="1087"/>
      <c r="AS25" s="1087"/>
      <c r="AT25" s="1088"/>
    </row>
    <row r="26" spans="1:46" ht="21.95" customHeight="1" thickBot="1">
      <c r="A26" s="434"/>
      <c r="B26" s="435"/>
      <c r="C26" s="1115"/>
      <c r="D26" s="1116"/>
      <c r="E26" s="1118"/>
      <c r="F26" s="1118"/>
      <c r="G26" s="1116"/>
      <c r="H26" s="1120"/>
      <c r="I26" s="1123"/>
      <c r="J26" s="1123"/>
      <c r="K26" s="1123"/>
      <c r="L26" s="1123"/>
      <c r="M26" s="1123"/>
      <c r="N26" s="1123"/>
      <c r="O26" s="1123"/>
      <c r="P26" s="1123"/>
      <c r="Q26" s="1123"/>
      <c r="R26" s="1123"/>
      <c r="S26" s="1123"/>
      <c r="T26" s="1124"/>
      <c r="U26" s="1127"/>
      <c r="V26" s="1128"/>
      <c r="W26" s="1128"/>
      <c r="X26" s="1128"/>
      <c r="Y26" s="1089" t="str">
        <f>IF(SUM(Y5:AB24)=0,"",SUM(Y5:AB24))</f>
        <v/>
      </c>
      <c r="Z26" s="1090"/>
      <c r="AA26" s="1090"/>
      <c r="AB26" s="1091"/>
      <c r="AC26" s="1132"/>
      <c r="AD26" s="1128"/>
      <c r="AE26" s="1128"/>
      <c r="AF26" s="1128"/>
      <c r="AG26" s="1128"/>
      <c r="AH26" s="1128"/>
      <c r="AI26" s="1128"/>
      <c r="AJ26" s="1133"/>
      <c r="AK26" s="1092" t="str">
        <f>IF(SUM(AK5:AO24)=0,"",SUM(AK5:AO24))</f>
        <v/>
      </c>
      <c r="AL26" s="1093"/>
      <c r="AM26" s="1093"/>
      <c r="AN26" s="1093"/>
      <c r="AO26" s="1094"/>
      <c r="AP26" s="791" t="str">
        <f>IF(SUM(AP5:AT24)=0,"",SUM(AP5:AT24))</f>
        <v/>
      </c>
      <c r="AQ26" s="792"/>
      <c r="AR26" s="792"/>
      <c r="AS26" s="792"/>
      <c r="AT26" s="793"/>
    </row>
    <row r="28" spans="1:46">
      <c r="B28" t="s">
        <v>11192</v>
      </c>
    </row>
  </sheetData>
  <mergeCells count="121">
    <mergeCell ref="AK25:AO25"/>
    <mergeCell ref="AP25:AT25"/>
    <mergeCell ref="Y26:AB26"/>
    <mergeCell ref="AK26:AO26"/>
    <mergeCell ref="AP26:AT26"/>
    <mergeCell ref="AK23:AO24"/>
    <mergeCell ref="AP23:AT24"/>
    <mergeCell ref="A23:B24"/>
    <mergeCell ref="C23:T23"/>
    <mergeCell ref="U23:X23"/>
    <mergeCell ref="Y23:AB24"/>
    <mergeCell ref="AC23:AG24"/>
    <mergeCell ref="AH23:AJ24"/>
    <mergeCell ref="C24:T24"/>
    <mergeCell ref="U24:X24"/>
    <mergeCell ref="C25:D26"/>
    <mergeCell ref="E25:F26"/>
    <mergeCell ref="G25:G26"/>
    <mergeCell ref="H25:H26"/>
    <mergeCell ref="I25:T26"/>
    <mergeCell ref="U25:X26"/>
    <mergeCell ref="Y25:AB25"/>
    <mergeCell ref="AC25:AJ26"/>
    <mergeCell ref="A21:B22"/>
    <mergeCell ref="C21:T21"/>
    <mergeCell ref="U21:X21"/>
    <mergeCell ref="Y21:AB22"/>
    <mergeCell ref="AC21:AG22"/>
    <mergeCell ref="AH21:AJ22"/>
    <mergeCell ref="AP21:AT22"/>
    <mergeCell ref="C22:T22"/>
    <mergeCell ref="U22:X22"/>
    <mergeCell ref="AK21:AO22"/>
    <mergeCell ref="A19:B20"/>
    <mergeCell ref="C19:T19"/>
    <mergeCell ref="U19:X19"/>
    <mergeCell ref="Y19:AB20"/>
    <mergeCell ref="AC19:AG20"/>
    <mergeCell ref="AH19:AJ20"/>
    <mergeCell ref="AK19:AO20"/>
    <mergeCell ref="AP19:AT20"/>
    <mergeCell ref="C20:T20"/>
    <mergeCell ref="U20:X20"/>
    <mergeCell ref="A17:B18"/>
    <mergeCell ref="C17:T17"/>
    <mergeCell ref="U17:X17"/>
    <mergeCell ref="Y17:AB18"/>
    <mergeCell ref="AC17:AG18"/>
    <mergeCell ref="AH17:AJ18"/>
    <mergeCell ref="AK17:AO18"/>
    <mergeCell ref="AP17:AT18"/>
    <mergeCell ref="C18:T18"/>
    <mergeCell ref="U18:X18"/>
    <mergeCell ref="A15:B16"/>
    <mergeCell ref="C15:T15"/>
    <mergeCell ref="U15:X15"/>
    <mergeCell ref="Y15:AB16"/>
    <mergeCell ref="AC15:AG16"/>
    <mergeCell ref="AH15:AJ16"/>
    <mergeCell ref="AK15:AO16"/>
    <mergeCell ref="AP15:AT16"/>
    <mergeCell ref="C16:T16"/>
    <mergeCell ref="U16:X16"/>
    <mergeCell ref="A13:B14"/>
    <mergeCell ref="C13:T13"/>
    <mergeCell ref="U13:X13"/>
    <mergeCell ref="Y13:AB14"/>
    <mergeCell ref="AC13:AG14"/>
    <mergeCell ref="AH13:AJ14"/>
    <mergeCell ref="AK13:AO14"/>
    <mergeCell ref="AP13:AT14"/>
    <mergeCell ref="C14:T14"/>
    <mergeCell ref="U14:X14"/>
    <mergeCell ref="A11:B12"/>
    <mergeCell ref="C11:T11"/>
    <mergeCell ref="U11:X11"/>
    <mergeCell ref="Y11:AB12"/>
    <mergeCell ref="AC11:AG12"/>
    <mergeCell ref="AH11:AJ12"/>
    <mergeCell ref="AK11:AO12"/>
    <mergeCell ref="AP11:AT12"/>
    <mergeCell ref="C12:T12"/>
    <mergeCell ref="U12:X12"/>
    <mergeCell ref="AK7:AO8"/>
    <mergeCell ref="AP7:AT8"/>
    <mergeCell ref="C8:T8"/>
    <mergeCell ref="U8:X8"/>
    <mergeCell ref="A9:B10"/>
    <mergeCell ref="C9:T9"/>
    <mergeCell ref="U9:X9"/>
    <mergeCell ref="Y9:AB10"/>
    <mergeCell ref="AC9:AG10"/>
    <mergeCell ref="AH9:AJ10"/>
    <mergeCell ref="AK9:AO10"/>
    <mergeCell ref="AP9:AT10"/>
    <mergeCell ref="C10:T10"/>
    <mergeCell ref="U10:X10"/>
    <mergeCell ref="A7:B8"/>
    <mergeCell ref="C7:T7"/>
    <mergeCell ref="U7:X7"/>
    <mergeCell ref="Y7:AB8"/>
    <mergeCell ref="AC7:AG8"/>
    <mergeCell ref="AH7:AJ8"/>
    <mergeCell ref="A5:B6"/>
    <mergeCell ref="C5:T5"/>
    <mergeCell ref="U5:X5"/>
    <mergeCell ref="Y5:AB6"/>
    <mergeCell ref="AC5:AG6"/>
    <mergeCell ref="AH5:AJ6"/>
    <mergeCell ref="AP1:AT1"/>
    <mergeCell ref="A3:T4"/>
    <mergeCell ref="U3:X4"/>
    <mergeCell ref="Y3:AB4"/>
    <mergeCell ref="AC3:AG4"/>
    <mergeCell ref="AH3:AJ4"/>
    <mergeCell ref="AK3:AO4"/>
    <mergeCell ref="AP3:AT4"/>
    <mergeCell ref="AK5:AO6"/>
    <mergeCell ref="AP5:AT6"/>
    <mergeCell ref="C6:T6"/>
    <mergeCell ref="U6:X6"/>
  </mergeCells>
  <phoneticPr fontId="11"/>
  <pageMargins left="0.7" right="0.7" top="0.75" bottom="0.75" header="0.3" footer="0.3"/>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4F06-31BC-478C-8262-C2B667330E95}">
  <dimension ref="B2:L255"/>
  <sheetViews>
    <sheetView zoomScale="85" zoomScaleNormal="85" workbookViewId="0"/>
  </sheetViews>
  <sheetFormatPr defaultRowHeight="13.5"/>
  <cols>
    <col min="1" max="7" width="9" style="436"/>
    <col min="8" max="8" width="18.875" style="469" customWidth="1"/>
    <col min="9" max="9" width="9" style="469"/>
    <col min="10" max="16384" width="9" style="436"/>
  </cols>
  <sheetData>
    <row r="2" spans="2:12">
      <c r="B2" s="469" t="s">
        <v>7831</v>
      </c>
      <c r="C2" s="469"/>
      <c r="D2" s="469"/>
      <c r="E2" s="436" t="s">
        <v>7851</v>
      </c>
    </row>
    <row r="3" spans="2:12">
      <c r="B3" s="470" t="s">
        <v>7839</v>
      </c>
      <c r="C3" s="470" t="s">
        <v>7838</v>
      </c>
      <c r="D3" s="469"/>
      <c r="E3" s="471" t="s">
        <v>184</v>
      </c>
      <c r="F3" s="470" t="s">
        <v>7838</v>
      </c>
      <c r="H3" s="436" t="s">
        <v>8515</v>
      </c>
      <c r="L3" s="436" t="s">
        <v>11208</v>
      </c>
    </row>
    <row r="4" spans="2:12">
      <c r="B4" s="472" t="s">
        <v>7836</v>
      </c>
      <c r="C4" s="472" t="s">
        <v>7832</v>
      </c>
      <c r="D4" s="469"/>
      <c r="E4" s="472" t="s">
        <v>7840</v>
      </c>
      <c r="F4" s="472" t="s">
        <v>7833</v>
      </c>
      <c r="H4" s="470" t="s">
        <v>8109</v>
      </c>
      <c r="I4" s="470" t="s">
        <v>8108</v>
      </c>
      <c r="L4" s="436" t="s">
        <v>8110</v>
      </c>
    </row>
    <row r="5" spans="2:12">
      <c r="B5" s="472" t="s">
        <v>7837</v>
      </c>
      <c r="C5" s="472" t="s">
        <v>7834</v>
      </c>
      <c r="D5" s="469"/>
      <c r="E5" s="472" t="s">
        <v>7841</v>
      </c>
      <c r="F5" s="472" t="s">
        <v>7835</v>
      </c>
      <c r="H5" s="473" t="s">
        <v>8110</v>
      </c>
      <c r="I5" s="474">
        <v>392</v>
      </c>
      <c r="L5" s="436" t="s">
        <v>8111</v>
      </c>
    </row>
    <row r="6" spans="2:12">
      <c r="B6" s="469"/>
      <c r="C6" s="469"/>
      <c r="D6" s="469"/>
      <c r="E6" s="473" t="s">
        <v>8061</v>
      </c>
      <c r="F6" s="472" t="s">
        <v>7846</v>
      </c>
      <c r="H6" s="473" t="s">
        <v>8111</v>
      </c>
      <c r="I6" s="474">
        <v>352</v>
      </c>
      <c r="L6" s="436" t="s">
        <v>8112</v>
      </c>
    </row>
    <row r="7" spans="2:12">
      <c r="B7" s="469"/>
      <c r="C7" s="469"/>
      <c r="D7" s="469"/>
      <c r="E7" s="473" t="s">
        <v>7842</v>
      </c>
      <c r="F7" s="472" t="s">
        <v>7847</v>
      </c>
      <c r="H7" s="473" t="s">
        <v>8112</v>
      </c>
      <c r="I7" s="474">
        <v>372</v>
      </c>
      <c r="L7" s="436" t="s">
        <v>8114</v>
      </c>
    </row>
    <row r="8" spans="2:12">
      <c r="B8" s="469" t="s">
        <v>11209</v>
      </c>
      <c r="C8" s="469"/>
      <c r="D8" s="469"/>
      <c r="E8" s="473" t="s">
        <v>7843</v>
      </c>
      <c r="F8" s="472" t="s">
        <v>7848</v>
      </c>
      <c r="H8" s="473" t="s">
        <v>8114</v>
      </c>
      <c r="I8" s="475" t="s">
        <v>8113</v>
      </c>
      <c r="L8" s="436" t="s">
        <v>8116</v>
      </c>
    </row>
    <row r="9" spans="2:12">
      <c r="B9" s="469" t="s">
        <v>11210</v>
      </c>
      <c r="C9" s="469"/>
      <c r="D9" s="469"/>
      <c r="E9" s="473" t="s">
        <v>7844</v>
      </c>
      <c r="F9" s="472" t="s">
        <v>7849</v>
      </c>
      <c r="H9" s="473" t="s">
        <v>8116</v>
      </c>
      <c r="I9" s="475" t="s">
        <v>8115</v>
      </c>
      <c r="L9" s="436" t="s">
        <v>8117</v>
      </c>
    </row>
    <row r="10" spans="2:12">
      <c r="B10" s="469"/>
      <c r="C10" s="469"/>
      <c r="D10" s="469"/>
      <c r="E10" s="473" t="s">
        <v>7845</v>
      </c>
      <c r="F10" s="472" t="s">
        <v>7850</v>
      </c>
      <c r="H10" s="473" t="s">
        <v>8117</v>
      </c>
      <c r="I10" s="474">
        <v>840</v>
      </c>
      <c r="L10" s="436" t="s">
        <v>8118</v>
      </c>
    </row>
    <row r="11" spans="2:12">
      <c r="B11" s="469"/>
      <c r="C11" s="469"/>
      <c r="D11" s="469"/>
      <c r="E11" s="469"/>
      <c r="F11" s="469"/>
      <c r="H11" s="473" t="s">
        <v>8118</v>
      </c>
      <c r="I11" s="474">
        <v>850</v>
      </c>
      <c r="L11" s="436" t="s">
        <v>8120</v>
      </c>
    </row>
    <row r="12" spans="2:12">
      <c r="H12" s="473" t="s">
        <v>8120</v>
      </c>
      <c r="I12" s="475" t="s">
        <v>8119</v>
      </c>
      <c r="L12" s="436" t="s">
        <v>8121</v>
      </c>
    </row>
    <row r="13" spans="2:12">
      <c r="H13" s="473" t="s">
        <v>8121</v>
      </c>
      <c r="I13" s="474">
        <v>784</v>
      </c>
      <c r="L13" s="436" t="s">
        <v>8123</v>
      </c>
    </row>
    <row r="14" spans="2:12">
      <c r="H14" s="473" t="s">
        <v>8123</v>
      </c>
      <c r="I14" s="475" t="s">
        <v>8122</v>
      </c>
      <c r="L14" s="436" t="s">
        <v>8125</v>
      </c>
    </row>
    <row r="15" spans="2:12">
      <c r="H15" s="473" t="s">
        <v>8125</v>
      </c>
      <c r="I15" s="475" t="s">
        <v>8124</v>
      </c>
      <c r="L15" s="436" t="s">
        <v>8126</v>
      </c>
    </row>
    <row r="16" spans="2:12">
      <c r="H16" s="473" t="s">
        <v>8126</v>
      </c>
      <c r="I16" s="474">
        <v>533</v>
      </c>
      <c r="L16" s="436" t="s">
        <v>8128</v>
      </c>
    </row>
    <row r="17" spans="8:12">
      <c r="H17" s="473" t="s">
        <v>8128</v>
      </c>
      <c r="I17" s="475" t="s">
        <v>8127</v>
      </c>
      <c r="L17" s="436" t="s">
        <v>8130</v>
      </c>
    </row>
    <row r="18" spans="8:12">
      <c r="H18" s="473" t="s">
        <v>8130</v>
      </c>
      <c r="I18" s="475" t="s">
        <v>8129</v>
      </c>
      <c r="L18" s="436" t="s">
        <v>8131</v>
      </c>
    </row>
    <row r="19" spans="8:12">
      <c r="H19" s="473" t="s">
        <v>8131</v>
      </c>
      <c r="I19" s="474">
        <v>660</v>
      </c>
      <c r="L19" s="436" t="s">
        <v>8133</v>
      </c>
    </row>
    <row r="20" spans="8:12">
      <c r="H20" s="473" t="s">
        <v>8133</v>
      </c>
      <c r="I20" s="475" t="s">
        <v>8132</v>
      </c>
      <c r="L20" s="436" t="s">
        <v>8135</v>
      </c>
    </row>
    <row r="21" spans="8:12">
      <c r="H21" s="473" t="s">
        <v>8135</v>
      </c>
      <c r="I21" s="475" t="s">
        <v>8134</v>
      </c>
      <c r="L21" s="436" t="s">
        <v>8137</v>
      </c>
    </row>
    <row r="22" spans="8:12">
      <c r="H22" s="473" t="s">
        <v>8137</v>
      </c>
      <c r="I22" s="475" t="s">
        <v>8136</v>
      </c>
      <c r="L22" s="436" t="s">
        <v>8138</v>
      </c>
    </row>
    <row r="23" spans="8:12">
      <c r="H23" s="473" t="s">
        <v>8138</v>
      </c>
      <c r="I23" s="474">
        <v>887</v>
      </c>
      <c r="L23" s="436" t="s">
        <v>8139</v>
      </c>
    </row>
    <row r="24" spans="8:12">
      <c r="H24" s="473" t="s">
        <v>8139</v>
      </c>
      <c r="I24" s="474">
        <v>826</v>
      </c>
      <c r="L24" s="436" t="s">
        <v>8141</v>
      </c>
    </row>
    <row r="25" spans="8:12">
      <c r="H25" s="473" t="s">
        <v>8141</v>
      </c>
      <c r="I25" s="475" t="s">
        <v>8140</v>
      </c>
      <c r="L25" s="436" t="s">
        <v>8143</v>
      </c>
    </row>
    <row r="26" spans="8:12">
      <c r="H26" s="473" t="s">
        <v>8143</v>
      </c>
      <c r="I26" s="475" t="s">
        <v>8142</v>
      </c>
      <c r="L26" s="436" t="s">
        <v>8144</v>
      </c>
    </row>
    <row r="27" spans="8:12">
      <c r="H27" s="473" t="s">
        <v>8144</v>
      </c>
      <c r="I27" s="474">
        <v>376</v>
      </c>
      <c r="L27" s="436" t="s">
        <v>8145</v>
      </c>
    </row>
    <row r="28" spans="8:12">
      <c r="H28" s="473" t="s">
        <v>8145</v>
      </c>
      <c r="I28" s="474">
        <v>380</v>
      </c>
      <c r="L28" s="436" t="s">
        <v>8146</v>
      </c>
    </row>
    <row r="29" spans="8:12">
      <c r="H29" s="473" t="s">
        <v>8146</v>
      </c>
      <c r="I29" s="474">
        <v>368</v>
      </c>
      <c r="L29" s="436" t="s">
        <v>8147</v>
      </c>
    </row>
    <row r="30" spans="8:12">
      <c r="H30" s="473" t="s">
        <v>8147</v>
      </c>
      <c r="I30" s="474">
        <v>364</v>
      </c>
      <c r="L30" s="436" t="s">
        <v>8148</v>
      </c>
    </row>
    <row r="31" spans="8:12">
      <c r="H31" s="473" t="s">
        <v>8148</v>
      </c>
      <c r="I31" s="474">
        <v>356</v>
      </c>
      <c r="L31" s="436" t="s">
        <v>8149</v>
      </c>
    </row>
    <row r="32" spans="8:12">
      <c r="H32" s="473" t="s">
        <v>8149</v>
      </c>
      <c r="I32" s="474">
        <v>360</v>
      </c>
      <c r="L32" s="436" t="s">
        <v>8150</v>
      </c>
    </row>
    <row r="33" spans="8:12">
      <c r="H33" s="473" t="s">
        <v>8150</v>
      </c>
      <c r="I33" s="474">
        <v>876</v>
      </c>
      <c r="L33" s="436" t="s">
        <v>8151</v>
      </c>
    </row>
    <row r="34" spans="8:12">
      <c r="H34" s="473" t="s">
        <v>8151</v>
      </c>
      <c r="I34" s="474">
        <v>800</v>
      </c>
      <c r="L34" s="436" t="s">
        <v>8152</v>
      </c>
    </row>
    <row r="35" spans="8:12">
      <c r="H35" s="473" t="s">
        <v>8152</v>
      </c>
      <c r="I35" s="474">
        <v>804</v>
      </c>
      <c r="L35" s="436" t="s">
        <v>8153</v>
      </c>
    </row>
    <row r="36" spans="8:12">
      <c r="H36" s="473" t="s">
        <v>8153</v>
      </c>
      <c r="I36" s="474">
        <v>860</v>
      </c>
      <c r="L36" s="436" t="s">
        <v>8154</v>
      </c>
    </row>
    <row r="37" spans="8:12">
      <c r="H37" s="473" t="s">
        <v>8154</v>
      </c>
      <c r="I37" s="474">
        <v>858</v>
      </c>
      <c r="L37" s="436" t="s">
        <v>8155</v>
      </c>
    </row>
    <row r="38" spans="8:12">
      <c r="H38" s="473" t="s">
        <v>8155</v>
      </c>
      <c r="I38" s="474">
        <v>218</v>
      </c>
      <c r="L38" s="436" t="s">
        <v>8156</v>
      </c>
    </row>
    <row r="39" spans="8:12">
      <c r="H39" s="473" t="s">
        <v>8156</v>
      </c>
      <c r="I39" s="474">
        <v>818</v>
      </c>
      <c r="L39" s="436" t="s">
        <v>8157</v>
      </c>
    </row>
    <row r="40" spans="8:12">
      <c r="H40" s="473" t="s">
        <v>8157</v>
      </c>
      <c r="I40" s="474">
        <v>233</v>
      </c>
      <c r="L40" s="436" t="s">
        <v>8158</v>
      </c>
    </row>
    <row r="41" spans="8:12">
      <c r="H41" s="473" t="s">
        <v>8158</v>
      </c>
      <c r="I41" s="474">
        <v>231</v>
      </c>
      <c r="L41" s="436" t="s">
        <v>8159</v>
      </c>
    </row>
    <row r="42" spans="8:12">
      <c r="H42" s="473" t="s">
        <v>8159</v>
      </c>
      <c r="I42" s="474">
        <v>232</v>
      </c>
      <c r="L42" s="436" t="s">
        <v>8160</v>
      </c>
    </row>
    <row r="43" spans="8:12">
      <c r="H43" s="473" t="s">
        <v>8160</v>
      </c>
      <c r="I43" s="474">
        <v>222</v>
      </c>
      <c r="L43" s="436" t="s">
        <v>8162</v>
      </c>
    </row>
    <row r="44" spans="8:12">
      <c r="H44" s="473" t="s">
        <v>8162</v>
      </c>
      <c r="I44" s="475" t="s">
        <v>8161</v>
      </c>
      <c r="L44" s="436" t="s">
        <v>8164</v>
      </c>
    </row>
    <row r="45" spans="8:12">
      <c r="H45" s="473" t="s">
        <v>8164</v>
      </c>
      <c r="I45" s="475" t="s">
        <v>8163</v>
      </c>
      <c r="L45" s="436" t="s">
        <v>8165</v>
      </c>
    </row>
    <row r="46" spans="8:12">
      <c r="H46" s="473" t="s">
        <v>8165</v>
      </c>
      <c r="I46" s="474">
        <v>248</v>
      </c>
      <c r="L46" s="436" t="s">
        <v>8166</v>
      </c>
    </row>
    <row r="47" spans="8:12">
      <c r="H47" s="473" t="s">
        <v>8166</v>
      </c>
      <c r="I47" s="474">
        <v>512</v>
      </c>
      <c r="L47" s="436" t="s">
        <v>8167</v>
      </c>
    </row>
    <row r="48" spans="8:12">
      <c r="H48" s="473" t="s">
        <v>8167</v>
      </c>
      <c r="I48" s="474">
        <v>528</v>
      </c>
      <c r="L48" s="436" t="s">
        <v>8168</v>
      </c>
    </row>
    <row r="49" spans="8:12">
      <c r="H49" s="473" t="s">
        <v>8168</v>
      </c>
      <c r="I49" s="474">
        <v>288</v>
      </c>
      <c r="L49" s="436" t="s">
        <v>8169</v>
      </c>
    </row>
    <row r="50" spans="8:12">
      <c r="H50" s="473" t="s">
        <v>8169</v>
      </c>
      <c r="I50" s="474">
        <v>132</v>
      </c>
      <c r="L50" s="436" t="s">
        <v>8170</v>
      </c>
    </row>
    <row r="51" spans="8:12">
      <c r="H51" s="473" t="s">
        <v>8170</v>
      </c>
      <c r="I51" s="474">
        <v>831</v>
      </c>
      <c r="L51" s="436" t="s">
        <v>8171</v>
      </c>
    </row>
    <row r="52" spans="8:12">
      <c r="H52" s="473" t="s">
        <v>8171</v>
      </c>
      <c r="I52" s="474">
        <v>328</v>
      </c>
      <c r="L52" s="436" t="s">
        <v>8172</v>
      </c>
    </row>
    <row r="53" spans="8:12">
      <c r="H53" s="473" t="s">
        <v>8172</v>
      </c>
      <c r="I53" s="474">
        <v>398</v>
      </c>
      <c r="L53" s="436" t="s">
        <v>8173</v>
      </c>
    </row>
    <row r="54" spans="8:12">
      <c r="H54" s="473" t="s">
        <v>8173</v>
      </c>
      <c r="I54" s="474">
        <v>634</v>
      </c>
      <c r="L54" s="436" t="s">
        <v>8174</v>
      </c>
    </row>
    <row r="55" spans="8:12">
      <c r="H55" s="473" t="s">
        <v>8174</v>
      </c>
      <c r="I55" s="474">
        <v>581</v>
      </c>
      <c r="L55" s="436" t="s">
        <v>8175</v>
      </c>
    </row>
    <row r="56" spans="8:12">
      <c r="H56" s="473" t="s">
        <v>8175</v>
      </c>
      <c r="I56" s="474">
        <v>124</v>
      </c>
      <c r="L56" s="436" t="s">
        <v>8176</v>
      </c>
    </row>
    <row r="57" spans="8:12">
      <c r="H57" s="473" t="s">
        <v>8176</v>
      </c>
      <c r="I57" s="474">
        <v>266</v>
      </c>
      <c r="L57" s="436" t="s">
        <v>8177</v>
      </c>
    </row>
    <row r="58" spans="8:12">
      <c r="H58" s="473" t="s">
        <v>8177</v>
      </c>
      <c r="I58" s="474">
        <v>120</v>
      </c>
      <c r="L58" s="436" t="s">
        <v>8178</v>
      </c>
    </row>
    <row r="59" spans="8:12">
      <c r="H59" s="473" t="s">
        <v>8178</v>
      </c>
      <c r="I59" s="474">
        <v>270</v>
      </c>
      <c r="L59" s="436" t="s">
        <v>8179</v>
      </c>
    </row>
    <row r="60" spans="8:12">
      <c r="H60" s="473" t="s">
        <v>8179</v>
      </c>
      <c r="I60" s="474">
        <v>116</v>
      </c>
      <c r="L60" s="436" t="s">
        <v>8180</v>
      </c>
    </row>
    <row r="61" spans="8:12">
      <c r="H61" s="473" t="s">
        <v>8180</v>
      </c>
      <c r="I61" s="474">
        <v>580</v>
      </c>
      <c r="L61" s="436" t="s">
        <v>8181</v>
      </c>
    </row>
    <row r="62" spans="8:12">
      <c r="H62" s="473" t="s">
        <v>8181</v>
      </c>
      <c r="I62" s="474">
        <v>324</v>
      </c>
      <c r="L62" s="436" t="s">
        <v>8182</v>
      </c>
    </row>
    <row r="63" spans="8:12">
      <c r="H63" s="473" t="s">
        <v>8182</v>
      </c>
      <c r="I63" s="474">
        <v>624</v>
      </c>
      <c r="L63" s="436" t="s">
        <v>8183</v>
      </c>
    </row>
    <row r="64" spans="8:12">
      <c r="H64" s="473" t="s">
        <v>8183</v>
      </c>
      <c r="I64" s="474">
        <v>196</v>
      </c>
      <c r="L64" s="436" t="s">
        <v>8184</v>
      </c>
    </row>
    <row r="65" spans="8:12">
      <c r="H65" s="473" t="s">
        <v>8184</v>
      </c>
      <c r="I65" s="474">
        <v>192</v>
      </c>
      <c r="L65" s="436" t="s">
        <v>8185</v>
      </c>
    </row>
    <row r="66" spans="8:12">
      <c r="H66" s="473" t="s">
        <v>8185</v>
      </c>
      <c r="I66" s="474">
        <v>531</v>
      </c>
      <c r="L66" s="436" t="s">
        <v>8186</v>
      </c>
    </row>
    <row r="67" spans="8:12">
      <c r="H67" s="473" t="s">
        <v>8186</v>
      </c>
      <c r="I67" s="474">
        <v>300</v>
      </c>
      <c r="L67" s="436" t="s">
        <v>8187</v>
      </c>
    </row>
    <row r="68" spans="8:12">
      <c r="H68" s="473" t="s">
        <v>8187</v>
      </c>
      <c r="I68" s="474">
        <v>296</v>
      </c>
      <c r="L68" s="436" t="s">
        <v>8188</v>
      </c>
    </row>
    <row r="69" spans="8:12">
      <c r="H69" s="473" t="s">
        <v>8188</v>
      </c>
      <c r="I69" s="474">
        <v>417</v>
      </c>
      <c r="L69" s="436" t="s">
        <v>8189</v>
      </c>
    </row>
    <row r="70" spans="8:12">
      <c r="H70" s="473" t="s">
        <v>8189</v>
      </c>
      <c r="I70" s="474">
        <v>320</v>
      </c>
      <c r="L70" s="436" t="s">
        <v>8190</v>
      </c>
    </row>
    <row r="71" spans="8:12">
      <c r="H71" s="473" t="s">
        <v>8190</v>
      </c>
      <c r="I71" s="474">
        <v>312</v>
      </c>
      <c r="L71" s="436" t="s">
        <v>8191</v>
      </c>
    </row>
    <row r="72" spans="8:12">
      <c r="H72" s="473" t="s">
        <v>8191</v>
      </c>
      <c r="I72" s="474">
        <v>316</v>
      </c>
      <c r="L72" s="436" t="s">
        <v>8192</v>
      </c>
    </row>
    <row r="73" spans="8:12">
      <c r="H73" s="473" t="s">
        <v>8192</v>
      </c>
      <c r="I73" s="474">
        <v>414</v>
      </c>
      <c r="L73" s="436" t="s">
        <v>8193</v>
      </c>
    </row>
    <row r="74" spans="8:12">
      <c r="H74" s="473" t="s">
        <v>8193</v>
      </c>
      <c r="I74" s="474">
        <v>184</v>
      </c>
      <c r="L74" s="436" t="s">
        <v>8194</v>
      </c>
    </row>
    <row r="75" spans="8:12">
      <c r="H75" s="473" t="s">
        <v>8194</v>
      </c>
      <c r="I75" s="474">
        <v>304</v>
      </c>
      <c r="L75" s="436" t="s">
        <v>8195</v>
      </c>
    </row>
    <row r="76" spans="8:12">
      <c r="H76" s="473" t="s">
        <v>8195</v>
      </c>
      <c r="I76" s="474">
        <v>162</v>
      </c>
      <c r="L76" s="436" t="s">
        <v>8196</v>
      </c>
    </row>
    <row r="77" spans="8:12">
      <c r="H77" s="473" t="s">
        <v>8196</v>
      </c>
      <c r="I77" s="474">
        <v>308</v>
      </c>
      <c r="L77" s="436" t="s">
        <v>8197</v>
      </c>
    </row>
    <row r="78" spans="8:12">
      <c r="H78" s="473" t="s">
        <v>8197</v>
      </c>
      <c r="I78" s="474">
        <v>191</v>
      </c>
      <c r="L78" s="436" t="s">
        <v>8198</v>
      </c>
    </row>
    <row r="79" spans="8:12">
      <c r="H79" s="473" t="s">
        <v>8198</v>
      </c>
      <c r="I79" s="474">
        <v>136</v>
      </c>
      <c r="L79" s="436" t="s">
        <v>8199</v>
      </c>
    </row>
    <row r="80" spans="8:12">
      <c r="H80" s="473" t="s">
        <v>8199</v>
      </c>
      <c r="I80" s="474">
        <v>404</v>
      </c>
      <c r="L80" s="436" t="s">
        <v>8200</v>
      </c>
    </row>
    <row r="81" spans="8:12">
      <c r="H81" s="473" t="s">
        <v>8200</v>
      </c>
      <c r="I81" s="474">
        <v>384</v>
      </c>
      <c r="L81" s="436" t="s">
        <v>8201</v>
      </c>
    </row>
    <row r="82" spans="8:12">
      <c r="H82" s="473" t="s">
        <v>8201</v>
      </c>
      <c r="I82" s="474">
        <v>166</v>
      </c>
      <c r="L82" s="436" t="s">
        <v>8202</v>
      </c>
    </row>
    <row r="83" spans="8:12">
      <c r="H83" s="473" t="s">
        <v>8202</v>
      </c>
      <c r="I83" s="474">
        <v>188</v>
      </c>
      <c r="L83" s="436" t="s">
        <v>8203</v>
      </c>
    </row>
    <row r="84" spans="8:12">
      <c r="H84" s="473" t="s">
        <v>8203</v>
      </c>
      <c r="I84" s="474">
        <v>174</v>
      </c>
      <c r="L84" s="436" t="s">
        <v>8204</v>
      </c>
    </row>
    <row r="85" spans="8:12">
      <c r="H85" s="473" t="s">
        <v>8204</v>
      </c>
      <c r="I85" s="474">
        <v>170</v>
      </c>
      <c r="L85" s="436" t="s">
        <v>8205</v>
      </c>
    </row>
    <row r="86" spans="8:12">
      <c r="H86" s="473" t="s">
        <v>8205</v>
      </c>
      <c r="I86" s="474">
        <v>178</v>
      </c>
      <c r="L86" s="436" t="s">
        <v>8206</v>
      </c>
    </row>
    <row r="87" spans="8:12">
      <c r="H87" s="473" t="s">
        <v>8206</v>
      </c>
      <c r="I87" s="474">
        <v>180</v>
      </c>
      <c r="L87" s="436" t="s">
        <v>8207</v>
      </c>
    </row>
    <row r="88" spans="8:12">
      <c r="H88" s="473" t="s">
        <v>8207</v>
      </c>
      <c r="I88" s="474">
        <v>682</v>
      </c>
      <c r="L88" s="436" t="s">
        <v>8208</v>
      </c>
    </row>
    <row r="89" spans="8:12">
      <c r="H89" s="473" t="s">
        <v>8208</v>
      </c>
      <c r="I89" s="474">
        <v>239</v>
      </c>
      <c r="L89" s="436" t="s">
        <v>8209</v>
      </c>
    </row>
    <row r="90" spans="8:12">
      <c r="H90" s="473" t="s">
        <v>8209</v>
      </c>
      <c r="I90" s="474">
        <v>882</v>
      </c>
      <c r="L90" s="436" t="s">
        <v>8210</v>
      </c>
    </row>
    <row r="91" spans="8:12">
      <c r="H91" s="473" t="s">
        <v>8210</v>
      </c>
      <c r="I91" s="474">
        <v>678</v>
      </c>
      <c r="L91" s="436" t="s">
        <v>8211</v>
      </c>
    </row>
    <row r="92" spans="8:12">
      <c r="H92" s="473" t="s">
        <v>8211</v>
      </c>
      <c r="I92" s="474">
        <v>652</v>
      </c>
      <c r="L92" s="436" t="s">
        <v>8212</v>
      </c>
    </row>
    <row r="93" spans="8:12">
      <c r="H93" s="473" t="s">
        <v>8212</v>
      </c>
      <c r="I93" s="474">
        <v>894</v>
      </c>
      <c r="L93" s="436" t="s">
        <v>8213</v>
      </c>
    </row>
    <row r="94" spans="8:12">
      <c r="H94" s="473" t="s">
        <v>8213</v>
      </c>
      <c r="I94" s="474">
        <v>666</v>
      </c>
      <c r="L94" s="436" t="s">
        <v>8214</v>
      </c>
    </row>
    <row r="95" spans="8:12">
      <c r="H95" s="473" t="s">
        <v>8214</v>
      </c>
      <c r="I95" s="474">
        <v>674</v>
      </c>
      <c r="L95" s="436" t="s">
        <v>8215</v>
      </c>
    </row>
    <row r="96" spans="8:12">
      <c r="H96" s="473" t="s">
        <v>8215</v>
      </c>
      <c r="I96" s="474">
        <v>663</v>
      </c>
      <c r="L96" s="436" t="s">
        <v>8216</v>
      </c>
    </row>
    <row r="97" spans="8:12">
      <c r="H97" s="473" t="s">
        <v>8216</v>
      </c>
      <c r="I97" s="474">
        <v>694</v>
      </c>
      <c r="L97" s="436" t="s">
        <v>8217</v>
      </c>
    </row>
    <row r="98" spans="8:12">
      <c r="H98" s="473" t="s">
        <v>8217</v>
      </c>
      <c r="I98" s="474">
        <v>262</v>
      </c>
      <c r="L98" s="436" t="s">
        <v>8218</v>
      </c>
    </row>
    <row r="99" spans="8:12">
      <c r="H99" s="473" t="s">
        <v>8218</v>
      </c>
      <c r="I99" s="474">
        <v>292</v>
      </c>
      <c r="L99" s="436" t="s">
        <v>8219</v>
      </c>
    </row>
    <row r="100" spans="8:12">
      <c r="H100" s="473" t="s">
        <v>8219</v>
      </c>
      <c r="I100" s="474">
        <v>832</v>
      </c>
      <c r="L100" s="436" t="s">
        <v>8220</v>
      </c>
    </row>
    <row r="101" spans="8:12">
      <c r="H101" s="473" t="s">
        <v>8220</v>
      </c>
      <c r="I101" s="474">
        <v>388</v>
      </c>
      <c r="L101" s="436" t="s">
        <v>8221</v>
      </c>
    </row>
    <row r="102" spans="8:12">
      <c r="H102" s="473" t="s">
        <v>8221</v>
      </c>
      <c r="I102" s="474">
        <v>268</v>
      </c>
      <c r="L102" s="436" t="s">
        <v>8222</v>
      </c>
    </row>
    <row r="103" spans="8:12">
      <c r="H103" s="473" t="s">
        <v>8222</v>
      </c>
      <c r="I103" s="474">
        <v>760</v>
      </c>
      <c r="L103" s="436" t="s">
        <v>8223</v>
      </c>
    </row>
    <row r="104" spans="8:12">
      <c r="H104" s="473" t="s">
        <v>8223</v>
      </c>
      <c r="I104" s="474">
        <v>702</v>
      </c>
      <c r="L104" s="436" t="s">
        <v>8224</v>
      </c>
    </row>
    <row r="105" spans="8:12">
      <c r="H105" s="473" t="s">
        <v>8224</v>
      </c>
      <c r="I105" s="474">
        <v>534</v>
      </c>
      <c r="L105" s="436" t="s">
        <v>8225</v>
      </c>
    </row>
    <row r="106" spans="8:12">
      <c r="H106" s="473" t="s">
        <v>8225</v>
      </c>
      <c r="I106" s="474">
        <v>716</v>
      </c>
      <c r="L106" s="436" t="s">
        <v>8226</v>
      </c>
    </row>
    <row r="107" spans="8:12">
      <c r="H107" s="473" t="s">
        <v>8226</v>
      </c>
      <c r="I107" s="474">
        <v>756</v>
      </c>
      <c r="L107" s="436" t="s">
        <v>8227</v>
      </c>
    </row>
    <row r="108" spans="8:12">
      <c r="H108" s="473" t="s">
        <v>8227</v>
      </c>
      <c r="I108" s="474">
        <v>752</v>
      </c>
      <c r="L108" s="436" t="s">
        <v>8228</v>
      </c>
    </row>
    <row r="109" spans="8:12">
      <c r="H109" s="473" t="s">
        <v>8228</v>
      </c>
      <c r="I109" s="474">
        <v>729</v>
      </c>
      <c r="L109" s="436" t="s">
        <v>8229</v>
      </c>
    </row>
    <row r="110" spans="8:12">
      <c r="H110" s="473" t="s">
        <v>8229</v>
      </c>
      <c r="I110" s="474">
        <v>744</v>
      </c>
      <c r="L110" s="436" t="s">
        <v>8230</v>
      </c>
    </row>
    <row r="111" spans="8:12">
      <c r="H111" s="473" t="s">
        <v>8230</v>
      </c>
      <c r="I111" s="474">
        <v>724</v>
      </c>
      <c r="L111" s="436" t="s">
        <v>8231</v>
      </c>
    </row>
    <row r="112" spans="8:12">
      <c r="H112" s="473" t="s">
        <v>8231</v>
      </c>
      <c r="I112" s="474">
        <v>740</v>
      </c>
      <c r="L112" s="436" t="s">
        <v>8232</v>
      </c>
    </row>
    <row r="113" spans="8:12">
      <c r="H113" s="473" t="s">
        <v>8232</v>
      </c>
      <c r="I113" s="474">
        <v>144</v>
      </c>
      <c r="L113" s="436" t="s">
        <v>8233</v>
      </c>
    </row>
    <row r="114" spans="8:12">
      <c r="H114" s="473" t="s">
        <v>8233</v>
      </c>
      <c r="I114" s="474">
        <v>703</v>
      </c>
      <c r="L114" s="436" t="s">
        <v>8234</v>
      </c>
    </row>
    <row r="115" spans="8:12">
      <c r="H115" s="473" t="s">
        <v>8234</v>
      </c>
      <c r="I115" s="474">
        <v>705</v>
      </c>
      <c r="L115" s="436" t="s">
        <v>8235</v>
      </c>
    </row>
    <row r="116" spans="8:12">
      <c r="H116" s="473" t="s">
        <v>8235</v>
      </c>
      <c r="I116" s="474">
        <v>748</v>
      </c>
      <c r="L116" s="436" t="s">
        <v>8236</v>
      </c>
    </row>
    <row r="117" spans="8:12">
      <c r="H117" s="473" t="s">
        <v>8236</v>
      </c>
      <c r="I117" s="474">
        <v>690</v>
      </c>
      <c r="L117" s="436" t="s">
        <v>8237</v>
      </c>
    </row>
    <row r="118" spans="8:12">
      <c r="H118" s="473" t="s">
        <v>8237</v>
      </c>
      <c r="I118" s="474">
        <v>226</v>
      </c>
      <c r="L118" s="436" t="s">
        <v>8238</v>
      </c>
    </row>
    <row r="119" spans="8:12">
      <c r="H119" s="473" t="s">
        <v>8238</v>
      </c>
      <c r="I119" s="474">
        <v>686</v>
      </c>
      <c r="L119" s="436" t="s">
        <v>8239</v>
      </c>
    </row>
    <row r="120" spans="8:12">
      <c r="H120" s="473" t="s">
        <v>8239</v>
      </c>
      <c r="I120" s="474">
        <v>688</v>
      </c>
      <c r="L120" s="436" t="s">
        <v>8240</v>
      </c>
    </row>
    <row r="121" spans="8:12">
      <c r="H121" s="473" t="s">
        <v>8240</v>
      </c>
      <c r="I121" s="474">
        <v>659</v>
      </c>
      <c r="L121" s="436" t="s">
        <v>8241</v>
      </c>
    </row>
    <row r="122" spans="8:12">
      <c r="H122" s="473" t="s">
        <v>8241</v>
      </c>
      <c r="I122" s="474">
        <v>670</v>
      </c>
      <c r="L122" s="436" t="s">
        <v>8242</v>
      </c>
    </row>
    <row r="123" spans="8:12">
      <c r="H123" s="473" t="s">
        <v>8242</v>
      </c>
      <c r="I123" s="474">
        <v>654</v>
      </c>
      <c r="L123" s="436" t="s">
        <v>8243</v>
      </c>
    </row>
    <row r="124" spans="8:12">
      <c r="H124" s="473" t="s">
        <v>8243</v>
      </c>
      <c r="I124" s="474">
        <v>662</v>
      </c>
      <c r="L124" s="436" t="s">
        <v>8244</v>
      </c>
    </row>
    <row r="125" spans="8:12">
      <c r="H125" s="473" t="s">
        <v>8244</v>
      </c>
      <c r="I125" s="474">
        <v>706</v>
      </c>
      <c r="L125" s="436" t="s">
        <v>8246</v>
      </c>
    </row>
    <row r="126" spans="8:12">
      <c r="H126" s="473" t="s">
        <v>8246</v>
      </c>
      <c r="I126" s="475" t="s">
        <v>8245</v>
      </c>
      <c r="L126" s="436" t="s">
        <v>8247</v>
      </c>
    </row>
    <row r="127" spans="8:12">
      <c r="H127" s="473" t="s">
        <v>8247</v>
      </c>
      <c r="I127" s="474">
        <v>796</v>
      </c>
      <c r="L127" s="436" t="s">
        <v>8248</v>
      </c>
    </row>
    <row r="128" spans="8:12">
      <c r="H128" s="473" t="s">
        <v>8248</v>
      </c>
      <c r="I128" s="474">
        <v>764</v>
      </c>
      <c r="L128" s="436" t="s">
        <v>8249</v>
      </c>
    </row>
    <row r="129" spans="8:12">
      <c r="H129" s="473" t="s">
        <v>8249</v>
      </c>
      <c r="I129" s="474">
        <v>410</v>
      </c>
      <c r="L129" s="436" t="s">
        <v>8250</v>
      </c>
    </row>
    <row r="130" spans="8:12">
      <c r="H130" s="473" t="s">
        <v>8250</v>
      </c>
      <c r="I130" s="474">
        <v>158</v>
      </c>
      <c r="L130" s="436" t="s">
        <v>8251</v>
      </c>
    </row>
    <row r="131" spans="8:12">
      <c r="H131" s="473" t="s">
        <v>8251</v>
      </c>
      <c r="I131" s="474">
        <v>762</v>
      </c>
      <c r="L131" s="436" t="s">
        <v>8252</v>
      </c>
    </row>
    <row r="132" spans="8:12">
      <c r="H132" s="473" t="s">
        <v>8252</v>
      </c>
      <c r="I132" s="474">
        <v>834</v>
      </c>
      <c r="L132" s="436" t="s">
        <v>8253</v>
      </c>
    </row>
    <row r="133" spans="8:12">
      <c r="H133" s="473" t="s">
        <v>8253</v>
      </c>
      <c r="I133" s="474">
        <v>203</v>
      </c>
      <c r="L133" s="436" t="s">
        <v>8254</v>
      </c>
    </row>
    <row r="134" spans="8:12">
      <c r="H134" s="473" t="s">
        <v>8254</v>
      </c>
      <c r="I134" s="474">
        <v>148</v>
      </c>
      <c r="L134" s="436" t="s">
        <v>8255</v>
      </c>
    </row>
    <row r="135" spans="8:12">
      <c r="H135" s="473" t="s">
        <v>8255</v>
      </c>
      <c r="I135" s="474">
        <v>140</v>
      </c>
      <c r="L135" s="436" t="s">
        <v>8256</v>
      </c>
    </row>
    <row r="136" spans="8:12">
      <c r="H136" s="473" t="s">
        <v>8256</v>
      </c>
      <c r="I136" s="474">
        <v>156</v>
      </c>
      <c r="L136" s="436" t="s">
        <v>8257</v>
      </c>
    </row>
    <row r="137" spans="8:12">
      <c r="H137" s="473" t="s">
        <v>8257</v>
      </c>
      <c r="I137" s="474">
        <v>788</v>
      </c>
      <c r="L137" s="436" t="s">
        <v>9033</v>
      </c>
    </row>
    <row r="138" spans="8:12">
      <c r="H138" s="473" t="s">
        <v>9033</v>
      </c>
      <c r="I138" s="474">
        <v>998</v>
      </c>
      <c r="L138" s="436" t="s">
        <v>8258</v>
      </c>
    </row>
    <row r="139" spans="8:12">
      <c r="H139" s="473" t="s">
        <v>8258</v>
      </c>
      <c r="I139" s="474">
        <v>408</v>
      </c>
      <c r="L139" s="436" t="s">
        <v>8259</v>
      </c>
    </row>
    <row r="140" spans="8:12">
      <c r="H140" s="473" t="s">
        <v>8259</v>
      </c>
      <c r="I140" s="474">
        <v>152</v>
      </c>
      <c r="L140" s="436" t="s">
        <v>8260</v>
      </c>
    </row>
    <row r="141" spans="8:12">
      <c r="H141" s="473" t="s">
        <v>8260</v>
      </c>
      <c r="I141" s="474">
        <v>798</v>
      </c>
      <c r="L141" s="436" t="s">
        <v>8261</v>
      </c>
    </row>
    <row r="142" spans="8:12">
      <c r="H142" s="473" t="s">
        <v>8261</v>
      </c>
      <c r="I142" s="474">
        <v>208</v>
      </c>
      <c r="L142" s="436" t="s">
        <v>8262</v>
      </c>
    </row>
    <row r="143" spans="8:12">
      <c r="H143" s="473" t="s">
        <v>8262</v>
      </c>
      <c r="I143" s="474">
        <v>276</v>
      </c>
      <c r="L143" s="436" t="s">
        <v>8263</v>
      </c>
    </row>
    <row r="144" spans="8:12">
      <c r="H144" s="473" t="s">
        <v>8263</v>
      </c>
      <c r="I144" s="474">
        <v>768</v>
      </c>
      <c r="L144" s="436" t="s">
        <v>8264</v>
      </c>
    </row>
    <row r="145" spans="8:12">
      <c r="H145" s="473" t="s">
        <v>8264</v>
      </c>
      <c r="I145" s="474">
        <v>772</v>
      </c>
      <c r="L145" s="436" t="s">
        <v>8265</v>
      </c>
    </row>
    <row r="146" spans="8:12">
      <c r="H146" s="473" t="s">
        <v>8265</v>
      </c>
      <c r="I146" s="474">
        <v>214</v>
      </c>
      <c r="L146" s="436" t="s">
        <v>8266</v>
      </c>
    </row>
    <row r="147" spans="8:12">
      <c r="H147" s="473" t="s">
        <v>8266</v>
      </c>
      <c r="I147" s="474">
        <v>212</v>
      </c>
      <c r="L147" s="436" t="s">
        <v>8267</v>
      </c>
    </row>
    <row r="148" spans="8:12">
      <c r="H148" s="473" t="s">
        <v>8267</v>
      </c>
      <c r="I148" s="474">
        <v>780</v>
      </c>
      <c r="L148" s="436" t="s">
        <v>8268</v>
      </c>
    </row>
    <row r="149" spans="8:12">
      <c r="H149" s="473" t="s">
        <v>8268</v>
      </c>
      <c r="I149" s="474">
        <v>795</v>
      </c>
      <c r="L149" s="436" t="s">
        <v>8269</v>
      </c>
    </row>
    <row r="150" spans="8:12">
      <c r="H150" s="473" t="s">
        <v>8269</v>
      </c>
      <c r="I150" s="474">
        <v>792</v>
      </c>
      <c r="L150" s="436" t="s">
        <v>8270</v>
      </c>
    </row>
    <row r="151" spans="8:12">
      <c r="H151" s="473" t="s">
        <v>8270</v>
      </c>
      <c r="I151" s="474">
        <v>776</v>
      </c>
      <c r="L151" s="436" t="s">
        <v>8271</v>
      </c>
    </row>
    <row r="152" spans="8:12">
      <c r="H152" s="473" t="s">
        <v>8271</v>
      </c>
      <c r="I152" s="474">
        <v>566</v>
      </c>
      <c r="L152" s="436" t="s">
        <v>8272</v>
      </c>
    </row>
    <row r="153" spans="8:12">
      <c r="H153" s="473" t="s">
        <v>8272</v>
      </c>
      <c r="I153" s="474">
        <v>520</v>
      </c>
      <c r="L153" s="436" t="s">
        <v>8273</v>
      </c>
    </row>
    <row r="154" spans="8:12">
      <c r="H154" s="473" t="s">
        <v>8273</v>
      </c>
      <c r="I154" s="475">
        <v>516</v>
      </c>
      <c r="L154" s="436" t="s">
        <v>8275</v>
      </c>
    </row>
    <row r="155" spans="8:12">
      <c r="H155" s="473" t="s">
        <v>8275</v>
      </c>
      <c r="I155" s="474" t="s">
        <v>8274</v>
      </c>
      <c r="L155" s="436" t="s">
        <v>8276</v>
      </c>
    </row>
    <row r="156" spans="8:12">
      <c r="H156" s="473" t="s">
        <v>8276</v>
      </c>
      <c r="I156" s="474">
        <v>570</v>
      </c>
      <c r="L156" s="436" t="s">
        <v>8277</v>
      </c>
    </row>
    <row r="157" spans="8:12">
      <c r="H157" s="473" t="s">
        <v>8277</v>
      </c>
      <c r="I157" s="474">
        <v>558</v>
      </c>
      <c r="L157" s="436" t="s">
        <v>8278</v>
      </c>
    </row>
    <row r="158" spans="8:12">
      <c r="H158" s="473" t="s">
        <v>8278</v>
      </c>
      <c r="I158" s="474">
        <v>562</v>
      </c>
      <c r="L158" s="436" t="s">
        <v>8279</v>
      </c>
    </row>
    <row r="159" spans="8:12">
      <c r="H159" s="473" t="s">
        <v>8279</v>
      </c>
      <c r="I159" s="474">
        <v>732</v>
      </c>
      <c r="L159" s="436" t="s">
        <v>8280</v>
      </c>
    </row>
    <row r="160" spans="8:12">
      <c r="H160" s="473" t="s">
        <v>8280</v>
      </c>
      <c r="I160" s="474">
        <v>540</v>
      </c>
      <c r="L160" s="436" t="s">
        <v>8281</v>
      </c>
    </row>
    <row r="161" spans="8:12">
      <c r="H161" s="473" t="s">
        <v>8281</v>
      </c>
      <c r="I161" s="474">
        <v>554</v>
      </c>
      <c r="L161" s="436" t="s">
        <v>8282</v>
      </c>
    </row>
    <row r="162" spans="8:12">
      <c r="H162" s="473" t="s">
        <v>8282</v>
      </c>
      <c r="I162" s="474">
        <v>524</v>
      </c>
      <c r="L162" s="436" t="s">
        <v>8283</v>
      </c>
    </row>
    <row r="163" spans="8:12">
      <c r="H163" s="473" t="s">
        <v>8283</v>
      </c>
      <c r="I163" s="474">
        <v>574</v>
      </c>
      <c r="L163" s="436" t="s">
        <v>8284</v>
      </c>
    </row>
    <row r="164" spans="8:12">
      <c r="H164" s="473" t="s">
        <v>8284</v>
      </c>
      <c r="I164" s="474">
        <v>578</v>
      </c>
      <c r="L164" s="436" t="s">
        <v>8285</v>
      </c>
    </row>
    <row r="165" spans="8:12">
      <c r="H165" s="473" t="s">
        <v>8285</v>
      </c>
      <c r="I165" s="475">
        <v>334</v>
      </c>
      <c r="L165" s="436" t="s">
        <v>8287</v>
      </c>
    </row>
    <row r="166" spans="8:12">
      <c r="H166" s="473" t="s">
        <v>8287</v>
      </c>
      <c r="I166" s="474" t="s">
        <v>8286</v>
      </c>
      <c r="L166" s="436" t="s">
        <v>8288</v>
      </c>
    </row>
    <row r="167" spans="8:12">
      <c r="H167" s="473" t="s">
        <v>8288</v>
      </c>
      <c r="I167" s="474">
        <v>332</v>
      </c>
      <c r="L167" s="436" t="s">
        <v>8289</v>
      </c>
    </row>
    <row r="168" spans="8:12">
      <c r="H168" s="473" t="s">
        <v>8289</v>
      </c>
      <c r="I168" s="474">
        <v>586</v>
      </c>
      <c r="L168" s="436" t="s">
        <v>8290</v>
      </c>
    </row>
    <row r="169" spans="8:12">
      <c r="H169" s="473" t="s">
        <v>8290</v>
      </c>
      <c r="I169" s="474">
        <v>336</v>
      </c>
      <c r="L169" s="436" t="s">
        <v>8291</v>
      </c>
    </row>
    <row r="170" spans="8:12">
      <c r="H170" s="473" t="s">
        <v>8291</v>
      </c>
      <c r="I170" s="474">
        <v>591</v>
      </c>
      <c r="L170" s="436" t="s">
        <v>8292</v>
      </c>
    </row>
    <row r="171" spans="8:12">
      <c r="H171" s="473" t="s">
        <v>8292</v>
      </c>
      <c r="I171" s="475">
        <v>548</v>
      </c>
      <c r="L171" s="436" t="s">
        <v>8294</v>
      </c>
    </row>
    <row r="172" spans="8:12">
      <c r="H172" s="473" t="s">
        <v>8294</v>
      </c>
      <c r="I172" s="474" t="s">
        <v>8293</v>
      </c>
      <c r="L172" s="436" t="s">
        <v>8295</v>
      </c>
    </row>
    <row r="173" spans="8:12">
      <c r="H173" s="473" t="s">
        <v>8295</v>
      </c>
      <c r="I173" s="475">
        <v>598</v>
      </c>
      <c r="L173" s="436" t="s">
        <v>8297</v>
      </c>
    </row>
    <row r="174" spans="8:12">
      <c r="H174" s="473" t="s">
        <v>8297</v>
      </c>
      <c r="I174" s="474" t="s">
        <v>8296</v>
      </c>
      <c r="L174" s="436" t="s">
        <v>8298</v>
      </c>
    </row>
    <row r="175" spans="8:12">
      <c r="H175" s="473" t="s">
        <v>8298</v>
      </c>
      <c r="I175" s="474">
        <v>585</v>
      </c>
      <c r="L175" s="436" t="s">
        <v>8299</v>
      </c>
    </row>
    <row r="176" spans="8:12">
      <c r="H176" s="473" t="s">
        <v>8299</v>
      </c>
      <c r="I176" s="475">
        <v>600</v>
      </c>
      <c r="L176" s="436" t="s">
        <v>8301</v>
      </c>
    </row>
    <row r="177" spans="8:12">
      <c r="H177" s="473" t="s">
        <v>8301</v>
      </c>
      <c r="I177" s="474" t="s">
        <v>8300</v>
      </c>
      <c r="L177" s="436" t="s">
        <v>8302</v>
      </c>
    </row>
    <row r="178" spans="8:12">
      <c r="H178" s="473" t="s">
        <v>8302</v>
      </c>
      <c r="I178" s="474">
        <v>275</v>
      </c>
      <c r="L178" s="436" t="s">
        <v>8303</v>
      </c>
    </row>
    <row r="179" spans="8:12">
      <c r="H179" s="473" t="s">
        <v>8303</v>
      </c>
      <c r="I179" s="475">
        <v>348</v>
      </c>
      <c r="L179" s="436" t="s">
        <v>8305</v>
      </c>
    </row>
    <row r="180" spans="8:12">
      <c r="H180" s="473" t="s">
        <v>8305</v>
      </c>
      <c r="I180" s="474" t="s">
        <v>8304</v>
      </c>
      <c r="L180" s="436" t="s">
        <v>8306</v>
      </c>
    </row>
    <row r="181" spans="8:12">
      <c r="H181" s="473" t="s">
        <v>8306</v>
      </c>
      <c r="I181" s="474">
        <v>626</v>
      </c>
      <c r="L181" s="436" t="s">
        <v>8307</v>
      </c>
    </row>
    <row r="182" spans="8:12">
      <c r="H182" s="473" t="s">
        <v>8307</v>
      </c>
      <c r="I182" s="474">
        <v>612</v>
      </c>
      <c r="L182" s="436" t="s">
        <v>8308</v>
      </c>
    </row>
    <row r="183" spans="8:12">
      <c r="H183" s="473" t="s">
        <v>8308</v>
      </c>
      <c r="I183" s="474">
        <v>242</v>
      </c>
      <c r="L183" s="436" t="s">
        <v>8309</v>
      </c>
    </row>
    <row r="184" spans="8:12">
      <c r="H184" s="473" t="s">
        <v>8309</v>
      </c>
      <c r="I184" s="474">
        <v>608</v>
      </c>
      <c r="L184" s="436" t="s">
        <v>8310</v>
      </c>
    </row>
    <row r="185" spans="8:12">
      <c r="H185" s="473" t="s">
        <v>8310</v>
      </c>
      <c r="I185" s="475">
        <v>246</v>
      </c>
      <c r="L185" s="436" t="s">
        <v>8312</v>
      </c>
    </row>
    <row r="186" spans="8:12">
      <c r="H186" s="473" t="s">
        <v>8312</v>
      </c>
      <c r="I186" s="475" t="s">
        <v>8311</v>
      </c>
      <c r="L186" s="436" t="s">
        <v>8314</v>
      </c>
    </row>
    <row r="187" spans="8:12">
      <c r="H187" s="473" t="s">
        <v>8314</v>
      </c>
      <c r="I187" s="474" t="s">
        <v>8313</v>
      </c>
      <c r="L187" s="436" t="s">
        <v>8315</v>
      </c>
    </row>
    <row r="188" spans="8:12">
      <c r="H188" s="473" t="s">
        <v>8315</v>
      </c>
      <c r="I188" s="474">
        <v>630</v>
      </c>
      <c r="L188" s="436" t="s">
        <v>8316</v>
      </c>
    </row>
    <row r="189" spans="8:12">
      <c r="H189" s="473" t="s">
        <v>8316</v>
      </c>
      <c r="I189" s="474">
        <v>234</v>
      </c>
      <c r="L189" s="436" t="s">
        <v>8317</v>
      </c>
    </row>
    <row r="190" spans="8:12">
      <c r="H190" s="473" t="s">
        <v>8317</v>
      </c>
      <c r="I190" s="475">
        <v>238</v>
      </c>
      <c r="L190" s="436" t="s">
        <v>8319</v>
      </c>
    </row>
    <row r="191" spans="8:12">
      <c r="H191" s="473" t="s">
        <v>8319</v>
      </c>
      <c r="I191" s="474" t="s">
        <v>8318</v>
      </c>
      <c r="L191" s="436" t="s">
        <v>8320</v>
      </c>
    </row>
    <row r="192" spans="8:12">
      <c r="H192" s="473" t="s">
        <v>8320</v>
      </c>
      <c r="I192" s="474">
        <v>250</v>
      </c>
      <c r="L192" s="436" t="s">
        <v>8321</v>
      </c>
    </row>
    <row r="193" spans="8:12">
      <c r="H193" s="473" t="s">
        <v>8321</v>
      </c>
      <c r="I193" s="474">
        <v>254</v>
      </c>
      <c r="L193" s="436" t="s">
        <v>8322</v>
      </c>
    </row>
    <row r="194" spans="8:12">
      <c r="H194" s="473" t="s">
        <v>8322</v>
      </c>
      <c r="I194" s="474">
        <v>258</v>
      </c>
      <c r="L194" s="436" t="s">
        <v>8323</v>
      </c>
    </row>
    <row r="195" spans="8:12">
      <c r="H195" s="473" t="s">
        <v>8323</v>
      </c>
      <c r="I195" s="474">
        <v>260</v>
      </c>
      <c r="L195" s="436" t="s">
        <v>8324</v>
      </c>
    </row>
    <row r="196" spans="8:12">
      <c r="H196" s="473" t="s">
        <v>8324</v>
      </c>
      <c r="I196" s="474">
        <v>100</v>
      </c>
      <c r="L196" s="436" t="s">
        <v>8325</v>
      </c>
    </row>
    <row r="197" spans="8:12">
      <c r="H197" s="473" t="s">
        <v>8325</v>
      </c>
      <c r="I197" s="475">
        <v>854</v>
      </c>
      <c r="L197" s="436" t="s">
        <v>8327</v>
      </c>
    </row>
    <row r="198" spans="8:12">
      <c r="H198" s="473" t="s">
        <v>8327</v>
      </c>
      <c r="I198" s="474" t="s">
        <v>8326</v>
      </c>
      <c r="L198" s="436" t="s">
        <v>8328</v>
      </c>
    </row>
    <row r="199" spans="8:12">
      <c r="H199" s="473" t="s">
        <v>8328</v>
      </c>
      <c r="I199" s="474">
        <v>108</v>
      </c>
      <c r="L199" s="436" t="s">
        <v>8329</v>
      </c>
    </row>
    <row r="200" spans="8:12">
      <c r="H200" s="473" t="s">
        <v>8329</v>
      </c>
      <c r="I200" s="474">
        <v>704</v>
      </c>
      <c r="L200" s="436" t="s">
        <v>8330</v>
      </c>
    </row>
    <row r="201" spans="8:12">
      <c r="H201" s="473" t="s">
        <v>8330</v>
      </c>
      <c r="I201" s="474">
        <v>204</v>
      </c>
      <c r="L201" s="436" t="s">
        <v>8331</v>
      </c>
    </row>
    <row r="202" spans="8:12">
      <c r="H202" s="473" t="s">
        <v>8331</v>
      </c>
      <c r="I202" s="474">
        <v>862</v>
      </c>
      <c r="L202" s="436" t="s">
        <v>8332</v>
      </c>
    </row>
    <row r="203" spans="8:12">
      <c r="H203" s="473" t="s">
        <v>8332</v>
      </c>
      <c r="I203" s="475">
        <v>112</v>
      </c>
      <c r="L203" s="436" t="s">
        <v>8334</v>
      </c>
    </row>
    <row r="204" spans="8:12">
      <c r="H204" s="473" t="s">
        <v>8334</v>
      </c>
      <c r="I204" s="474" t="s">
        <v>8333</v>
      </c>
      <c r="L204" s="436" t="s">
        <v>8335</v>
      </c>
    </row>
    <row r="205" spans="8:12">
      <c r="H205" s="473" t="s">
        <v>8335</v>
      </c>
      <c r="I205" s="475">
        <v>604</v>
      </c>
      <c r="L205" s="436" t="s">
        <v>8337</v>
      </c>
    </row>
    <row r="206" spans="8:12">
      <c r="H206" s="473" t="s">
        <v>8337</v>
      </c>
      <c r="I206" s="474" t="s">
        <v>8336</v>
      </c>
      <c r="L206" s="436" t="s">
        <v>8338</v>
      </c>
    </row>
    <row r="207" spans="8:12">
      <c r="H207" s="473" t="s">
        <v>8338</v>
      </c>
      <c r="I207" s="475">
        <v>616</v>
      </c>
      <c r="L207" s="436" t="s">
        <v>8340</v>
      </c>
    </row>
    <row r="208" spans="8:12">
      <c r="H208" s="473" t="s">
        <v>8340</v>
      </c>
      <c r="I208" s="475" t="s">
        <v>8339</v>
      </c>
      <c r="L208" s="436" t="s">
        <v>8342</v>
      </c>
    </row>
    <row r="209" spans="8:12">
      <c r="H209" s="473" t="s">
        <v>8342</v>
      </c>
      <c r="I209" s="474" t="s">
        <v>8341</v>
      </c>
      <c r="L209" s="436" t="s">
        <v>8343</v>
      </c>
    </row>
    <row r="210" spans="8:12">
      <c r="H210" s="473" t="s">
        <v>8343</v>
      </c>
      <c r="I210" s="475">
        <v>535</v>
      </c>
      <c r="L210" s="436" t="s">
        <v>8345</v>
      </c>
    </row>
    <row r="211" spans="8:12">
      <c r="H211" s="473" t="s">
        <v>8345</v>
      </c>
      <c r="I211" s="474" t="s">
        <v>8344</v>
      </c>
      <c r="L211" s="436" t="s">
        <v>8346</v>
      </c>
    </row>
    <row r="212" spans="8:12">
      <c r="H212" s="473" t="s">
        <v>8346</v>
      </c>
      <c r="I212" s="474">
        <v>620</v>
      </c>
      <c r="L212" s="436" t="s">
        <v>8347</v>
      </c>
    </row>
    <row r="213" spans="8:12">
      <c r="H213" s="473" t="s">
        <v>8347</v>
      </c>
      <c r="I213" s="474">
        <v>344</v>
      </c>
      <c r="L213" s="436" t="s">
        <v>8348</v>
      </c>
    </row>
    <row r="214" spans="8:12">
      <c r="H214" s="473" t="s">
        <v>8348</v>
      </c>
      <c r="I214" s="474">
        <v>340</v>
      </c>
      <c r="L214" s="436" t="s">
        <v>8349</v>
      </c>
    </row>
    <row r="215" spans="8:12">
      <c r="H215" s="473" t="s">
        <v>8349</v>
      </c>
      <c r="I215" s="474">
        <v>584</v>
      </c>
      <c r="L215" s="436" t="s">
        <v>8350</v>
      </c>
    </row>
    <row r="216" spans="8:12">
      <c r="H216" s="473" t="s">
        <v>8350</v>
      </c>
      <c r="I216" s="474">
        <v>446</v>
      </c>
      <c r="L216" s="436" t="s">
        <v>8351</v>
      </c>
    </row>
    <row r="217" spans="8:12">
      <c r="H217" s="473" t="s">
        <v>8351</v>
      </c>
      <c r="I217" s="474">
        <v>807</v>
      </c>
      <c r="L217" s="436" t="s">
        <v>8352</v>
      </c>
    </row>
    <row r="218" spans="8:12">
      <c r="H218" s="473" t="s">
        <v>8352</v>
      </c>
      <c r="I218" s="474">
        <v>450</v>
      </c>
      <c r="L218" s="436" t="s">
        <v>8353</v>
      </c>
    </row>
    <row r="219" spans="8:12">
      <c r="H219" s="473" t="s">
        <v>8353</v>
      </c>
      <c r="I219" s="474">
        <v>175</v>
      </c>
      <c r="L219" s="436" t="s">
        <v>8354</v>
      </c>
    </row>
    <row r="220" spans="8:12">
      <c r="H220" s="473" t="s">
        <v>8354</v>
      </c>
      <c r="I220" s="474">
        <v>454</v>
      </c>
      <c r="L220" s="436" t="s">
        <v>8355</v>
      </c>
    </row>
    <row r="221" spans="8:12">
      <c r="H221" s="473" t="s">
        <v>8355</v>
      </c>
      <c r="I221" s="474">
        <v>466</v>
      </c>
      <c r="L221" s="436" t="s">
        <v>8356</v>
      </c>
    </row>
    <row r="222" spans="8:12">
      <c r="H222" s="473" t="s">
        <v>8356</v>
      </c>
      <c r="I222" s="474">
        <v>470</v>
      </c>
      <c r="L222" s="436" t="s">
        <v>8357</v>
      </c>
    </row>
    <row r="223" spans="8:12">
      <c r="H223" s="473" t="s">
        <v>8357</v>
      </c>
      <c r="I223" s="474">
        <v>474</v>
      </c>
      <c r="L223" s="436" t="s">
        <v>8358</v>
      </c>
    </row>
    <row r="224" spans="8:12">
      <c r="H224" s="473" t="s">
        <v>8358</v>
      </c>
      <c r="I224" s="474">
        <v>458</v>
      </c>
      <c r="L224" s="436" t="s">
        <v>8359</v>
      </c>
    </row>
    <row r="225" spans="8:12">
      <c r="H225" s="473" t="s">
        <v>8359</v>
      </c>
      <c r="I225" s="474">
        <v>833</v>
      </c>
      <c r="L225" s="436" t="s">
        <v>8360</v>
      </c>
    </row>
    <row r="226" spans="8:12">
      <c r="H226" s="473" t="s">
        <v>8360</v>
      </c>
      <c r="I226" s="474">
        <v>583</v>
      </c>
      <c r="L226" s="436" t="s">
        <v>8361</v>
      </c>
    </row>
    <row r="227" spans="8:12">
      <c r="H227" s="473" t="s">
        <v>8361</v>
      </c>
      <c r="I227" s="474">
        <v>710</v>
      </c>
      <c r="L227" s="436" t="s">
        <v>8362</v>
      </c>
    </row>
    <row r="228" spans="8:12">
      <c r="H228" s="473" t="s">
        <v>8362</v>
      </c>
      <c r="I228" s="474">
        <v>728</v>
      </c>
      <c r="L228" s="436" t="s">
        <v>8363</v>
      </c>
    </row>
    <row r="229" spans="8:12">
      <c r="H229" s="473" t="s">
        <v>8363</v>
      </c>
      <c r="I229" s="474">
        <v>104</v>
      </c>
      <c r="L229" s="436" t="s">
        <v>8364</v>
      </c>
    </row>
    <row r="230" spans="8:12">
      <c r="H230" s="473" t="s">
        <v>8364</v>
      </c>
      <c r="I230" s="474">
        <v>484</v>
      </c>
      <c r="L230" s="436" t="s">
        <v>8365</v>
      </c>
    </row>
    <row r="231" spans="8:12">
      <c r="H231" s="473" t="s">
        <v>8365</v>
      </c>
      <c r="I231" s="474">
        <v>480</v>
      </c>
      <c r="L231" s="436" t="s">
        <v>8366</v>
      </c>
    </row>
    <row r="232" spans="8:12">
      <c r="H232" s="473" t="s">
        <v>8366</v>
      </c>
      <c r="I232" s="474">
        <v>478</v>
      </c>
      <c r="L232" s="436" t="s">
        <v>8367</v>
      </c>
    </row>
    <row r="233" spans="8:12">
      <c r="H233" s="473" t="s">
        <v>8367</v>
      </c>
      <c r="I233" s="474">
        <v>508</v>
      </c>
      <c r="L233" s="436" t="s">
        <v>8368</v>
      </c>
    </row>
    <row r="234" spans="8:12">
      <c r="H234" s="473" t="s">
        <v>8368</v>
      </c>
      <c r="I234" s="474">
        <v>492</v>
      </c>
      <c r="L234" s="436" t="s">
        <v>8369</v>
      </c>
    </row>
    <row r="235" spans="8:12">
      <c r="H235" s="473" t="s">
        <v>8369</v>
      </c>
      <c r="I235" s="474">
        <v>462</v>
      </c>
      <c r="L235" s="436" t="s">
        <v>8370</v>
      </c>
    </row>
    <row r="236" spans="8:12">
      <c r="H236" s="473" t="s">
        <v>8370</v>
      </c>
      <c r="I236" s="474">
        <v>498</v>
      </c>
      <c r="L236" s="436" t="s">
        <v>8371</v>
      </c>
    </row>
    <row r="237" spans="8:12">
      <c r="H237" s="473" t="s">
        <v>8371</v>
      </c>
      <c r="I237" s="474">
        <v>504</v>
      </c>
      <c r="L237" s="436" t="s">
        <v>8372</v>
      </c>
    </row>
    <row r="238" spans="8:12">
      <c r="H238" s="473" t="s">
        <v>8372</v>
      </c>
      <c r="I238" s="474">
        <v>496</v>
      </c>
      <c r="L238" s="436" t="s">
        <v>8373</v>
      </c>
    </row>
    <row r="239" spans="8:12">
      <c r="H239" s="473" t="s">
        <v>8373</v>
      </c>
      <c r="I239" s="474">
        <v>499</v>
      </c>
      <c r="L239" s="436" t="s">
        <v>8374</v>
      </c>
    </row>
    <row r="240" spans="8:12">
      <c r="H240" s="473" t="s">
        <v>8374</v>
      </c>
      <c r="I240" s="474">
        <v>500</v>
      </c>
      <c r="L240" s="436" t="s">
        <v>8375</v>
      </c>
    </row>
    <row r="241" spans="8:12">
      <c r="H241" s="473" t="s">
        <v>8375</v>
      </c>
      <c r="I241" s="474">
        <v>400</v>
      </c>
      <c r="L241" s="436" t="s">
        <v>8376</v>
      </c>
    </row>
    <row r="242" spans="8:12">
      <c r="H242" s="473" t="s">
        <v>8376</v>
      </c>
      <c r="I242" s="474">
        <v>418</v>
      </c>
      <c r="L242" s="436" t="s">
        <v>8377</v>
      </c>
    </row>
    <row r="243" spans="8:12">
      <c r="H243" s="473" t="s">
        <v>8377</v>
      </c>
      <c r="I243" s="474">
        <v>428</v>
      </c>
      <c r="L243" s="436" t="s">
        <v>8378</v>
      </c>
    </row>
    <row r="244" spans="8:12">
      <c r="H244" s="473" t="s">
        <v>8378</v>
      </c>
      <c r="I244" s="474">
        <v>440</v>
      </c>
      <c r="L244" s="436" t="s">
        <v>8379</v>
      </c>
    </row>
    <row r="245" spans="8:12">
      <c r="H245" s="473" t="s">
        <v>8379</v>
      </c>
      <c r="I245" s="474">
        <v>434</v>
      </c>
      <c r="L245" s="436" t="s">
        <v>8380</v>
      </c>
    </row>
    <row r="246" spans="8:12">
      <c r="H246" s="473" t="s">
        <v>8380</v>
      </c>
      <c r="I246" s="474">
        <v>438</v>
      </c>
      <c r="L246" s="436" t="s">
        <v>8381</v>
      </c>
    </row>
    <row r="247" spans="8:12">
      <c r="H247" s="473" t="s">
        <v>8381</v>
      </c>
      <c r="I247" s="474">
        <v>430</v>
      </c>
      <c r="L247" s="436" t="s">
        <v>8382</v>
      </c>
    </row>
    <row r="248" spans="8:12">
      <c r="H248" s="473" t="s">
        <v>8382</v>
      </c>
      <c r="I248" s="474">
        <v>642</v>
      </c>
      <c r="L248" s="436" t="s">
        <v>8383</v>
      </c>
    </row>
    <row r="249" spans="8:12">
      <c r="H249" s="473" t="s">
        <v>8383</v>
      </c>
      <c r="I249" s="474">
        <v>442</v>
      </c>
      <c r="L249" s="436" t="s">
        <v>8384</v>
      </c>
    </row>
    <row r="250" spans="8:12">
      <c r="H250" s="473" t="s">
        <v>8384</v>
      </c>
      <c r="I250" s="474">
        <v>646</v>
      </c>
      <c r="L250" s="436" t="s">
        <v>8385</v>
      </c>
    </row>
    <row r="251" spans="8:12">
      <c r="H251" s="473" t="s">
        <v>8385</v>
      </c>
      <c r="I251" s="474">
        <v>426</v>
      </c>
      <c r="L251" s="436" t="s">
        <v>8386</v>
      </c>
    </row>
    <row r="252" spans="8:12">
      <c r="H252" s="473" t="s">
        <v>8386</v>
      </c>
      <c r="I252" s="474">
        <v>422</v>
      </c>
      <c r="L252" s="436" t="s">
        <v>8387</v>
      </c>
    </row>
    <row r="253" spans="8:12">
      <c r="H253" s="473" t="s">
        <v>8387</v>
      </c>
      <c r="I253" s="474">
        <v>638</v>
      </c>
      <c r="L253" s="469" t="s">
        <v>8388</v>
      </c>
    </row>
    <row r="254" spans="8:12">
      <c r="H254" s="472" t="s">
        <v>8388</v>
      </c>
      <c r="I254" s="476">
        <v>643</v>
      </c>
      <c r="L254" s="436" t="s">
        <v>8101</v>
      </c>
    </row>
    <row r="255" spans="8:12">
      <c r="H255" s="472" t="s">
        <v>7845</v>
      </c>
      <c r="I255" s="472">
        <v>999</v>
      </c>
    </row>
  </sheetData>
  <phoneticPr fontId="11"/>
  <dataValidations count="1">
    <dataValidation imeMode="on" allowBlank="1" showInputMessage="1" showErrorMessage="1" sqref="E3" xr:uid="{5D072F22-538D-4509-A674-6C0D76B185EC}"/>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6" sqref="H1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1147" t="s">
        <v>9018</v>
      </c>
      <c r="B1" s="1148"/>
      <c r="C1" s="1148"/>
      <c r="D1" s="1148"/>
      <c r="E1" s="1148"/>
      <c r="F1" s="114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79" t="s">
        <v>8641</v>
      </c>
      <c r="E16" s="480"/>
      <c r="F16" s="481"/>
      <c r="G16" s="29" t="s">
        <v>8541</v>
      </c>
      <c r="H16" s="29" t="s">
        <v>8642</v>
      </c>
      <c r="I16" s="29" t="s">
        <v>8643</v>
      </c>
      <c r="J16" s="193" t="s">
        <v>8601</v>
      </c>
      <c r="L16" s="230"/>
    </row>
    <row r="17" spans="2:12" s="195" customFormat="1" ht="49.5">
      <c r="C17" s="194" t="s">
        <v>8035</v>
      </c>
      <c r="D17" s="494" t="s">
        <v>8539</v>
      </c>
      <c r="E17" s="1150" t="s">
        <v>8970</v>
      </c>
      <c r="F17" s="1151"/>
      <c r="G17" s="239" t="str">
        <f>IF(ISBLANK(H17),"必須","入力済")</f>
        <v>入力済</v>
      </c>
      <c r="H17" s="58" t="s">
        <v>11186</v>
      </c>
      <c r="I17" s="234" t="s">
        <v>8759</v>
      </c>
      <c r="J17" s="280" t="s">
        <v>9013</v>
      </c>
      <c r="L17" s="230"/>
    </row>
    <row r="18" spans="2:12" s="195" customFormat="1" ht="33">
      <c r="C18" s="194" t="s">
        <v>8036</v>
      </c>
      <c r="D18" s="494"/>
      <c r="E18" s="1151" t="s">
        <v>8821</v>
      </c>
      <c r="F18" s="1151"/>
      <c r="G18" s="239" t="str">
        <f>IF(ISBLANK(H18),"必須","入力済")</f>
        <v>入力済</v>
      </c>
      <c r="H18" s="58" t="s">
        <v>8837</v>
      </c>
      <c r="I18" s="235" t="s">
        <v>8599</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79" t="s">
        <v>8641</v>
      </c>
      <c r="E22" s="480"/>
      <c r="F22" s="481"/>
      <c r="G22" s="29" t="s">
        <v>8541</v>
      </c>
      <c r="H22" s="236" t="s">
        <v>8642</v>
      </c>
      <c r="I22" s="29" t="s">
        <v>8643</v>
      </c>
      <c r="J22" s="193" t="s">
        <v>8601</v>
      </c>
      <c r="K22" s="230"/>
      <c r="L22" s="230"/>
    </row>
    <row r="23" spans="2:12" s="195" customFormat="1" ht="33" customHeight="1">
      <c r="C23" s="194" t="s">
        <v>8035</v>
      </c>
      <c r="D23" s="1139" t="s">
        <v>8645</v>
      </c>
      <c r="E23" s="1149" t="s">
        <v>9015</v>
      </c>
      <c r="F23" s="1149"/>
      <c r="G23" s="239" t="str">
        <f>IF(ISBLANK(H23),"必須","入力済")</f>
        <v>必須</v>
      </c>
      <c r="H23" s="91"/>
      <c r="I23" s="234" t="s">
        <v>8903</v>
      </c>
      <c r="J23" s="281" t="s">
        <v>8904</v>
      </c>
      <c r="K23" s="230"/>
      <c r="L23" s="230"/>
    </row>
    <row r="24" spans="2:12" s="195" customFormat="1" ht="33" customHeight="1">
      <c r="C24" s="194" t="s">
        <v>8036</v>
      </c>
      <c r="D24" s="1139"/>
      <c r="E24" s="1149" t="s">
        <v>8593</v>
      </c>
      <c r="F24" s="1149"/>
      <c r="G24" s="239" t="str">
        <f>IF(ISBLANK(H24),"必須","入力済")</f>
        <v>必須</v>
      </c>
      <c r="H24" s="105"/>
      <c r="I24" s="234" t="s">
        <v>8757</v>
      </c>
      <c r="J24" s="248" t="s">
        <v>8905</v>
      </c>
      <c r="K24" s="230"/>
      <c r="L24" s="230"/>
    </row>
    <row r="25" spans="2:12" s="195" customFormat="1" ht="33" customHeight="1">
      <c r="C25" s="194" t="s">
        <v>8037</v>
      </c>
      <c r="D25" s="1139"/>
      <c r="E25" s="1149" t="s">
        <v>7881</v>
      </c>
      <c r="F25" s="1149"/>
      <c r="G25" s="239" t="str">
        <f>IF(ISBLANK(H25),"必須","入力済")</f>
        <v>必須</v>
      </c>
      <c r="H25" s="57"/>
      <c r="I25" s="235" t="s">
        <v>8599</v>
      </c>
      <c r="J25" s="282" t="s">
        <v>8906</v>
      </c>
      <c r="K25" s="230"/>
      <c r="L25" s="230"/>
    </row>
    <row r="26" spans="2:12" s="195" customFormat="1" ht="33" customHeight="1">
      <c r="C26" s="196" t="s">
        <v>8038</v>
      </c>
      <c r="D26" s="1139"/>
      <c r="E26" s="1149" t="s">
        <v>8578</v>
      </c>
      <c r="F26" s="1149"/>
      <c r="G26" s="239" t="str">
        <f>IF(ISBLANK(H26),"必須","入力済")</f>
        <v>必須</v>
      </c>
      <c r="H26" s="57"/>
      <c r="I26" s="235" t="s">
        <v>8599</v>
      </c>
      <c r="J26" s="282" t="s">
        <v>8907</v>
      </c>
      <c r="K26" s="230"/>
      <c r="L26" s="230"/>
    </row>
    <row r="27" spans="2:12" s="195" customFormat="1" ht="33">
      <c r="C27" s="196" t="s">
        <v>8039</v>
      </c>
      <c r="D27" s="1139"/>
      <c r="E27" s="1152" t="s">
        <v>8579</v>
      </c>
      <c r="F27" s="1152"/>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8522</v>
      </c>
      <c r="D28" s="1139"/>
      <c r="E28" s="1149" t="s">
        <v>8997</v>
      </c>
      <c r="F28" s="1149"/>
      <c r="G28" s="241" t="str">
        <f>IF(ISBLANK(H28), "任意", "入力済" &amp; CHAR(10) &amp; "（" &amp; LEN(SUBSTITUTE(H28, CHAR(10), "")) &amp; "文字）")</f>
        <v>任意</v>
      </c>
      <c r="H28" s="104"/>
      <c r="I28" s="234" t="s">
        <v>8759</v>
      </c>
      <c r="J28" s="248" t="s">
        <v>8996</v>
      </c>
    </row>
    <row r="29" spans="2:12" s="195" customFormat="1" ht="66">
      <c r="C29" s="196" t="s">
        <v>8523</v>
      </c>
      <c r="D29" s="1139"/>
      <c r="E29" s="1149" t="s">
        <v>174</v>
      </c>
      <c r="F29" s="1149"/>
      <c r="G29" s="241" t="str">
        <f>IF(ISBLANK(H29), "任意", "入力済" &amp; CHAR(10) &amp; "（" &amp; LEN(SUBSTITUTE(H29, CHAR(10), "")) &amp; "文字）")</f>
        <v>任意</v>
      </c>
      <c r="H29" s="104"/>
      <c r="I29" s="234" t="s">
        <v>8759</v>
      </c>
      <c r="J29" s="283" t="s">
        <v>9014</v>
      </c>
    </row>
    <row r="30" spans="2:12" s="195" customFormat="1" ht="82.5">
      <c r="C30" s="196" t="s">
        <v>8524</v>
      </c>
      <c r="D30" s="1139"/>
      <c r="E30" s="1149" t="s">
        <v>8506</v>
      </c>
      <c r="F30" s="114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79" t="s">
        <v>8650</v>
      </c>
      <c r="E34" s="480"/>
      <c r="F34" s="481"/>
      <c r="G34" s="479" t="s">
        <v>8653</v>
      </c>
      <c r="H34" s="480"/>
      <c r="I34" s="481"/>
      <c r="J34" s="29" t="s">
        <v>8651</v>
      </c>
      <c r="L34" s="230"/>
    </row>
    <row r="35" spans="2:12" s="195" customFormat="1" ht="49.5" customHeight="1">
      <c r="C35" s="194" t="s">
        <v>8035</v>
      </c>
      <c r="D35" s="1139" t="s">
        <v>8646</v>
      </c>
      <c r="E35" s="1146" t="s">
        <v>9040</v>
      </c>
      <c r="F35" s="1136"/>
      <c r="G35" s="1143"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1144"/>
      <c r="I35" s="1145"/>
      <c r="J35" s="284" t="s">
        <v>8892</v>
      </c>
    </row>
    <row r="36" spans="2:12" s="195" customFormat="1" ht="49.5" customHeight="1">
      <c r="C36" s="194" t="s">
        <v>8036</v>
      </c>
      <c r="D36" s="1139"/>
      <c r="E36" s="1136" t="s">
        <v>8647</v>
      </c>
      <c r="F36" s="1136"/>
      <c r="G36" s="1140"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1141"/>
      <c r="I36" s="1142"/>
      <c r="J36" s="285" t="s">
        <v>8536</v>
      </c>
    </row>
    <row r="37" spans="2:12" s="195" customFormat="1" ht="49.5" customHeight="1">
      <c r="C37" s="196" t="s">
        <v>8893</v>
      </c>
      <c r="D37" s="1139"/>
      <c r="E37" s="1136" t="s">
        <v>8648</v>
      </c>
      <c r="F37" s="1136"/>
      <c r="G37" s="1140"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1141"/>
      <c r="I37" s="1142"/>
      <c r="J37" s="285" t="s">
        <v>8537</v>
      </c>
    </row>
    <row r="38" spans="2:12" s="195" customFormat="1" ht="49.5" customHeight="1">
      <c r="C38" s="196" t="s">
        <v>8038</v>
      </c>
      <c r="D38" s="1139"/>
      <c r="E38" s="1136" t="s">
        <v>8649</v>
      </c>
      <c r="F38" s="1136"/>
      <c r="G38" s="1140" t="str">
        <f>IF(OR(ISBLANK(H25), ISBLANK(H26)), "【要確認】利用目的、又は利用目的細区分が未選択",
    IF(ISNUMBER(MATCH(H25 &amp; H26, 参照D!AP5:AP106, 0)),
        "正常",
        "【要確認】異常な組み合わせ"))</f>
        <v>【要確認】利用目的、又は利用目的細区分が未選択</v>
      </c>
      <c r="H38" s="1141"/>
      <c r="I38" s="1142"/>
      <c r="J38" s="285" t="s">
        <v>8538</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79" t="s">
        <v>8652</v>
      </c>
      <c r="D42" s="480"/>
      <c r="E42" s="480"/>
      <c r="F42" s="481"/>
      <c r="G42" s="479" t="s">
        <v>8895</v>
      </c>
      <c r="H42" s="480"/>
      <c r="I42" s="481"/>
      <c r="J42" s="29" t="s">
        <v>8651</v>
      </c>
    </row>
    <row r="43" spans="2:12" s="195" customFormat="1" ht="54" customHeight="1">
      <c r="C43" s="1138" t="s">
        <v>8899</v>
      </c>
      <c r="D43" s="1138"/>
      <c r="E43" s="1138"/>
      <c r="F43" s="1138"/>
      <c r="G43" s="1137" t="str">
        <f>入力フォーム!H79&amp;行政用!H24</f>
        <v/>
      </c>
      <c r="H43" s="1137"/>
      <c r="I43" s="1137"/>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79" t="s">
        <v>8641</v>
      </c>
      <c r="E48" s="480"/>
      <c r="F48" s="481"/>
      <c r="G48" s="29" t="s">
        <v>8541</v>
      </c>
      <c r="H48" s="236" t="s">
        <v>8642</v>
      </c>
      <c r="I48" s="29" t="s">
        <v>8643</v>
      </c>
      <c r="J48" s="193" t="s">
        <v>8601</v>
      </c>
      <c r="L48" s="230"/>
    </row>
    <row r="49" spans="3:10" s="195" customFormat="1" ht="33" customHeight="1">
      <c r="C49" s="194" t="s">
        <v>8035</v>
      </c>
      <c r="D49" s="1134" t="s">
        <v>8654</v>
      </c>
      <c r="E49" s="1136" t="s">
        <v>29</v>
      </c>
      <c r="F49" s="1136"/>
      <c r="G49" s="213" t="str">
        <f>IF(ISBLANK(H49),"任意","入力済")</f>
        <v>任意</v>
      </c>
      <c r="H49" s="91"/>
      <c r="I49" s="234" t="s">
        <v>8903</v>
      </c>
      <c r="J49" s="281" t="s">
        <v>8908</v>
      </c>
    </row>
    <row r="50" spans="3:10" s="195" customFormat="1" ht="49.5" customHeight="1">
      <c r="C50" s="194" t="s">
        <v>8036</v>
      </c>
      <c r="D50" s="1135"/>
      <c r="E50" s="1136" t="s">
        <v>9</v>
      </c>
      <c r="F50" s="1136"/>
      <c r="G50" s="239" t="str">
        <f>IF(ISBLANK(H50),"必須","入力済")</f>
        <v>必須</v>
      </c>
      <c r="H50" s="90"/>
      <c r="I50" s="234" t="s">
        <v>8757</v>
      </c>
      <c r="J50" s="248" t="s">
        <v>8909</v>
      </c>
    </row>
    <row r="51" spans="3:10" s="195" customFormat="1" ht="49.5" customHeight="1">
      <c r="C51" s="194" t="s">
        <v>8037</v>
      </c>
      <c r="D51" s="1135"/>
      <c r="E51" s="1136" t="s">
        <v>13</v>
      </c>
      <c r="F51" s="1136"/>
      <c r="G51" s="239" t="str">
        <f>IF(ISBLANK(H51),"必須","入力済")</f>
        <v>必須</v>
      </c>
      <c r="H51" s="61"/>
      <c r="I51" s="234" t="s">
        <v>8757</v>
      </c>
      <c r="J51" s="248" t="s">
        <v>8998</v>
      </c>
    </row>
    <row r="52" spans="3:10" s="195" customFormat="1" ht="49.5" customHeight="1">
      <c r="C52" s="196" t="s">
        <v>8038</v>
      </c>
      <c r="D52" s="1135"/>
      <c r="E52" s="1136" t="s">
        <v>8048</v>
      </c>
      <c r="F52" s="1136"/>
      <c r="G52" s="239" t="str">
        <f>IF(ISBLANK(H52),"必須","入力済")</f>
        <v>必須</v>
      </c>
      <c r="H52" s="61"/>
      <c r="I52" s="234" t="s">
        <v>8757</v>
      </c>
      <c r="J52" s="248" t="s">
        <v>8910</v>
      </c>
    </row>
    <row r="53" spans="3:10" s="195" customFormat="1" ht="49.5" customHeight="1">
      <c r="C53" s="196" t="s">
        <v>8039</v>
      </c>
      <c r="D53" s="1135"/>
      <c r="E53" s="1136" t="s">
        <v>137</v>
      </c>
      <c r="F53" s="1136"/>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8522</v>
      </c>
      <c r="D54" s="1135"/>
      <c r="E54" s="1136" t="s">
        <v>8914</v>
      </c>
      <c r="F54" s="1136"/>
      <c r="G54" s="213" t="str">
        <f>IF(ISBLANK(H54),"任意","入力済")</f>
        <v>任意</v>
      </c>
      <c r="H54" s="91"/>
      <c r="I54" s="234" t="s">
        <v>8903</v>
      </c>
      <c r="J54" s="281" t="s">
        <v>8913</v>
      </c>
    </row>
    <row r="55" spans="3:10" s="195" customFormat="1" ht="33">
      <c r="C55" s="196" t="s">
        <v>8523</v>
      </c>
      <c r="D55" s="1135"/>
      <c r="E55" s="1136" t="s">
        <v>8916</v>
      </c>
      <c r="F55" s="1136"/>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7"/>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15</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8508</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15</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8517</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8516</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11"/>
  <pageMargins left="0.7" right="0.7" top="0.75" bottom="0.75" header="0.3" footer="0.3"/>
  <pageSetup paperSize="9" orientation="portrait" horizontalDpi="1200" verticalDpi="1200" r:id="rId1"/>
</worksheet>
</file>