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WS-FILESV\01-各課Data$\101-経営企画課\令和５（２０２３）年度\02_財政経営係\08_照会・回答・通知\01_県市町村課\00_県市町村課）県通知・調査等\R06.01.17 【1.26（金）〆】公営企業に係る経営比較分析表（令和４年度）の分析等について\回答\01_水道事業会計\"/>
    </mc:Choice>
  </mc:AlternateContent>
  <xr:revisionPtr revIDLastSave="0" documentId="13_ncr:1_{2925DE17-272E-4098-8FEB-C4D8D1B66873}" xr6:coauthVersionLast="36" xr6:coauthVersionMax="36" xr10:uidLastSave="{00000000-0000-0000-0000-000000000000}"/>
  <workbookProtection workbookAlgorithmName="SHA-512" workbookHashValue="5TUatJ6WEnqogf3cHqN6R4uSk8qtJfz0/6C6W03SwG/jwNKD3t+N0X0DTZ/O1hgRHAdngGQVefpjY5Ls1TjZnA==" workbookSaltValue="2F3yu9MyfU+rGr23lqQ5i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L10" i="4"/>
  <c r="W10"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<sst xmlns="http://schemas.openxmlformats.org/spreadsheetml/2006/main" count="228" uniqueCount="114">
  <si>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</si>
  <si>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</si>
  <si>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</si>
  <si>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</si>
  <si>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</si>
  <si>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</si>
  <si>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</si>
  <si>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</si>
  <si>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</si>
  <si>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</si>
  <si>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</si>
  <si>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</si>
  <si>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</si>
  <si>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</si>
  <si>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</si>
  <si>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</si>
  <si>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</si>
  <si>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</si>
  <si>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</si>
  <si>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</si>
  <si>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</si>
  <si>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</si>
  <si>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</si>
  <si>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</si>
  <si>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</si>
  <si>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</si>
  <si>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</si>
  <si>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</si>
  <si>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</si>
  <si>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</si>
  <si>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</si>
  <si>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</si>
  <si>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</si>
  <si>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</si>
  <si>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</si>
  <si>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</si>
  <si>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</si>
  <si>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</si>
  <si>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</si>
  <si>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</si>
  <si>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</si>
  <si>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</si>
  <si>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</si>
  <si>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</si>
  <si>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</si>
  <si>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</si>
  <si>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</si>
  <si>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</si>
  <si>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</si>
  <si>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</si>
  <si>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</si>
  <si>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</si>
  <si>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</si>
  <si>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</si>
  <si>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</si>
  <si>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</si>
  <si>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</si>
  <si>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</si>
  <si>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</si>
  <si>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</si>
  <si>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</si>
  <si>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</si>
  <si>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</si>
  <si>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</si>
  <si>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</si>
  <si>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</si>
  <si>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</si>
  <si>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</si>
  <si>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</si>
  <si>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</si>
  <si>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</si>
  <si>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</si>
  <si>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</si>
  <si>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</si>
  <si>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</si>
  <si>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</si>
  <si>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</si>
  <si>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</si>
  <si>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</si>
  <si>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</si>
  <si>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</si>
  <si>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</si>
  <si>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</si>
  <si>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</si>
  <si>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</si>
  <si>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</si>
  <si>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</si>
  <si>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</si>
  <si>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</si>
  <si>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</si>
  <si>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</si>
  <si>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</si>
  <si>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</si>
  <si>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柏崎市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</si>
  <si>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</si>
  <si>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</si>
  <si>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</si>
  <si>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</si>
  <si>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</si>
  <si>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</si>
  <si>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</si>
  <si>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</si>
  <si>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</si>
  <si>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</si>
  <si>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</si>
  <si>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</si>
  <si>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</si>
  <si>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</si>
  <si>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</si>
  <si>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</si>
  <si>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</si>
  <si>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経常収支比率は100％をわずかに上回り、単年度において辛うじて黒字を計上しているものの、料金回収率は減少傾向にあり、100％を下回っている。これは給水収益の減少などが要因として挙げられる。
　また、企業債残高対給水収益比率が類似団体平均より高く、また、料金回収率が低いことから、今後も料金水準の適正化を検討する必要がある。
　配水量の減少に伴う施設利用率は類似団体平均に比べ、依然として低い傾向にある。有収水量が減少を続けている中、今後施設の更新需要の増加に伴う資本費の増加が予想されているため、ダウンサイジング等施設の有効利用について見直しをする必要がある。
　老朽管の更新や耐震化を進め、さらに漏水調査等の維持管理にも努めているが、寒波による漏水件数の増加が、有収率減少の要因となった。今後も、老朽管の更新、耐震化を進め、漏水調査等の維持管理に勤め、有収率の向上に努めていく。</t>
    <rPh sb="1" eb="7">
      <t>ケイジョウシュウシヒリツ</t>
    </rPh>
    <rPh sb="17" eb="19">
      <t>ウワマワ</t>
    </rPh>
    <rPh sb="21" eb="24">
      <t>タンネンド</t>
    </rPh>
    <rPh sb="28" eb="29">
      <t>カロ</t>
    </rPh>
    <rPh sb="32" eb="34">
      <t>クロジ</t>
    </rPh>
    <rPh sb="35" eb="37">
      <t>ケイジョウ</t>
    </rPh>
    <rPh sb="45" eb="50">
      <t>リョウキンカイシュウリツ</t>
    </rPh>
    <rPh sb="51" eb="55">
      <t>ゲンショウケイコウ</t>
    </rPh>
    <rPh sb="64" eb="66">
      <t>シタマワ</t>
    </rPh>
    <rPh sb="74" eb="78">
      <t>キュウスイシュウエキ</t>
    </rPh>
    <rPh sb="79" eb="81">
      <t>ゲンショウ</t>
    </rPh>
    <rPh sb="84" eb="86">
      <t>ヨウイン</t>
    </rPh>
    <rPh sb="89" eb="90">
      <t>ア</t>
    </rPh>
    <rPh sb="100" eb="103">
      <t>キギョウサイ</t>
    </rPh>
    <rPh sb="103" eb="105">
      <t>ザンダカ</t>
    </rPh>
    <rPh sb="164" eb="167">
      <t>ハイスイリョウ</t>
    </rPh>
    <rPh sb="168" eb="170">
      <t>ゲンショウ</t>
    </rPh>
    <rPh sb="171" eb="172">
      <t>トモナ</t>
    </rPh>
    <rPh sb="173" eb="178">
      <t>シセツリヨウリツ</t>
    </rPh>
    <rPh sb="179" eb="185">
      <t>ルイジダンタイヘイキン</t>
    </rPh>
    <rPh sb="186" eb="187">
      <t>クラ</t>
    </rPh>
    <rPh sb="189" eb="191">
      <t>イゼン</t>
    </rPh>
    <rPh sb="194" eb="195">
      <t>ヒク</t>
    </rPh>
    <rPh sb="196" eb="198">
      <t>ケイコウ</t>
    </rPh>
    <rPh sb="202" eb="206">
      <t>ユウシュウスイリョウ</t>
    </rPh>
    <rPh sb="207" eb="209">
      <t>ゲンショウ</t>
    </rPh>
    <rPh sb="210" eb="211">
      <t>ツヅ</t>
    </rPh>
    <rPh sb="215" eb="216">
      <t>ナカ</t>
    </rPh>
    <rPh sb="217" eb="221">
      <t>コンゴシセツ</t>
    </rPh>
    <rPh sb="222" eb="226">
      <t>コウシンジュヨウ</t>
    </rPh>
    <rPh sb="227" eb="229">
      <t>ゾウカ</t>
    </rPh>
    <rPh sb="230" eb="231">
      <t>トモナ</t>
    </rPh>
    <rPh sb="232" eb="235">
      <t>シホンヒ</t>
    </rPh>
    <rPh sb="236" eb="238">
      <t>ゾウカ</t>
    </rPh>
    <rPh sb="239" eb="241">
      <t>ヨソウ</t>
    </rPh>
    <rPh sb="257" eb="258">
      <t>トウ</t>
    </rPh>
    <rPh sb="258" eb="260">
      <t>シセツ</t>
    </rPh>
    <rPh sb="261" eb="265">
      <t>ユウコウリヨウ</t>
    </rPh>
    <rPh sb="269" eb="271">
      <t>ミナオ</t>
    </rPh>
    <rPh sb="275" eb="277">
      <t>ヒツヨウ</t>
    </rPh>
    <rPh sb="283" eb="286">
      <t>ロウキュウカン</t>
    </rPh>
    <rPh sb="287" eb="289">
      <t>コウシン</t>
    </rPh>
    <rPh sb="290" eb="293">
      <t>タイシンカ</t>
    </rPh>
    <rPh sb="294" eb="295">
      <t>スス</t>
    </rPh>
    <rPh sb="300" eb="305">
      <t>ロウスイチョウサトウ</t>
    </rPh>
    <rPh sb="306" eb="310">
      <t>イジカンリ</t>
    </rPh>
    <rPh sb="312" eb="313">
      <t>ツト</t>
    </rPh>
    <rPh sb="319" eb="321">
      <t>カンパ</t>
    </rPh>
    <rPh sb="324" eb="326">
      <t>ロウスイ</t>
    </rPh>
    <rPh sb="326" eb="328">
      <t>ケンスウ</t>
    </rPh>
    <rPh sb="329" eb="331">
      <t>ゾウカ</t>
    </rPh>
    <rPh sb="333" eb="338">
      <t>ユウシュウリツゲンショウ</t>
    </rPh>
    <rPh sb="339" eb="341">
      <t>ヨウイン</t>
    </rPh>
    <rPh sb="346" eb="348">
      <t>コンゴ</t>
    </rPh>
    <rPh sb="350" eb="353">
      <t>ロウキュウカン</t>
    </rPh>
    <rPh sb="354" eb="356">
      <t>コウシン</t>
    </rPh>
    <rPh sb="357" eb="360">
      <t>タイシンカ</t>
    </rPh>
    <rPh sb="361" eb="362">
      <t>スス</t>
    </rPh>
    <rPh sb="364" eb="369">
      <t>ロウスイチョウサトウ</t>
    </rPh>
    <rPh sb="370" eb="374">
      <t>イジカンリ</t>
    </rPh>
    <rPh sb="375" eb="376">
      <t>ツト</t>
    </rPh>
    <rPh sb="378" eb="381">
      <t>ユウシュウリツ</t>
    </rPh>
    <rPh sb="382" eb="384">
      <t>コウジョウ</t>
    </rPh>
    <rPh sb="385" eb="386">
      <t>ツト</t>
    </rPh>
    <phoneticPr fontId="4"/>
  </si>
  <si>
    <t>　令和4（2022）年度決算では令和3（2021）年度と比較し、例年の営業収益の減少に加え、営業外収益の他会計補助金が減少したことにより、経常収支比率は減少傾向となっており、その他もマイナス傾向となる項目が見られた。
　このような状況の中、管路の老朽化対策や耐震化による更新需要も増大する見込みであるため、適切な施設規模を検討するとともに、ダウンサイジングや料金の適正化を図る必要がある。</t>
    <rPh sb="1" eb="3">
      <t>レイワ</t>
    </rPh>
    <rPh sb="16" eb="18">
      <t>レイワ</t>
    </rPh>
    <rPh sb="25" eb="27">
      <t>ネンド</t>
    </rPh>
    <rPh sb="28" eb="30">
      <t>ヒカク</t>
    </rPh>
    <rPh sb="69" eb="75">
      <t>ケイジョウシュウシヒリツ</t>
    </rPh>
    <rPh sb="76" eb="80">
      <t>ゲンショウケイコウ</t>
    </rPh>
    <rPh sb="89" eb="90">
      <t>ホカ</t>
    </rPh>
    <rPh sb="95" eb="97">
      <t>ケイコウ</t>
    </rPh>
    <rPh sb="100" eb="102">
      <t>コウモク</t>
    </rPh>
    <rPh sb="103" eb="104">
      <t>ミ</t>
    </rPh>
    <rPh sb="115" eb="117">
      <t>ジョウキョウ</t>
    </rPh>
    <rPh sb="118" eb="119">
      <t>ナカ</t>
    </rPh>
    <rPh sb="120" eb="122">
      <t>カンロ</t>
    </rPh>
    <rPh sb="123" eb="128">
      <t>ロウキュウカタイサク</t>
    </rPh>
    <rPh sb="129" eb="132">
      <t>タイシンカ</t>
    </rPh>
    <rPh sb="135" eb="139">
      <t>コウシンジュヨウ</t>
    </rPh>
    <rPh sb="140" eb="142">
      <t>ゾウダイ</t>
    </rPh>
    <rPh sb="144" eb="146">
      <t>ミコ</t>
    </rPh>
    <rPh sb="153" eb="155">
      <t>テキセツ</t>
    </rPh>
    <rPh sb="156" eb="160">
      <t>シセツキボ</t>
    </rPh>
    <rPh sb="161" eb="163">
      <t>ケントウ</t>
    </rPh>
    <rPh sb="179" eb="181">
      <t>リョウキン</t>
    </rPh>
    <rPh sb="182" eb="185">
      <t>テキセイカ</t>
    </rPh>
    <rPh sb="186" eb="187">
      <t>ハカ</t>
    </rPh>
    <rPh sb="188" eb="190">
      <t>ヒツヨウ</t>
    </rPh>
    <phoneticPr fontId="4"/>
  </si>
  <si>
    <t>　新潟県中越沖地震に伴い、災害復旧により管路の更新が進んだため、管路経年化率は、類似団体平均または全国平均を下回っている状況である。
 しかし、有形固定減価償却率が年々増加しており、今後施設等の更新が増加することが見込まれる。
 また、企業債残高の増加に起因する借入額の抑制により、十分な投資が行えない状況が続いている。そのため、管路更新率は類似団体平均や全国平均を下回っており、今後も老朽化が進んでいくことが予想される。</t>
    <rPh sb="1" eb="9">
      <t>ニイガタケンチュウエツオキジシン</t>
    </rPh>
    <rPh sb="10" eb="11">
      <t>トモナ</t>
    </rPh>
    <rPh sb="13" eb="17">
      <t>サイガイフッキュウ</t>
    </rPh>
    <rPh sb="20" eb="22">
      <t>カンロ</t>
    </rPh>
    <rPh sb="23" eb="25">
      <t>コウシン</t>
    </rPh>
    <rPh sb="26" eb="27">
      <t>スス</t>
    </rPh>
    <rPh sb="32" eb="34">
      <t>カンロ</t>
    </rPh>
    <rPh sb="34" eb="38">
      <t>ケイネンカリツ</t>
    </rPh>
    <rPh sb="40" eb="44">
      <t>ルイジダンタイ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</si>
</sst>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c:v>
                </c:pt>
                <c:pt idx="1">
                  <c:v>0.43</c:v>
                </c:pt>
                <c:pt idx="2">
                  <c:v>0.34</c:v>
                </c:pt>
                <c:pt idx="3">
                  <c:v>0.48</c:v>
                </c:pt>
                <c:pt idx="4">
                  <c:v>0.4</c:v>
                </c:pt>
              </c:numCache>
            </c:numRef>
          </c:val>
          <c:extLst>
            <c:ext xmlns:c16="http://schemas.microsoft.com/office/drawing/2014/chart" uri="{C3380CC4-5D6E-409C-BE32-E72D297353CC}">
              <c16:uniqueId val="{00000000-281E-472A-8044-1E1FCE2353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281E-472A-8044-1E1FCE2353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38.42</c:v>
                </c:pt>
                <c:pt idx="1">
                  <c:v>38.92</c:v>
                </c:pt>
                <c:pt idx="2">
                  <c:v>39.26</c:v>
                </c:pt>
                <c:pt idx="3">
                  <c:v>38.130000000000003</c:v>
                </c:pt>
                <c:pt idx="4">
                  <c:v>37.47</c:v>
                </c:pt>
              </c:numCache>
            </c:numRef>
          </c:val>
          <c:extLst>
            <c:ext xmlns:c16="http://schemas.microsoft.com/office/drawing/2014/chart" uri="{C3380CC4-5D6E-409C-BE32-E72D297353CC}">
              <c16:uniqueId val="{00000000-F560-45E5-940E-B670606C03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F560-45E5-940E-B670606C03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90.54</c:v>
                </c:pt>
                <c:pt idx="1">
                  <c:v>89.97</c:v>
                </c:pt>
                <c:pt idx="2">
                  <c:v>88.94</c:v>
                </c:pt>
                <c:pt idx="3">
                  <c:v>88.58</c:v>
                </c:pt>
                <c:pt idx="4">
                  <c:v>87.93</c:v>
                </c:pt>
              </c:numCache>
            </c:numRef>
          </c:val>
          <c:extLst>
            <c:ext xmlns:c16="http://schemas.microsoft.com/office/drawing/2014/chart" uri="{C3380CC4-5D6E-409C-BE32-E72D297353CC}">
              <c16:uniqueId val="{00000000-B79A-4E82-AF95-5538C70C60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79A-4E82-AF95-5538C70C60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102.78</c:v>
                </c:pt>
                <c:pt idx="1">
                  <c:v>102.6</c:v>
                </c:pt>
                <c:pt idx="2">
                  <c:v>103.21</c:v>
                </c:pt>
                <c:pt idx="3">
                  <c:v>102.15</c:v>
                </c:pt>
                <c:pt idx="4">
                  <c:v>100.18</c:v>
                </c:pt>
              </c:numCache>
            </c:numRef>
          </c:val>
          <c:extLst>
            <c:ext xmlns:c16="http://schemas.microsoft.com/office/drawing/2014/chart" uri="{C3380CC4-5D6E-409C-BE32-E72D297353CC}">
              <c16:uniqueId val="{00000000-8A91-427B-95B1-D26EF84D93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8A91-427B-95B1-D26EF84D93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45.47</c:v>
                </c:pt>
                <c:pt idx="1">
                  <c:v>47.21</c:v>
                </c:pt>
                <c:pt idx="2">
                  <c:v>48.48</c:v>
                </c:pt>
                <c:pt idx="3">
                  <c:v>49.83</c:v>
                </c:pt>
                <c:pt idx="4">
                  <c:v>50.76</c:v>
                </c:pt>
              </c:numCache>
            </c:numRef>
          </c:val>
          <c:extLst>
            <c:ext xmlns:c16="http://schemas.microsoft.com/office/drawing/2014/chart" uri="{C3380CC4-5D6E-409C-BE32-E72D297353CC}">
              <c16:uniqueId val="{00000000-541B-4AA4-9351-32E16432D6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541B-4AA4-9351-32E16432D6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7.2</c:v>
                </c:pt>
                <c:pt idx="1">
                  <c:v>8.5299999999999994</c:v>
                </c:pt>
                <c:pt idx="2">
                  <c:v>8.32</c:v>
                </c:pt>
                <c:pt idx="3">
                  <c:v>10.14</c:v>
                </c:pt>
                <c:pt idx="4">
                  <c:v>11.65</c:v>
                </c:pt>
              </c:numCache>
            </c:numRef>
          </c:val>
          <c:extLst>
            <c:ext xmlns:c16="http://schemas.microsoft.com/office/drawing/2014/chart" uri="{C3380CC4-5D6E-409C-BE32-E72D297353CC}">
              <c16:uniqueId val="{00000000-8BC5-4FB3-9FDA-942CA17DF6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BC5-4FB3-9FDA-942CA17DF6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EF-4913-A7DA-00D7CD31F5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05EF-4913-A7DA-00D7CD31F5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192.4</c:v>
                </c:pt>
                <c:pt idx="1">
                  <c:v>186.7</c:v>
                </c:pt>
                <c:pt idx="2">
                  <c:v>229.93</c:v>
                </c:pt>
                <c:pt idx="3">
                  <c:v>234.72</c:v>
                </c:pt>
                <c:pt idx="4">
                  <c:v>246.5</c:v>
                </c:pt>
              </c:numCache>
            </c:numRef>
          </c:val>
          <c:extLst>
            <c:ext xmlns:c16="http://schemas.microsoft.com/office/drawing/2014/chart" uri="{C3380CC4-5D6E-409C-BE32-E72D297353CC}">
              <c16:uniqueId val="{00000000-1B52-44CF-871E-D66DB91CD7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1B52-44CF-871E-D66DB91CD7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737.09</c:v>
                </c:pt>
                <c:pt idx="1">
                  <c:v>757.27</c:v>
                </c:pt>
                <c:pt idx="2">
                  <c:v>781.65</c:v>
                </c:pt>
                <c:pt idx="3">
                  <c:v>802.34</c:v>
                </c:pt>
                <c:pt idx="4">
                  <c:v>815.51</c:v>
                </c:pt>
              </c:numCache>
            </c:numRef>
          </c:val>
          <c:extLst>
            <c:ext xmlns:c16="http://schemas.microsoft.com/office/drawing/2014/chart" uri="{C3380CC4-5D6E-409C-BE32-E72D297353CC}">
              <c16:uniqueId val="{00000000-7D76-4E31-A7B9-B1E3FE884C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7D76-4E31-A7B9-B1E3FE884C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93.59</c:v>
                </c:pt>
                <c:pt idx="1">
                  <c:v>90.82</c:v>
                </c:pt>
                <c:pt idx="2">
                  <c:v>91.62</c:v>
                </c:pt>
                <c:pt idx="3">
                  <c:v>89.27</c:v>
                </c:pt>
                <c:pt idx="4">
                  <c:v>87.85</c:v>
                </c:pt>
              </c:numCache>
            </c:numRef>
          </c:val>
          <c:extLst>
            <c:ext xmlns:c16="http://schemas.microsoft.com/office/drawing/2014/chart" uri="{C3380CC4-5D6E-409C-BE32-E72D297353CC}">
              <c16:uniqueId val="{00000000-CA23-4217-83A5-52F8A44B50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CA23-4217-83A5-52F8A44B50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194.27</c:v>
                </c:pt>
                <c:pt idx="1">
                  <c:v>200.09</c:v>
                </c:pt>
                <c:pt idx="2">
                  <c:v>196.86</c:v>
                </c:pt>
                <c:pt idx="3">
                  <c:v>201.9</c:v>
                </c:pt>
                <c:pt idx="4">
                  <c:v>205.12</c:v>
                </c:pt>
              </c:numCache>
            </c:numRef>
          </c:val>
          <c:extLst>
            <c:ext xmlns:c16="http://schemas.microsoft.com/office/drawing/2014/chart" uri="{C3380CC4-5D6E-409C-BE32-E72D297353CC}">
              <c16:uniqueId val="{00000000-16F3-4638-AE72-92C266949D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16F3-4638-AE72-92C266949D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5"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新潟県　柏崎市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78901</v>
      </c>
      <c r="AM8" s="66"/>
      <c r="AN8" s="66"/>
      <c r="AO8" s="66"/>
      <c r="AP8" s="66"/>
      <c r="AQ8" s="66"/>
      <c r="AR8" s="66"/>
      <c r="AS8" s="66"/>
      <c r="AT8" s="37">
        <f>データ!$S$6</f>
        <v>442.02</v>
      </c>
      <c r="AU8" s="38"/>
      <c r="AV8" s="38"/>
      <c r="AW8" s="38"/>
      <c r="AX8" s="38"/>
      <c r="AY8" s="38"/>
      <c r="AZ8" s="38"/>
      <c r="BA8" s="38"/>
      <c r="BB8" s="55">
        <f>データ!$T$6</f>
        <v>178.5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61.95</v>
      </c>
      <c r="J10" s="38"/>
      <c r="K10" s="38"/>
      <c r="L10" s="38"/>
      <c r="M10" s="38"/>
      <c r="N10" s="38"/>
      <c r="O10" s="65"/>
      <c r="P10" s="55">
        <f>データ!$P$6</f>
        <v>99.83</v>
      </c>
      <c r="Q10" s="55"/>
      <c r="R10" s="55"/>
      <c r="S10" s="55"/>
      <c r="T10" s="55"/>
      <c r="U10" s="55"/>
      <c r="V10" s="55"/>
      <c r="W10" s="66">
        <f>データ!$Q$6</f>
        <v>3080</v>
      </c>
      <c r="X10" s="66"/>
      <c r="Y10" s="66"/>
      <c r="Z10" s="66"/>
      <c r="AA10" s="66"/>
      <c r="AB10" s="66"/>
      <c r="AC10" s="66"/>
      <c r="AD10" s="2"/>
      <c r="AE10" s="2"/>
      <c r="AF10" s="2"/>
      <c r="AG10" s="2"/>
      <c r="AH10" s="2"/>
      <c r="AI10" s="2"/>
      <c r="AJ10" s="2"/>
      <c r="AK10" s="2"/>
      <c r="AL10" s="66">
        <f>データ!$U$6</f>
        <v>82337</v>
      </c>
      <c r="AM10" s="66"/>
      <c r="AN10" s="66"/>
      <c r="AO10" s="66"/>
      <c r="AP10" s="66"/>
      <c r="AQ10" s="66"/>
      <c r="AR10" s="66"/>
      <c r="AS10" s="66"/>
      <c r="AT10" s="37">
        <f>データ!$V$6</f>
        <v>223.63</v>
      </c>
      <c r="AU10" s="38"/>
      <c r="AV10" s="38"/>
      <c r="AW10" s="38"/>
      <c r="AX10" s="38"/>
      <c r="AY10" s="38"/>
      <c r="AZ10" s="38"/>
      <c r="BA10" s="38"/>
      <c r="BB10" s="55">
        <f>データ!$W$6</f>
        <v>368.18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7a/WGW8FCXnBHQTHTmArIJAQWAqYxN8/X7P8vhkdI9UTD/1h0VCD7FINkD/Zb3pfX5XDKJvOoGPczNb00knZw==" saltValue="4Rcm42HT/pQB5tb6h+I3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152056</v>
      </c>
      <c r="D6" s="20">
        <f t="shared" si="3"/>
        <v>46</v>
      </c>
      <c r="E6" s="20">
        <f t="shared" si="3"/>
        <v>1</v>
      </c>
      <c r="F6" s="20">
        <f t="shared" si="3"/>
        <v>0</v>
      </c>
      <c r="G6" s="20">
        <f t="shared" si="3"/>
        <v>1</v>
      </c>
      <c r="H6" s="20" t="str">
        <f t="shared" si="3"/>
        <v>新潟県　柏崎市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61.95</v>
      </c>
      <c r="P6" s="21">
        <f t="shared" si="3"/>
        <v>99.83</v>
      </c>
      <c r="Q6" s="21">
        <f t="shared" si="3"/>
        <v>3080</v>
      </c>
      <c r="R6" s="21">
        <f t="shared" si="3"/>
        <v>78901</v>
      </c>
      <c r="S6" s="21">
        <f t="shared" si="3"/>
        <v>442.02</v>
      </c>
      <c r="T6" s="21">
        <f t="shared" si="3"/>
        <v>178.5</v>
      </c>
      <c r="U6" s="21">
        <f t="shared" si="3"/>
        <v>82337</v>
      </c>
      <c r="V6" s="21">
        <f t="shared" si="3"/>
        <v>223.63</v>
      </c>
      <c r="W6" s="21">
        <f t="shared" si="3"/>
        <v>368.18</v>
      </c>
      <c r="X6" s="22">
        <f>IF(X7="",NA(),X7)</f>
        <v>102.78</v>
      </c>
      <c r="Y6" s="22">
        <f t="shared" ref="Y6:AG6" si="4">IF(Y7="",NA(),Y7)</f>
        <v>102.6</v>
      </c>
      <c r="Z6" s="22">
        <f t="shared" si="4"/>
        <v>103.21</v>
      </c>
      <c r="AA6" s="22">
        <f t="shared" si="4"/>
        <v>102.15</v>
      </c>
      <c r="AB6" s="22">
        <f t="shared" si="4"/>
        <v>100.18</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192.4</v>
      </c>
      <c r="AU6" s="22">
        <f t="shared" ref="AU6:BC6" si="6">IF(AU7="",NA(),AU7)</f>
        <v>186.7</v>
      </c>
      <c r="AV6" s="22">
        <f t="shared" si="6"/>
        <v>229.93</v>
      </c>
      <c r="AW6" s="22">
        <f t="shared" si="6"/>
        <v>234.72</v>
      </c>
      <c r="AX6" s="22">
        <f t="shared" si="6"/>
        <v>246.5</v>
      </c>
      <c r="AY6" s="22">
        <f t="shared" si="6"/>
        <v>349.83</v>
      </c>
      <c r="AZ6" s="22">
        <f t="shared" si="6"/>
        <v>360.86</v>
      </c>
      <c r="BA6" s="22">
        <f t="shared" si="6"/>
        <v>350.79</v>
      </c>
      <c r="BB6" s="22">
        <f t="shared" si="6"/>
        <v>354.57</v>
      </c>
      <c r="BC6" s="22">
        <f t="shared" si="6"/>
        <v>357.74</v>
      </c>
      <c r="BD6" s="21" t="str">
        <f>IF(BD7="","",IF(BD7="-","【-】","【"&amp;SUBSTITUTE(TEXT(BD7,"#,##0.00"),"-","△")&amp;"】"))</f>
        <v>【252.29】</v>
      </c>
      <c r="BE6" s="22">
        <f>IF(BE7="",NA(),BE7)</f>
        <v>737.09</v>
      </c>
      <c r="BF6" s="22">
        <f t="shared" ref="BF6:BN6" si="7">IF(BF7="",NA(),BF7)</f>
        <v>757.27</v>
      </c>
      <c r="BG6" s="22">
        <f t="shared" si="7"/>
        <v>781.65</v>
      </c>
      <c r="BH6" s="22">
        <f t="shared" si="7"/>
        <v>802.34</v>
      </c>
      <c r="BI6" s="22">
        <f t="shared" si="7"/>
        <v>815.51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93.59</v>
      </c>
      <c r="BQ6" s="22">
        <f t="shared" ref="BQ6:BY6" si="8">IF(BQ7="",NA(),BQ7)</f>
        <v>90.82</v>
      </c>
      <c r="BR6" s="22">
        <f t="shared" si="8"/>
        <v>91.62</v>
      </c>
      <c r="BS6" s="22">
        <f t="shared" si="8"/>
        <v>89.27</v>
      </c>
      <c r="BT6" s="22">
        <f t="shared" si="8"/>
        <v>87.85</v>
      </c>
      <c r="BU6" s="22">
        <f t="shared" si="8"/>
        <v>103.54</v>
      </c>
      <c r="BV6" s="22">
        <f t="shared" si="8"/>
        <v>103.32</v>
      </c>
      <c r="BW6" s="22">
        <f t="shared" si="8"/>
        <v>100.85</v>
      </c>
      <c r="BX6" s="22">
        <f t="shared" si="8"/>
        <v>103.79</v>
      </c>
      <c r="BY6" s="22">
        <f t="shared" si="8"/>
        <v>98.3</v>
      </c>
      <c r="BZ6" s="21" t="str">
        <f>IF(BZ7="","",IF(BZ7="-","【-】","【"&amp;SUBSTITUTE(TEXT(BZ7,"#,##0.00"),"-","△")&amp;"】"))</f>
        <v>【97.47】</v>
      </c>
      <c r="CA6" s="22">
        <f>IF(CA7="",NA(),CA7)</f>
        <v>194.27</v>
      </c>
      <c r="CB6" s="22">
        <f t="shared" ref="CB6:CJ6" si="9">IF(CB7="",NA(),CB7)</f>
        <v>200.09</v>
      </c>
      <c r="CC6" s="22">
        <f t="shared" si="9"/>
        <v>196.86</v>
      </c>
      <c r="CD6" s="22">
        <f t="shared" si="9"/>
        <v>201.9</v>
      </c>
      <c r="CE6" s="22">
        <f t="shared" si="9"/>
        <v>205.12</v>
      </c>
      <c r="CF6" s="22">
        <f t="shared" si="9"/>
        <v>167.46</v>
      </c>
      <c r="CG6" s="22">
        <f t="shared" si="9"/>
        <v>168.56</v>
      </c>
      <c r="CH6" s="22">
        <f t="shared" si="9"/>
        <v>167.1</v>
      </c>
      <c r="CI6" s="22">
        <f t="shared" si="9"/>
        <v>167.86</v>
      </c>
      <c r="CJ6" s="22">
        <f t="shared" si="9"/>
        <v>173.68</v>
      </c>
      <c r="CK6" s="21" t="str">
        <f>IF(CK7="","",IF(CK7="-","【-】","【"&amp;SUBSTITUTE(TEXT(CK7,"#,##0.00"),"-","△")&amp;"】"))</f>
        <v>【174.75】</v>
      </c>
      <c r="CL6" s="22">
        <f>IF(CL7="",NA(),CL7)</f>
        <v>38.42</v>
      </c>
      <c r="CM6" s="22">
        <f t="shared" ref="CM6:CU6" si="10">IF(CM7="",NA(),CM7)</f>
        <v>38.92</v>
      </c>
      <c r="CN6" s="22">
        <f t="shared" si="10"/>
        <v>39.26</v>
      </c>
      <c r="CO6" s="22">
        <f t="shared" si="10"/>
        <v>38.130000000000003</v>
      </c>
      <c r="CP6" s="22">
        <f t="shared" si="10"/>
        <v>37.47</v>
      </c>
      <c r="CQ6" s="22">
        <f t="shared" si="10"/>
        <v>59.46</v>
      </c>
      <c r="CR6" s="22">
        <f t="shared" si="10"/>
        <v>59.51</v>
      </c>
      <c r="CS6" s="22">
        <f t="shared" si="10"/>
        <v>59.91</v>
      </c>
      <c r="CT6" s="22">
        <f t="shared" si="10"/>
        <v>59.4</v>
      </c>
      <c r="CU6" s="22">
        <f t="shared" si="10"/>
        <v>59.24</v>
      </c>
      <c r="CV6" s="21" t="str">
        <f>IF(CV7="","",IF(CV7="-","【-】","【"&amp;SUBSTITUTE(TEXT(CV7,"#,##0.00"),"-","△")&amp;"】"))</f>
        <v>【59.97】</v>
      </c>
      <c r="CW6" s="22">
        <f>IF(CW7="",NA(),CW7)</f>
        <v>90.54</v>
      </c>
      <c r="CX6" s="22">
        <f t="shared" ref="CX6:DF6" si="11">IF(CX7="",NA(),CX7)</f>
        <v>89.97</v>
      </c>
      <c r="CY6" s="22">
        <f t="shared" si="11"/>
        <v>88.94</v>
      </c>
      <c r="CZ6" s="22">
        <f t="shared" si="11"/>
        <v>88.58</v>
      </c>
      <c r="DA6" s="22">
        <f t="shared" si="11"/>
        <v>87.93</v>
      </c>
      <c r="DB6" s="22">
        <f t="shared" si="11"/>
        <v>87.41</v>
      </c>
      <c r="DC6" s="22">
        <f t="shared" si="11"/>
        <v>87.08</v>
      </c>
      <c r="DD6" s="22">
        <f t="shared" si="11"/>
        <v>87.26</v>
      </c>
      <c r="DE6" s="22">
        <f t="shared" si="11"/>
        <v>87.57</v>
      </c>
      <c r="DF6" s="22">
        <f t="shared" si="11"/>
        <v>87.26</v>
      </c>
      <c r="DG6" s="21" t="str">
        <f>IF(DG7="","",IF(DG7="-","【-】","【"&amp;SUBSTITUTE(TEXT(DG7,"#,##0.00"),"-","△")&amp;"】"))</f>
        <v>【89.76】</v>
      </c>
      <c r="DH6" s="22">
        <f>IF(DH7="",NA(),DH7)</f>
        <v>45.47</v>
      </c>
      <c r="DI6" s="22">
        <f t="shared" ref="DI6:DQ6" si="12">IF(DI7="",NA(),DI7)</f>
        <v>47.21</v>
      </c>
      <c r="DJ6" s="22">
        <f t="shared" si="12"/>
        <v>48.48</v>
      </c>
      <c r="DK6" s="22">
        <f t="shared" si="12"/>
        <v>49.83</v>
      </c>
      <c r="DL6" s="22">
        <f t="shared" si="12"/>
        <v>50.76</v>
      </c>
      <c r="DM6" s="22">
        <f t="shared" si="12"/>
        <v>47.62</v>
      </c>
      <c r="DN6" s="22">
        <f t="shared" si="12"/>
        <v>48.55</v>
      </c>
      <c r="DO6" s="22">
        <f t="shared" si="12"/>
        <v>49.2</v>
      </c>
      <c r="DP6" s="22">
        <f t="shared" si="12"/>
        <v>50.01</v>
      </c>
      <c r="DQ6" s="22">
        <f t="shared" si="12"/>
        <v>50.99</v>
      </c>
      <c r="DR6" s="21" t="str">
        <f>IF(DR7="","",IF(DR7="-","【-】","【"&amp;SUBSTITUTE(TEXT(DR7,"#,##0.00"),"-","△")&amp;"】"))</f>
        <v>【51.51】</v>
      </c>
      <c r="DS6" s="22">
        <f>IF(DS7="",NA(),DS7)</f>
        <v>7.2</v>
      </c>
      <c r="DT6" s="22">
        <f t="shared" ref="DT6:EB6" si="13">IF(DT7="",NA(),DT7)</f>
        <v>8.5299999999999994</v>
      </c>
      <c r="DU6" s="22">
        <f t="shared" si="13"/>
        <v>8.32</v>
      </c>
      <c r="DV6" s="22">
        <f t="shared" si="13"/>
        <v>10.14</v>
      </c>
      <c r="DW6" s="22">
        <f t="shared" si="13"/>
        <v>11.65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v>
      </c>
      <c r="EE6" s="22">
        <f t="shared" ref="EE6:EM6" si="14">IF(EE7="",NA(),EE7)</f>
        <v>0.43</v>
      </c>
      <c r="EF6" s="22">
        <f t="shared" si="14"/>
        <v>0.34</v>
      </c>
      <c r="EG6" s="22">
        <f t="shared" si="14"/>
        <v>0.48</v>
      </c>
      <c r="EH6" s="22">
        <f t="shared" si="14"/>
        <v>0.4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152056</v>
      </c>
      <c r="D7" s="24">
        <v>46</v>
      </c>
      <c r="E7" s="24">
        <v>1</v>
      </c>
      <c r="F7" s="24">
        <v>0</v>
      </c>
      <c r="G7" s="24">
        <v>1</v>
      </c>
      <c r="H7" s="24" t="s">
        <v>93</v>
      </c>
      <c r="I7" s="24" t="s">
        <v>94</v>
      </c>
      <c r="J7" s="24" t="s">
        <v>95</v>
      </c>
      <c r="K7" s="24" t="s">
        <v>96</v>
      </c>
      <c r="L7" s="24" t="s">
        <v>97</v>
      </c>
      <c r="M7" s="24" t="s">
        <v>98</v>
      </c>
      <c r="N7" s="25" t="s">
        <v>99</v>
      </c>
      <c r="O7" s="25">
        <v>61.95</v>
      </c>
      <c r="P7" s="25">
        <v>99.83</v>
      </c>
      <c r="Q7" s="25">
        <v>3080</v>
      </c>
      <c r="R7" s="25">
        <v>78901</v>
      </c>
      <c r="S7" s="25">
        <v>442.02</v>
      </c>
      <c r="T7" s="25">
        <v>178.5</v>
      </c>
      <c r="U7" s="25">
        <v>82337</v>
      </c>
      <c r="V7" s="25">
        <v>223.63</v>
      </c>
      <c r="W7" s="25">
        <v>368.18</v>
      </c>
      <c r="X7" s="25">
        <v>102.78</v>
      </c>
      <c r="Y7" s="25">
        <v>102.6</v>
      </c>
      <c r="Z7" s="25">
        <v>103.21</v>
      </c>
      <c r="AA7" s="25">
        <v>102.15</v>
      </c>
      <c r="AB7" s="25">
        <v>100.18</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192.4</v>
      </c>
      <c r="AU7" s="25">
        <v>186.7</v>
      </c>
      <c r="AV7" s="25">
        <v>229.93</v>
      </c>
      <c r="AW7" s="25">
        <v>234.72</v>
      </c>
      <c r="AX7" s="25">
        <v>246.5</v>
      </c>
      <c r="AY7" s="25">
        <v>349.83</v>
      </c>
      <c r="AZ7" s="25">
        <v>360.86</v>
      </c>
      <c r="BA7" s="25">
        <v>350.79</v>
      </c>
      <c r="BB7" s="25">
        <v>354.57</v>
      </c>
      <c r="BC7" s="25">
        <v>357.74</v>
      </c>
      <c r="BD7" s="25">
        <v>252.29</v>
      </c>
      <c r="BE7" s="25">
        <v>737.09</v>
      </c>
      <c r="BF7" s="25">
        <v>757.27</v>
      </c>
      <c r="BG7" s="25">
        <v>781.65</v>
      </c>
      <c r="BH7" s="25">
        <v>802.34</v>
      </c>
      <c r="BI7" s="25">
        <v>815.51</v>
      </c>
      <c r="BJ7" s="25">
        <v>314.87</v>
      </c>
      <c r="BK7" s="25">
        <v>309.27999999999997</v>
      </c>
      <c r="BL7" s="25">
        <v>322.92</v>
      </c>
      <c r="BM7" s="25">
        <v>303.45999999999998</v>
      </c>
      <c r="BN7" s="25">
        <v>307.27999999999997</v>
      </c>
      <c r="BO7" s="25">
        <v>268.07</v>
      </c>
      <c r="BP7" s="25">
        <v>93.59</v>
      </c>
      <c r="BQ7" s="25">
        <v>90.82</v>
      </c>
      <c r="BR7" s="25">
        <v>91.62</v>
      </c>
      <c r="BS7" s="25">
        <v>89.27</v>
      </c>
      <c r="BT7" s="25">
        <v>87.85</v>
      </c>
      <c r="BU7" s="25">
        <v>103.54</v>
      </c>
      <c r="BV7" s="25">
        <v>103.32</v>
      </c>
      <c r="BW7" s="25">
        <v>100.85</v>
      </c>
      <c r="BX7" s="25">
        <v>103.79</v>
      </c>
      <c r="BY7" s="25">
        <v>98.3</v>
      </c>
      <c r="BZ7" s="25">
        <v>97.47</v>
      </c>
      <c r="CA7" s="25">
        <v>194.27</v>
      </c>
      <c r="CB7" s="25">
        <v>200.09</v>
      </c>
      <c r="CC7" s="25">
        <v>196.86</v>
      </c>
      <c r="CD7" s="25">
        <v>201.9</v>
      </c>
      <c r="CE7" s="25">
        <v>205.12</v>
      </c>
      <c r="CF7" s="25">
        <v>167.46</v>
      </c>
      <c r="CG7" s="25">
        <v>168.56</v>
      </c>
      <c r="CH7" s="25">
        <v>167.1</v>
      </c>
      <c r="CI7" s="25">
        <v>167.86</v>
      </c>
      <c r="CJ7" s="25">
        <v>173.68</v>
      </c>
      <c r="CK7" s="25">
        <v>174.75</v>
      </c>
      <c r="CL7" s="25">
        <v>38.42</v>
      </c>
      <c r="CM7" s="25">
        <v>38.92</v>
      </c>
      <c r="CN7" s="25">
        <v>39.26</v>
      </c>
      <c r="CO7" s="25">
        <v>38.130000000000003</v>
      </c>
      <c r="CP7" s="25">
        <v>37.47</v>
      </c>
      <c r="CQ7" s="25">
        <v>59.46</v>
      </c>
      <c r="CR7" s="25">
        <v>59.51</v>
      </c>
      <c r="CS7" s="25">
        <v>59.91</v>
      </c>
      <c r="CT7" s="25">
        <v>59.4</v>
      </c>
      <c r="CU7" s="25">
        <v>59.24</v>
      </c>
      <c r="CV7" s="25">
        <v>59.97</v>
      </c>
      <c r="CW7" s="25">
        <v>90.54</v>
      </c>
      <c r="CX7" s="25">
        <v>89.97</v>
      </c>
      <c r="CY7" s="25">
        <v>88.94</v>
      </c>
      <c r="CZ7" s="25">
        <v>88.58</v>
      </c>
      <c r="DA7" s="25">
        <v>87.93</v>
      </c>
      <c r="DB7" s="25">
        <v>87.41</v>
      </c>
      <c r="DC7" s="25">
        <v>87.08</v>
      </c>
      <c r="DD7" s="25">
        <v>87.26</v>
      </c>
      <c r="DE7" s="25">
        <v>87.57</v>
      </c>
      <c r="DF7" s="25">
        <v>87.26</v>
      </c>
      <c r="DG7" s="25">
        <v>89.76</v>
      </c>
      <c r="DH7" s="25">
        <v>45.47</v>
      </c>
      <c r="DI7" s="25">
        <v>47.21</v>
      </c>
      <c r="DJ7" s="25">
        <v>48.48</v>
      </c>
      <c r="DK7" s="25">
        <v>49.83</v>
      </c>
      <c r="DL7" s="25">
        <v>50.76</v>
      </c>
      <c r="DM7" s="25">
        <v>47.62</v>
      </c>
      <c r="DN7" s="25">
        <v>48.55</v>
      </c>
      <c r="DO7" s="25">
        <v>49.2</v>
      </c>
      <c r="DP7" s="25">
        <v>50.01</v>
      </c>
      <c r="DQ7" s="25">
        <v>50.99</v>
      </c>
      <c r="DR7" s="25">
        <v>51.51</v>
      </c>
      <c r="DS7" s="25">
        <v>7.2</v>
      </c>
      <c r="DT7" s="25">
        <v>8.5299999999999994</v>
      </c>
      <c r="DU7" s="25">
        <v>8.32</v>
      </c>
      <c r="DV7" s="25">
        <v>10.14</v>
      </c>
      <c r="DW7" s="25">
        <v>11.65</v>
      </c>
      <c r="DX7" s="25">
        <v>16.27</v>
      </c>
      <c r="DY7" s="25">
        <v>17.11</v>
      </c>
      <c r="DZ7" s="25">
        <v>18.329999999999998</v>
      </c>
      <c r="EA7" s="25">
        <v>20.27</v>
      </c>
      <c r="EB7" s="25">
        <v>21.69</v>
      </c>
      <c r="EC7" s="25">
        <v>23.75</v>
      </c>
      <c r="ED7" s="25">
        <v>0.6</v>
      </c>
      <c r="EE7" s="25">
        <v>0.43</v>
      </c>
      <c r="EF7" s="25">
        <v>0.34</v>
      </c>
      <c r="EG7" s="25">
        <v>0.48</v>
      </c>
      <c r="EH7" s="25">
        <v>0.4</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11406</cp:lastModifiedBy>
  <dcterms:created xsi:type="dcterms:W3CDTF">2023-12-05T00:52:30Z</dcterms:created>
  <dcterms:modified xsi:type="dcterms:W3CDTF">2024-01-26T05:16:13Z</dcterms:modified>
  <cp:category/>
</cp:coreProperties>
</file>