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6.0.175\01-各課Data$\101-経営企画課\令和５（２０２３）年度\02_財政経営係\08_照会・回答・通知\01_県市町村課\00_県市町村課）県通知・調査等\R06.01.17 【1.26（金）〆】公営企業に係る経営比較分析表（令和４年度）の分析等について\回答\02_下水道事業会計\"/>
    </mc:Choice>
  </mc:AlternateContent>
  <xr:revisionPtr revIDLastSave="0" documentId="13_ncr:1_{CD1410A9-6661-4EA9-9665-31157DE7D187}" xr6:coauthVersionLast="36" xr6:coauthVersionMax="36" xr10:uidLastSave="{00000000-0000-0000-0000-000000000000}"/>
  <workbookProtection workbookAlgorithmName="SHA-512" workbookHashValue="IcswRxz6tK9hnO2tlZTbSjAR+jJ23AZccvl8ZbemCdgFo8qePBNJLYIRDWwxtjAvZ1BmDtp5iHfcj0hgZ534MQ==" workbookSaltValue="QRjE12flOqxUGyDm0FfgC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AT8" i="4"/>
  <c r="W8" i="4"/>
  <c r="P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<sst xmlns="http://schemas.openxmlformats.org/spreadsheetml/2006/main" count="231" uniqueCount="116">
  <si>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</si>
  <si>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</si>
  <si>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</si>
  <si>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</si>
  <si>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</si>
  <si>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</si>
  <si>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</si>
  <si>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</si>
  <si>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</si>
  <si>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</si>
  <si>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</si>
  <si>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</si>
  <si>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</si>
  <si>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</si>
  <si>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</si>
  <si>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</si>
  <si>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</si>
  <si>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</si>
  <si>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</si>
  <si>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</si>
  <si>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</si>
  <si>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</si>
  <si>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</si>
  <si>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</si>
  <si>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</si>
  <si>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</si>
  <si>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</si>
  <si>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</si>
  <si>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</si>
  <si>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</si>
  <si>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</si>
  <si>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</si>
  <si>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</si>
  <si>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</si>
  <si>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</si>
  <si>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</si>
  <si>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</si>
  <si>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</si>
  <si>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</si>
  <si>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</si>
  <si>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</si>
  <si>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</si>
  <si>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</si>
  <si>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</si>
  <si>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</si>
  <si>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</si>
  <si>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</si>
  <si>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</si>
  <si>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</si>
  <si>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</si>
  <si>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</si>
  <si>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</si>
  <si>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</si>
  <si>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</si>
  <si>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</si>
  <si>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</si>
  <si>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</si>
  <si>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</si>
  <si>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</si>
  <si>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</si>
  <si>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</si>
  <si>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</si>
  <si>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</si>
  <si>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</si>
  <si>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</si>
  <si>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</si>
  <si>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</si>
  <si>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</si>
  <si>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</si>
  <si>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</si>
  <si>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</si>
  <si>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</si>
  <si>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</si>
  <si>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</si>
  <si>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</si>
  <si>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</si>
  <si>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</si>
  <si>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</si>
  <si>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</si>
  <si>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</si>
  <si>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</si>
  <si>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</si>
  <si>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</si>
  <si>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</si>
  <si>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</si>
  <si>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</si>
  <si>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</si>
  <si>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</si>
  <si>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</si>
  <si>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</si>
  <si>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</si>
  <si>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</si>
  <si>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</si>
  <si>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</si>
  <si>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</si>
  <si>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</si>
  <si>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</si>
  <si>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</si>
  <si>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</si>
  <si>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</si>
  <si>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</si>
  <si>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</si>
  <si>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</si>
  <si>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</si>
  <si>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</si>
  <si>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</si>
  <si>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</si>
  <si>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</si>
  <si>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</si>
  <si>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</si>
  <si>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</si>
  <si>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</si>
  <si>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</si>
  <si>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上回り、累積欠損金比率が0であるため、経営の健全性は保たれていると考えられる。しかしながら、令和4（2022）年度の経常収支比率については、令和3（2021）年度と比べ、有収水量の減少に伴う使用料収益の減少及び一般会計からの繰入金の減少により悪化した。また、施設の改築更新も計画されていることから、減少が見込まれる。
　流動比率は100％未満で、令和4(2022)年度は類似団体平均より高率となった。また、企業債の償還に充てる原資は、今後の使用料収入と繰入金から得る予定であり、支払能力不足にはなっていない。企業債残高対事業規模比率は、類似団体平均よりかなり低い数値であるが、今後は支払能力不足とならないよう、適切に企業債を借り入れる予定である。
　経費回収率は100％以上であり、経費を使用料で賄っていることを示しているが、令和4(2022)年度は物価高騰などの影響により、汚水処理費が増加したため前年度と比較し減少した。汚水処理原価は、類似団体平均に比べ低く、有収水量1㎥当たりのコストが低いことが確認できる。
　水洗化率は類似団体平均より高い数値であり、面的整備が完了していることを示している。今後も接続率の向上に努めていく。
　今後も、人口減少などに伴う使用料収益の減少など考慮し、経費の削減を始めとした経営努力を継続する。</t>
    <rPh sb="71" eb="77">
      <t>ケイジョウシュウシヒリツ</t>
    </rPh>
    <rPh sb="83" eb="85">
      <t>レイワ</t>
    </rPh>
    <rPh sb="92" eb="94">
      <t>ネンド</t>
    </rPh>
    <rPh sb="95" eb="96">
      <t>クラ</t>
    </rPh>
    <rPh sb="98" eb="102">
      <t>ユウシュウスイリョウ</t>
    </rPh>
    <rPh sb="103" eb="105">
      <t>ゲンショウ</t>
    </rPh>
    <rPh sb="106" eb="107">
      <t>トモナ</t>
    </rPh>
    <rPh sb="114" eb="116">
      <t>ゲンショウ</t>
    </rPh>
    <rPh sb="134" eb="136">
      <t>アッカ</t>
    </rPh>
    <rPh sb="206" eb="207">
      <t>タカ</t>
    </rPh>
    <rPh sb="207" eb="208">
      <t>リツ</t>
    </rPh>
    <rPh sb="388" eb="392">
      <t>ブッカコウトウ</t>
    </rPh>
    <rPh sb="395" eb="397">
      <t>エイキョウ</t>
    </rPh>
    <rPh sb="401" eb="406">
      <t>オスイショリヒ</t>
    </rPh>
    <rPh sb="407" eb="409">
      <t>ゾウカ</t>
    </rPh>
    <rPh sb="413" eb="416">
      <t>ゼンネンド</t>
    </rPh>
    <rPh sb="417" eb="419">
      <t>ヒカク</t>
    </rPh>
    <rPh sb="420" eb="422">
      <t>ゲンショウ</t>
    </rPh>
    <phoneticPr fontId="4"/>
  </si>
  <si>
    <t>　有形固定資産減価償却率は、類似団体平均より高い数値となっている。平成11(1999)年の供用開始から24年が経過する石地アメニティーライフセンターの改築更新を令和5(2023)年度から実施する予定となっている。
　管渠老朽化率は、新潟県中越沖地震に伴う災害復旧作業により管渠の更新が進んだため、耐用年数を超えた管渠は存在していない。今後も現況調査を継続的に実施し、更新、耐震性能の向上を図っていく。
　管渠改善については、今後も計画に基づいた汚水管、雨水管の更新を行うとともに、長寿命化を検討しながら経費削減を図っていく。</t>
    <phoneticPr fontId="4"/>
  </si>
  <si>
    <t>　令和4（2022）年度は有収水量の減少に伴う使用料収益の減少及び一般会計からの繰入金の減少に伴い、経常収支比率も悪化した。今後はさらなる人口減少による使用料収益の減少、一般会計からの繰入金の減少及び物価高騰等の影響から、経常収支比率及び経費回収率の更なる減少が見込まれる。
　今後は中期経営計画に基づき、適切な更新、修繕を行う中で、使用料の改定時期の検討や新たな財源の確保、経費節減等の経営改善施策に取り組んでいく。</t>
    <rPh sb="13" eb="15">
      <t>ユウシュウ</t>
    </rPh>
    <rPh sb="57" eb="59">
      <t>アッカ</t>
    </rPh>
    <rPh sb="62" eb="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</si>
</sst>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213A-4511-A8A0-3D3076184A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213A-4511-A8A0-3D3076184A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17.75</c:v>
                </c:pt>
                <c:pt idx="1">
                  <c:v>15.5</c:v>
                </c:pt>
                <c:pt idx="2">
                  <c:v>15.25</c:v>
                </c:pt>
                <c:pt idx="3">
                  <c:v>14</c:v>
                </c:pt>
                <c:pt idx="4">
                  <c:v>13.5</c:v>
                </c:pt>
              </c:numCache>
            </c:numRef>
          </c:val>
          <c:extLst>
            <c:ext xmlns:c16="http://schemas.microsoft.com/office/drawing/2014/chart" uri="{C3380CC4-5D6E-409C-BE32-E72D297353CC}">
              <c16:uniqueId val="{00000000-5AD2-4C8E-AE19-F47C35D25B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AD2-4C8E-AE19-F47C35D25B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92.45</c:v>
                </c:pt>
                <c:pt idx="1">
                  <c:v>93.13</c:v>
                </c:pt>
                <c:pt idx="2">
                  <c:v>92.82</c:v>
                </c:pt>
                <c:pt idx="3">
                  <c:v>92.74</c:v>
                </c:pt>
                <c:pt idx="4">
                  <c:v>92.65</c:v>
                </c:pt>
              </c:numCache>
            </c:numRef>
          </c:val>
          <c:extLst>
            <c:ext xmlns:c16="http://schemas.microsoft.com/office/drawing/2014/chart" uri="{C3380CC4-5D6E-409C-BE32-E72D297353CC}">
              <c16:uniqueId val="{00000000-2319-4B13-A57C-834DFB298A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2319-4B13-A57C-834DFB298A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113.71</c:v>
                </c:pt>
                <c:pt idx="1">
                  <c:v>111.6</c:v>
                </c:pt>
                <c:pt idx="2">
                  <c:v>113.11</c:v>
                </c:pt>
                <c:pt idx="3">
                  <c:v>118.49</c:v>
                </c:pt>
                <c:pt idx="4">
                  <c:v>113.78</c:v>
                </c:pt>
              </c:numCache>
            </c:numRef>
          </c:val>
          <c:extLst>
            <c:ext xmlns:c16="http://schemas.microsoft.com/office/drawing/2014/chart" uri="{C3380CC4-5D6E-409C-BE32-E72D297353CC}">
              <c16:uniqueId val="{00000000-AA62-448A-BBD3-0928DDE60C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A62-448A-BBD3-0928DDE60C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31.22</c:v>
                </c:pt>
                <c:pt idx="1">
                  <c:v>33.68</c:v>
                </c:pt>
                <c:pt idx="2">
                  <c:v>36.07</c:v>
                </c:pt>
                <c:pt idx="3">
                  <c:v>38.020000000000003</c:v>
                </c:pt>
                <c:pt idx="4">
                  <c:v>38.020000000000003</c:v>
                </c:pt>
              </c:numCache>
            </c:numRef>
          </c:val>
          <c:extLst>
            <c:ext xmlns:c16="http://schemas.microsoft.com/office/drawing/2014/chart" uri="{C3380CC4-5D6E-409C-BE32-E72D297353CC}">
              <c16:uniqueId val="{00000000-C3EB-4944-AA21-36FC98097F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C3EB-4944-AA21-36FC98097F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09-457E-86A0-9EB73D4133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D09-457E-86A0-9EB73D4133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5D-43CB-9419-C59A4EC11C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65D-43CB-9419-C59A4EC11C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67.98</c:v>
                </c:pt>
                <c:pt idx="1">
                  <c:v>56.1</c:v>
                </c:pt>
                <c:pt idx="2">
                  <c:v>53.11</c:v>
                </c:pt>
                <c:pt idx="3">
                  <c:v>41.56</c:v>
                </c:pt>
                <c:pt idx="4">
                  <c:v>50.83</c:v>
                </c:pt>
              </c:numCache>
            </c:numRef>
          </c:val>
          <c:extLst>
            <c:ext xmlns:c16="http://schemas.microsoft.com/office/drawing/2014/chart" uri="{C3380CC4-5D6E-409C-BE32-E72D297353CC}">
              <c16:uniqueId val="{00000000-D9AE-44D3-A961-9E450CEA37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D9AE-44D3-A961-9E450CEA37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1340.54</c:v>
                </c:pt>
                <c:pt idx="1">
                  <c:v>1137.95</c:v>
                </c:pt>
                <c:pt idx="2">
                  <c:v>1119.3699999999999</c:v>
                </c:pt>
                <c:pt idx="3">
                  <c:v>859.99</c:v>
                </c:pt>
                <c:pt idx="4">
                  <c:v>729.81</c:v>
                </c:pt>
              </c:numCache>
            </c:numRef>
          </c:val>
          <c:extLst>
            <c:ext xmlns:c16="http://schemas.microsoft.com/office/drawing/2014/chart" uri="{C3380CC4-5D6E-409C-BE32-E72D297353CC}">
              <c16:uniqueId val="{00000000-D748-487A-A4CD-1A86F4E083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748-487A-A4CD-1A86F4E083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161.44999999999999</c:v>
                </c:pt>
                <c:pt idx="1">
                  <c:v>159.28</c:v>
                </c:pt>
                <c:pt idx="2">
                  <c:v>145.41</c:v>
                </c:pt>
                <c:pt idx="3">
                  <c:v>174.1</c:v>
                </c:pt>
                <c:pt idx="4">
                  <c:v>143.94999999999999</c:v>
                </c:pt>
              </c:numCache>
            </c:numRef>
          </c:val>
          <c:extLst>
            <c:ext xmlns:c16="http://schemas.microsoft.com/office/drawing/2014/chart" uri="{C3380CC4-5D6E-409C-BE32-E72D297353CC}">
              <c16:uniqueId val="{00000000-EE6E-4A60-A29A-0D74DE7834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E6E-4A60-A29A-0D74DE7834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102.16</c:v>
                </c:pt>
                <c:pt idx="1">
                  <c:v>104.16</c:v>
                </c:pt>
                <c:pt idx="2">
                  <c:v>113.59</c:v>
                </c:pt>
                <c:pt idx="3">
                  <c:v>104.71</c:v>
                </c:pt>
                <c:pt idx="4">
                  <c:v>129.82</c:v>
                </c:pt>
              </c:numCache>
            </c:numRef>
          </c:val>
          <c:extLst>
            <c:ext xmlns:c16="http://schemas.microsoft.com/office/drawing/2014/chart" uri="{C3380CC4-5D6E-409C-BE32-E72D297353CC}">
              <c16:uniqueId val="{00000000-FC3E-4CB6-BC73-80E3EFC2E2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C3E-4CB6-BC73-80E3EFC2E2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柏崎市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78901</v>
      </c>
      <c r="AM8" s="37"/>
      <c r="AN8" s="37"/>
      <c r="AO8" s="37"/>
      <c r="AP8" s="37"/>
      <c r="AQ8" s="37"/>
      <c r="AR8" s="37"/>
      <c r="AS8" s="37"/>
      <c r="AT8" s="38">
        <f>データ!T6</f>
        <v>442.02</v>
      </c>
      <c r="AU8" s="38"/>
      <c r="AV8" s="38"/>
      <c r="AW8" s="38"/>
      <c r="AX8" s="38"/>
      <c r="AY8" s="38"/>
      <c r="AZ8" s="38"/>
      <c r="BA8" s="38"/>
      <c r="BB8" s="38">
        <f>データ!U6</f>
        <v>178.5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71.37</v>
      </c>
      <c r="J10" s="38"/>
      <c r="K10" s="38"/>
      <c r="L10" s="38"/>
      <c r="M10" s="38"/>
      <c r="N10" s="38"/>
      <c r="O10" s="38"/>
      <c r="P10" s="38">
        <f>データ!P6</f>
        <v>5.72</v>
      </c>
      <c r="Q10" s="38"/>
      <c r="R10" s="38"/>
      <c r="S10" s="38"/>
      <c r="T10" s="38"/>
      <c r="U10" s="38"/>
      <c r="V10" s="38"/>
      <c r="W10" s="38">
        <f>データ!Q6</f>
        <v>80.67</v>
      </c>
      <c r="X10" s="38"/>
      <c r="Y10" s="38"/>
      <c r="Z10" s="38"/>
      <c r="AA10" s="38"/>
      <c r="AB10" s="38"/>
      <c r="AC10" s="38"/>
      <c r="AD10" s="37">
        <f>データ!R6</f>
        <v>3201</v>
      </c>
      <c r="AE10" s="37"/>
      <c r="AF10" s="37"/>
      <c r="AG10" s="37"/>
      <c r="AH10" s="37"/>
      <c r="AI10" s="37"/>
      <c r="AJ10" s="37"/>
      <c r="AK10" s="2"/>
      <c r="AL10" s="37">
        <f>データ!V6</f>
        <v>4555</v>
      </c>
      <c r="AM10" s="37"/>
      <c r="AN10" s="37"/>
      <c r="AO10" s="37"/>
      <c r="AP10" s="37"/>
      <c r="AQ10" s="37"/>
      <c r="AR10" s="37"/>
      <c r="AS10" s="37"/>
      <c r="AT10" s="38">
        <f>データ!W6</f>
        <v>3.31</v>
      </c>
      <c r="AU10" s="38"/>
      <c r="AV10" s="38"/>
      <c r="AW10" s="38"/>
      <c r="AX10" s="38"/>
      <c r="AY10" s="38"/>
      <c r="AZ10" s="38"/>
      <c r="BA10" s="38"/>
      <c r="BB10" s="38">
        <f>データ!X6</f>
        <v>1376.13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smHg76gduwnnAjeSavSygqiQkJ3lKEnFlw6SSSnh2lkTtdAGTximAfITBCDOoidYQmIUyobJAIxvP9xqUF1ZQ==" saltValue="Mg3kbdp1TwIKkltMaUxQ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152056</v>
      </c>
      <c r="D6" s="19">
        <f t="shared" si="3"/>
        <v>46</v>
      </c>
      <c r="E6" s="19">
        <f t="shared" si="3"/>
        <v>17</v>
      </c>
      <c r="F6" s="19">
        <f t="shared" si="3"/>
        <v>4</v>
      </c>
      <c r="G6" s="19">
        <f t="shared" si="3"/>
        <v>0</v>
      </c>
      <c r="H6" s="19" t="str">
        <f t="shared" si="3"/>
        <v>新潟県　柏崎市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71.37</v>
      </c>
      <c r="P6" s="20">
        <f t="shared" si="3"/>
        <v>5.72</v>
      </c>
      <c r="Q6" s="20">
        <f t="shared" si="3"/>
        <v>80.67</v>
      </c>
      <c r="R6" s="20">
        <f t="shared" si="3"/>
        <v>3201</v>
      </c>
      <c r="S6" s="20">
        <f t="shared" si="3"/>
        <v>78901</v>
      </c>
      <c r="T6" s="20">
        <f t="shared" si="3"/>
        <v>442.02</v>
      </c>
      <c r="U6" s="20">
        <f t="shared" si="3"/>
        <v>178.5</v>
      </c>
      <c r="V6" s="20">
        <f t="shared" si="3"/>
        <v>4555</v>
      </c>
      <c r="W6" s="20">
        <f t="shared" si="3"/>
        <v>3.31</v>
      </c>
      <c r="X6" s="20">
        <f t="shared" si="3"/>
        <v>1376.13</v>
      </c>
      <c r="Y6" s="21">
        <f>IF(Y7="",NA(),Y7)</f>
        <v>113.71</v>
      </c>
      <c r="Z6" s="21">
        <f t="shared" ref="Z6:AH6" si="4">IF(Z7="",NA(),Z7)</f>
        <v>111.6</v>
      </c>
      <c r="AA6" s="21">
        <f t="shared" si="4"/>
        <v>113.11</v>
      </c>
      <c r="AB6" s="21">
        <f t="shared" si="4"/>
        <v>118.49</v>
      </c>
      <c r="AC6" s="21">
        <f t="shared" si="4"/>
        <v>113.78</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67.98</v>
      </c>
      <c r="AV6" s="21">
        <f t="shared" ref="AV6:BD6" si="6">IF(AV7="",NA(),AV7)</f>
        <v>56.1</v>
      </c>
      <c r="AW6" s="21">
        <f t="shared" si="6"/>
        <v>53.11</v>
      </c>
      <c r="AX6" s="21">
        <f t="shared" si="6"/>
        <v>41.56</v>
      </c>
      <c r="AY6" s="21">
        <f t="shared" si="6"/>
        <v>50.83</v>
      </c>
      <c r="AZ6" s="21">
        <f t="shared" si="6"/>
        <v>49.18</v>
      </c>
      <c r="BA6" s="21">
        <f t="shared" si="6"/>
        <v>47.72</v>
      </c>
      <c r="BB6" s="21">
        <f t="shared" si="6"/>
        <v>44.24</v>
      </c>
      <c r="BC6" s="21">
        <f t="shared" si="6"/>
        <v>43.07</v>
      </c>
      <c r="BD6" s="21">
        <f t="shared" si="6"/>
        <v>45.42</v>
      </c>
      <c r="BE6" s="20" t="str">
        <f>IF(BE7="","",IF(BE7="-","【-】","【"&amp;SUBSTITUTE(TEXT(BE7,"#,##0.00"),"-","△")&amp;"】"))</f>
        <v>【44.25】</v>
      </c>
      <c r="BF6" s="21">
        <f>IF(BF7="",NA(),BF7)</f>
        <v>1340.54</v>
      </c>
      <c r="BG6" s="21">
        <f t="shared" ref="BG6:BO6" si="7">IF(BG7="",NA(),BG7)</f>
        <v>1137.95</v>
      </c>
      <c r="BH6" s="21">
        <f t="shared" si="7"/>
        <v>1119.3699999999999</v>
      </c>
      <c r="BI6" s="21">
        <f t="shared" si="7"/>
        <v>859.99</v>
      </c>
      <c r="BJ6" s="21">
        <f t="shared" si="7"/>
        <v>729.81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161.44999999999999</v>
      </c>
      <c r="BR6" s="21">
        <f t="shared" ref="BR6:BZ6" si="8">IF(BR7="",NA(),BR7)</f>
        <v>159.28</v>
      </c>
      <c r="BS6" s="21">
        <f t="shared" si="8"/>
        <v>145.41</v>
      </c>
      <c r="BT6" s="21">
        <f t="shared" si="8"/>
        <v>174.1</v>
      </c>
      <c r="BU6" s="21">
        <f t="shared" si="8"/>
        <v>143.94999999999999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102.16</v>
      </c>
      <c r="CC6" s="21">
        <f t="shared" ref="CC6:CK6" si="9">IF(CC7="",NA(),CC7)</f>
        <v>104.16</v>
      </c>
      <c r="CD6" s="21">
        <f t="shared" si="9"/>
        <v>113.59</v>
      </c>
      <c r="CE6" s="21">
        <f t="shared" si="9"/>
        <v>104.71</v>
      </c>
      <c r="CF6" s="21">
        <f t="shared" si="9"/>
        <v>129.82</v>
      </c>
      <c r="CG6" s="21">
        <f t="shared" si="9"/>
        <v>230.02</v>
      </c>
      <c r="CH6" s="21">
        <f t="shared" si="9"/>
        <v>228.47</v>
      </c>
      <c r="CI6" s="21">
        <f t="shared" si="9"/>
        <v>224.88</v>
      </c>
      <c r="CJ6" s="21">
        <f t="shared" si="9"/>
        <v>228.64</v>
      </c>
      <c r="CK6" s="21">
        <f t="shared" si="9"/>
        <v>239.46</v>
      </c>
      <c r="CL6" s="20" t="str">
        <f>IF(CL7="","",IF(CL7="-","【-】","【"&amp;SUBSTITUTE(TEXT(CL7,"#,##0.00"),"-","△")&amp;"】"))</f>
        <v>【220.62】</v>
      </c>
      <c r="CM6" s="21">
        <f>IF(CM7="",NA(),CM7)</f>
        <v>17.75</v>
      </c>
      <c r="CN6" s="21">
        <f t="shared" ref="CN6:CV6" si="10">IF(CN7="",NA(),CN7)</f>
        <v>15.5</v>
      </c>
      <c r="CO6" s="21">
        <f t="shared" si="10"/>
        <v>15.25</v>
      </c>
      <c r="CP6" s="21">
        <f t="shared" si="10"/>
        <v>14</v>
      </c>
      <c r="CQ6" s="21">
        <f t="shared" si="10"/>
        <v>13.5</v>
      </c>
      <c r="CR6" s="21">
        <f t="shared" si="10"/>
        <v>42.56</v>
      </c>
      <c r="CS6" s="21">
        <f t="shared" si="10"/>
        <v>42.47</v>
      </c>
      <c r="CT6" s="21">
        <f t="shared" si="10"/>
        <v>42.4</v>
      </c>
      <c r="CU6" s="21">
        <f t="shared" si="10"/>
        <v>42.28</v>
      </c>
      <c r="CV6" s="21">
        <f t="shared" si="10"/>
        <v>41.06</v>
      </c>
      <c r="CW6" s="20" t="str">
        <f>IF(CW7="","",IF(CW7="-","【-】","【"&amp;SUBSTITUTE(TEXT(CW7,"#,##0.00"),"-","△")&amp;"】"))</f>
        <v>【42.22】</v>
      </c>
      <c r="CX6" s="21">
        <f>IF(CX7="",NA(),CX7)</f>
        <v>92.45</v>
      </c>
      <c r="CY6" s="21">
        <f t="shared" ref="CY6:DG6" si="11">IF(CY7="",NA(),CY7)</f>
        <v>93.13</v>
      </c>
      <c r="CZ6" s="21">
        <f t="shared" si="11"/>
        <v>92.82</v>
      </c>
      <c r="DA6" s="21">
        <f t="shared" si="11"/>
        <v>92.74</v>
      </c>
      <c r="DB6" s="21">
        <f t="shared" si="11"/>
        <v>92.65</v>
      </c>
      <c r="DC6" s="21">
        <f t="shared" si="11"/>
        <v>83.32</v>
      </c>
      <c r="DD6" s="21">
        <f t="shared" si="11"/>
        <v>83.75</v>
      </c>
      <c r="DE6" s="21">
        <f t="shared" si="11"/>
        <v>84.19</v>
      </c>
      <c r="DF6" s="21">
        <f t="shared" si="11"/>
        <v>84.34</v>
      </c>
      <c r="DG6" s="21">
        <f t="shared" si="11"/>
        <v>84.34</v>
      </c>
      <c r="DH6" s="20" t="str">
        <f>IF(DH7="","",IF(DH7="-","【-】","【"&amp;SUBSTITUTE(TEXT(DH7,"#,##0.00"),"-","△")&amp;"】"))</f>
        <v>【85.67】</v>
      </c>
      <c r="DI6" s="21">
        <f>IF(DI7="",NA(),DI7)</f>
        <v>31.22</v>
      </c>
      <c r="DJ6" s="21">
        <f t="shared" ref="DJ6:DR6" si="12">IF(DJ7="",NA(),DJ7)</f>
        <v>33.68</v>
      </c>
      <c r="DK6" s="21">
        <f t="shared" si="12"/>
        <v>36.07</v>
      </c>
      <c r="DL6" s="21">
        <f t="shared" si="12"/>
        <v>38.020000000000003</v>
      </c>
      <c r="DM6" s="21">
        <f t="shared" si="12"/>
        <v>38.020000000000003</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1">
        <f t="shared" si="14"/>
        <v>0.01</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152056</v>
      </c>
      <c r="D7" s="23">
        <v>46</v>
      </c>
      <c r="E7" s="23">
        <v>17</v>
      </c>
      <c r="F7" s="23">
        <v>4</v>
      </c>
      <c r="G7" s="23">
        <v>0</v>
      </c>
      <c r="H7" s="23" t="s">
        <v>96</v>
      </c>
      <c r="I7" s="23" t="s">
        <v>97</v>
      </c>
      <c r="J7" s="23" t="s">
        <v>98</v>
      </c>
      <c r="K7" s="23" t="s">
        <v>99</v>
      </c>
      <c r="L7" s="23" t="s">
        <v>100</v>
      </c>
      <c r="M7" s="23" t="s">
        <v>101</v>
      </c>
      <c r="N7" s="24" t="s">
        <v>102</v>
      </c>
      <c r="O7" s="24">
        <v>71.37</v>
      </c>
      <c r="P7" s="24">
        <v>5.72</v>
      </c>
      <c r="Q7" s="24">
        <v>80.67</v>
      </c>
      <c r="R7" s="24">
        <v>3201</v>
      </c>
      <c r="S7" s="24">
        <v>78901</v>
      </c>
      <c r="T7" s="24">
        <v>442.02</v>
      </c>
      <c r="U7" s="24">
        <v>178.5</v>
      </c>
      <c r="V7" s="24">
        <v>4555</v>
      </c>
      <c r="W7" s="24">
        <v>3.31</v>
      </c>
      <c r="X7" s="24">
        <v>1376.13</v>
      </c>
      <c r="Y7" s="24">
        <v>113.71</v>
      </c>
      <c r="Z7" s="24">
        <v>111.6</v>
      </c>
      <c r="AA7" s="24">
        <v>113.11</v>
      </c>
      <c r="AB7" s="24">
        <v>118.49</v>
      </c>
      <c r="AC7" s="24">
        <v>113.78</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67.98</v>
      </c>
      <c r="AV7" s="24">
        <v>56.1</v>
      </c>
      <c r="AW7" s="24">
        <v>53.11</v>
      </c>
      <c r="AX7" s="24">
        <v>41.56</v>
      </c>
      <c r="AY7" s="24">
        <v>50.83</v>
      </c>
      <c r="AZ7" s="24">
        <v>49.18</v>
      </c>
      <c r="BA7" s="24">
        <v>47.72</v>
      </c>
      <c r="BB7" s="24">
        <v>44.24</v>
      </c>
      <c r="BC7" s="24">
        <v>43.07</v>
      </c>
      <c r="BD7" s="24">
        <v>45.42</v>
      </c>
      <c r="BE7" s="24">
        <v>44.25</v>
      </c>
      <c r="BF7" s="24">
        <v>1340.54</v>
      </c>
      <c r="BG7" s="24">
        <v>1137.95</v>
      </c>
      <c r="BH7" s="24">
        <v>1119.3699999999999</v>
      </c>
      <c r="BI7" s="24">
        <v>859.99</v>
      </c>
      <c r="BJ7" s="24">
        <v>729.81</v>
      </c>
      <c r="BK7" s="24">
        <v>1194.1500000000001</v>
      </c>
      <c r="BL7" s="24">
        <v>1206.79</v>
      </c>
      <c r="BM7" s="24">
        <v>1258.43</v>
      </c>
      <c r="BN7" s="24">
        <v>1163.75</v>
      </c>
      <c r="BO7" s="24">
        <v>1195.47</v>
      </c>
      <c r="BP7" s="24">
        <v>1182.1099999999999</v>
      </c>
      <c r="BQ7" s="24">
        <v>161.44999999999999</v>
      </c>
      <c r="BR7" s="24">
        <v>159.28</v>
      </c>
      <c r="BS7" s="24">
        <v>145.41</v>
      </c>
      <c r="BT7" s="24">
        <v>174.1</v>
      </c>
      <c r="BU7" s="24">
        <v>143.94999999999999</v>
      </c>
      <c r="BV7" s="24">
        <v>72.260000000000005</v>
      </c>
      <c r="BW7" s="24">
        <v>71.84</v>
      </c>
      <c r="BX7" s="24">
        <v>73.36</v>
      </c>
      <c r="BY7" s="24">
        <v>72.599999999999994</v>
      </c>
      <c r="BZ7" s="24">
        <v>69.430000000000007</v>
      </c>
      <c r="CA7" s="24">
        <v>73.78</v>
      </c>
      <c r="CB7" s="24">
        <v>102.16</v>
      </c>
      <c r="CC7" s="24">
        <v>104.16</v>
      </c>
      <c r="CD7" s="24">
        <v>113.59</v>
      </c>
      <c r="CE7" s="24">
        <v>104.71</v>
      </c>
      <c r="CF7" s="24">
        <v>129.82</v>
      </c>
      <c r="CG7" s="24">
        <v>230.02</v>
      </c>
      <c r="CH7" s="24">
        <v>228.47</v>
      </c>
      <c r="CI7" s="24">
        <v>224.88</v>
      </c>
      <c r="CJ7" s="24">
        <v>228.64</v>
      </c>
      <c r="CK7" s="24">
        <v>239.46</v>
      </c>
      <c r="CL7" s="24">
        <v>220.62</v>
      </c>
      <c r="CM7" s="24">
        <v>17.75</v>
      </c>
      <c r="CN7" s="24">
        <v>15.5</v>
      </c>
      <c r="CO7" s="24">
        <v>15.25</v>
      </c>
      <c r="CP7" s="24">
        <v>14</v>
      </c>
      <c r="CQ7" s="24">
        <v>13.5</v>
      </c>
      <c r="CR7" s="24">
        <v>42.56</v>
      </c>
      <c r="CS7" s="24">
        <v>42.47</v>
      </c>
      <c r="CT7" s="24">
        <v>42.4</v>
      </c>
      <c r="CU7" s="24">
        <v>42.28</v>
      </c>
      <c r="CV7" s="24">
        <v>41.06</v>
      </c>
      <c r="CW7" s="24">
        <v>42.22</v>
      </c>
      <c r="CX7" s="24">
        <v>92.45</v>
      </c>
      <c r="CY7" s="24">
        <v>93.13</v>
      </c>
      <c r="CZ7" s="24">
        <v>92.82</v>
      </c>
      <c r="DA7" s="24">
        <v>92.74</v>
      </c>
      <c r="DB7" s="24">
        <v>92.65</v>
      </c>
      <c r="DC7" s="24">
        <v>83.32</v>
      </c>
      <c r="DD7" s="24">
        <v>83.75</v>
      </c>
      <c r="DE7" s="24">
        <v>84.19</v>
      </c>
      <c r="DF7" s="24">
        <v>84.34</v>
      </c>
      <c r="DG7" s="24">
        <v>84.34</v>
      </c>
      <c r="DH7" s="24">
        <v>85.67</v>
      </c>
      <c r="DI7" s="24">
        <v>31.22</v>
      </c>
      <c r="DJ7" s="24">
        <v>33.68</v>
      </c>
      <c r="DK7" s="24">
        <v>36.07</v>
      </c>
      <c r="DL7" s="24">
        <v>38.020000000000003</v>
      </c>
      <c r="DM7" s="24">
        <v>38.020000000000003</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0.01</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2024-01-23T01:55:11Z</cp:lastPrinted>
  <dcterms:created xsi:type="dcterms:W3CDTF">2023-12-12T00:55:02Z</dcterms:created>
  <dcterms:modified xsi:type="dcterms:W3CDTF">2024-01-23T07:53:53Z</dcterms:modified>
  <cp:category/>
</cp:coreProperties>
</file>