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Z:\101-経営企画課\令和６（２０２４）年度\02_財政経営係\08_照会・回答・通知\01_県市町村課\00_県市町村課）県通知・調査等\R07.01.24【２4（火）〆】公営企業に係る経営比較分析表（令和５年度）の分析等について\３回答\（水道）【経営比較分析表】2023_152056_46_010\"/>
    </mc:Choice>
  </mc:AlternateContent>
  <xr:revisionPtr revIDLastSave="0" documentId="13_ncr:1_{3E893CEF-CD7E-45DE-B7E9-51E46054AF51}" xr6:coauthVersionLast="36" xr6:coauthVersionMax="36" xr10:uidLastSave="{00000000-0000-0000-0000-000000000000}"/>
  <workbookProtection workbookAlgorithmName="SHA-512" workbookHashValue="y8XnLwFI00sL5soNEg5l3EiEqmbpjRuyRfbB0kQRD7ehlRRna+gr8NBsJvmgRR/CO3RvqDzqC8kREF4lhq9nRg==" workbookSaltValue="6w9lz10+SX5OOM49GU2OZw=="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<sst xmlns="http://schemas.openxmlformats.org/spreadsheetml/2006/main" count="228" uniqueCount="113">
  <si>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</si>
  <si>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</si>
  <si>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</si>
  <si>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</si>
  <si>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</si>
  <si>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</si>
  <si>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</si>
  <si>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</si>
  <si>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</si>
  <si>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</si>
  <si>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</si>
  <si>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</si>
  <si>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</si>
  <si>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</si>
  <si>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</si>
  <si>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</si>
  <si>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</si>
  <si>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</si>
  <si>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</si>
  <si>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</si>
  <si>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</si>
  <si>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</si>
  <si>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</si>
  <si>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</si>
  <si>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</si>
  <si>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</si>
  <si>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</si>
  <si>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</si>
  <si>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</si>
  <si>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</si>
  <si>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</si>
  <si>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</si>
  <si>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</si>
  <si>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</si>
  <si>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</si>
  <si>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</si>
  <si>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</si>
  <si>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</si>
  <si>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</si>
  <si>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</si>
  <si>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</si>
  <si>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</si>
  <si>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</si>
  <si>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</si>
  <si>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</si>
  <si>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</si>
  <si>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</si>
  <si>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</si>
  <si>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</si>
  <si>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</si>
  <si>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</si>
  <si>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</si>
  <si>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</si>
  <si>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</si>
  <si>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</si>
  <si>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</si>
  <si>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</si>
  <si>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</si>
  <si>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</si>
  <si>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</si>
  <si>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</si>
  <si>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</si>
  <si>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</si>
  <si>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</si>
  <si>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</si>
  <si>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</si>
  <si>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</si>
  <si>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</si>
  <si>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</si>
  <si>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</si>
  <si>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</si>
  <si>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</si>
  <si>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</si>
  <si>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</si>
  <si>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</si>
  <si>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</si>
  <si>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</si>
  <si>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</si>
  <si>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</si>
  <si>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</si>
  <si>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</si>
  <si>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</si>
  <si>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</si>
  <si>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</si>
  <si>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</si>
  <si>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</si>
  <si>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</si>
  <si>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</si>
  <si>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</si>
  <si>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</si>
  <si>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</si>
  <si>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</si>
  <si>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</si>
  <si>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柏崎市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</si>
  <si>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</si>
  <si>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</si>
  <si>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</si>
  <si>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</si>
  <si>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</si>
  <si>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</si>
  <si>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</si>
  <si>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</si>
  <si>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</si>
  <si>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</si>
  <si>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</si>
  <si>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</si>
  <si>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</si>
  <si>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</si>
  <si>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</si>
  <si>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</si>
  <si>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5（2023）年度決算では、給水収益の減少及び諸物価の高騰等により、赤字決算を計上することとなった。数年前から赤字が見込まれる状況を踏まえて、水道料金の改定を予定していたが、有収水量が大きく減少し、また物価高騰等に起因する費用の増大により、水道料金改定前に赤字決算を計上することとなった。
　令和5（2023）年度中に水道料金の改定に関する議決を経て、令和6（2024）年度からは水道料金の改定を行い、経営の健全化を図る。
　今後は諸物価高騰に加え、管路の老朽化対策や耐震化による更新需要も増大する見込みであるため、適切な施設規模を検討するとともに、ダウンサイジングや各種経費の見直しを図る必要がある。</t>
    <rPh sb="1" eb="4">
      <t>スウネンマエ</t>
    </rPh>
    <rPh sb="6" eb="8">
      <t>アカジ</t>
    </rPh>
    <rPh sb="9" eb="11">
      <t>ミコ</t>
    </rPh>
    <rPh sb="14" eb="16">
      <t>ジョウキョウ</t>
    </rPh>
    <rPh sb="17" eb="18">
      <t>フ</t>
    </rPh>
    <rPh sb="22" eb="26">
      <t>スイドウリョウキン</t>
    </rPh>
    <rPh sb="27" eb="29">
      <t>カイテイ</t>
    </rPh>
    <rPh sb="30" eb="32">
      <t>ヨテイ</t>
    </rPh>
    <rPh sb="38" eb="42">
      <t>ユウシュウスイリョウ</t>
    </rPh>
    <rPh sb="43" eb="44">
      <t>オオ</t>
    </rPh>
    <rPh sb="46" eb="48">
      <t>ゲンショウ</t>
    </rPh>
    <rPh sb="52" eb="56">
      <t>ブッカコウトウ</t>
    </rPh>
    <rPh sb="56" eb="57">
      <t>トウ</t>
    </rPh>
    <rPh sb="58" eb="60">
      <t>キイン</t>
    </rPh>
    <rPh sb="62" eb="64">
      <t>ヒヨウ</t>
    </rPh>
    <rPh sb="65" eb="67">
      <t>ゾウダイ</t>
    </rPh>
    <rPh sb="71" eb="78">
      <t>スイドウリョウキンカイテイマエ</t>
    </rPh>
    <rPh sb="79" eb="83">
      <t>アカジケッサン</t>
    </rPh>
    <rPh sb="136" eb="138">
      <t>ケイジョウ</t>
    </rPh>
    <rPh sb="149" eb="151">
      <t>レイワ</t>
    </rPh>
    <rPh sb="158" eb="161">
      <t>ネンドチュウ</t>
    </rPh>
    <rPh sb="170" eb="171">
      <t>カン</t>
    </rPh>
    <rPh sb="173" eb="175">
      <t>ギケツ</t>
    </rPh>
    <rPh sb="176" eb="177">
      <t>ヘ</t>
    </rPh>
    <rPh sb="179" eb="181">
      <t>レイワ</t>
    </rPh>
    <rPh sb="188" eb="190">
      <t>ネンド</t>
    </rPh>
    <rPh sb="193" eb="197">
      <t>スイドウリョウキン</t>
    </rPh>
    <rPh sb="198" eb="200">
      <t>カイテイ</t>
    </rPh>
    <rPh sb="201" eb="202">
      <t>オコナ</t>
    </rPh>
    <rPh sb="204" eb="206">
      <t>ケイエイ</t>
    </rPh>
    <rPh sb="207" eb="210">
      <t>ケンゼンカ</t>
    </rPh>
    <rPh sb="211" eb="212">
      <t>ハカ</t>
    </rPh>
    <rPh sb="216" eb="218">
      <t>コンゴ</t>
    </rPh>
    <rPh sb="219" eb="224">
      <t>ショブッカコウトウ</t>
    </rPh>
    <rPh sb="225" eb="226">
      <t>クワ</t>
    </rPh>
    <rPh sb="287" eb="291">
      <t>カクシュケイヒ</t>
    </rPh>
    <rPh sb="292" eb="294">
      <t>ミナオ</t>
    </rPh>
    <phoneticPr fontId="4"/>
  </si>
  <si>
    <t xml:space="preserve"> 令和5（2023）年度決算では、給水収益の減少及び諸物価の高騰等により、経常収支比率が100％を下回った。給水収益の減少及び一般会計からの基準外繰出金の終了により、赤字に転ずることが見込まれていたため、令和５（2023）年度中に水道料金の改定に関する議決を経て、令和６（2024）年度から水道料金の改定を行う。
　また、企業債残高対給水収益比率が類似団体平均より高く、また、料金回収率が低いことから、今後も料金水準の適正化を検討する必要がある。
　配水量の減少に伴い施設利用率は類似団体平均に比べ、依然として低い傾向にある。有収水量が減少を続けている中、今後施設の更新需要の増加に伴う資本費の増加が予想されているため、ダウンサイジング等施設の有効利用について見直しをする必要がある。
　老朽管の更新や耐震化を進め、さらに漏水調査等の維持管理にも努めているが、寒波による漏水件数の増加が、有収率減少の要因となった。今後も、老朽管の更新、耐震化をはじめ、漏水調査等の対策を進めることで、有収率の向上につなげていく。</t>
    <rPh sb="1" eb="3">
      <t>レイワ</t>
    </rPh>
    <rPh sb="10" eb="14">
      <t>ネンドケッサン</t>
    </rPh>
    <rPh sb="17" eb="21">
      <t>キュウスイシュウエキ</t>
    </rPh>
    <rPh sb="22" eb="25">
      <t>ゲンショウオヨ</t>
    </rPh>
    <rPh sb="26" eb="29">
      <t>ショブッカ</t>
    </rPh>
    <rPh sb="30" eb="33">
      <t>コウトウトウ</t>
    </rPh>
    <rPh sb="37" eb="43">
      <t>ケイジョウシュウシヒリツ</t>
    </rPh>
    <rPh sb="49" eb="51">
      <t>シタマワ</t>
    </rPh>
    <rPh sb="54" eb="58">
      <t>キュウスイシュウエキ</t>
    </rPh>
    <rPh sb="129" eb="130">
      <t>ヘ</t>
    </rPh>
    <rPh sb="432" eb="434">
      <t>タイサク</t>
    </rPh>
    <rPh sb="435" eb="436">
      <t>スス</t>
    </rPh>
    <phoneticPr fontId="4"/>
  </si>
  <si>
    <t>　新潟県中越沖地震に伴い、災害復旧により管路の更新が進んだため、管路経年化率は、類似団体平均及び全国平均を下回っている状況である。
 しかし、有形固定資産減価償却率が年々上昇しており、今後施設等の更新が増加することが見込まれる。
 また、企業債残高の増加に起因する借入額の抑制により、十分な投資が行えない状況が続いている。そのため、管路更新率は類似団体平均や全国平均を下回っており、今後も老朽化が進んでいくことが予想される。</t>
    <rPh sb="46" eb="47">
      <t>オヨ</t>
    </rPh>
    <rPh sb="75" eb="77">
      <t>シサン</t>
    </rPh>
    <rPh sb="85" eb="87">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</si>
</sst>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0.43</c:v>
                </c:pt>
                <c:pt idx="1">
                  <c:v>0.34</c:v>
                </c:pt>
                <c:pt idx="2">
                  <c:v>0.48</c:v>
                </c:pt>
                <c:pt idx="3">
                  <c:v>0.4</c:v>
                </c:pt>
                <c:pt idx="4">
                  <c:v>0.43</c:v>
                </c:pt>
              </c:numCache>
            </c:numRef>
          </c:val>
          <c:extLst>
            <c:ext xmlns:c16="http://schemas.microsoft.com/office/drawing/2014/chart" uri="{C3380CC4-5D6E-409C-BE32-E72D297353CC}">
              <c16:uniqueId val="{00000000-02C5-43F7-9CD1-5965EDEB286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02C5-43F7-9CD1-5965EDEB286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38.92</c:v>
                </c:pt>
                <c:pt idx="1">
                  <c:v>39.26</c:v>
                </c:pt>
                <c:pt idx="2">
                  <c:v>38.130000000000003</c:v>
                </c:pt>
                <c:pt idx="3">
                  <c:v>37.47</c:v>
                </c:pt>
                <c:pt idx="4">
                  <c:v>36.72</c:v>
                </c:pt>
              </c:numCache>
            </c:numRef>
          </c:val>
          <c:extLst>
            <c:ext xmlns:c16="http://schemas.microsoft.com/office/drawing/2014/chart" uri="{C3380CC4-5D6E-409C-BE32-E72D297353CC}">
              <c16:uniqueId val="{00000000-DF23-4283-A7CA-8B748BE4F8B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DF23-4283-A7CA-8B748BE4F8B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89.97</c:v>
                </c:pt>
                <c:pt idx="1">
                  <c:v>88.94</c:v>
                </c:pt>
                <c:pt idx="2">
                  <c:v>88.58</c:v>
                </c:pt>
                <c:pt idx="3">
                  <c:v>87.93</c:v>
                </c:pt>
                <c:pt idx="4">
                  <c:v>87.27</c:v>
                </c:pt>
              </c:numCache>
            </c:numRef>
          </c:val>
          <c:extLst>
            <c:ext xmlns:c16="http://schemas.microsoft.com/office/drawing/2014/chart" uri="{C3380CC4-5D6E-409C-BE32-E72D297353CC}">
              <c16:uniqueId val="{00000000-CCA0-4AF5-8718-5F4556CC91E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CCA0-4AF5-8718-5F4556CC91E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102.6</c:v>
                </c:pt>
                <c:pt idx="1">
                  <c:v>103.21</c:v>
                </c:pt>
                <c:pt idx="2">
                  <c:v>102.15</c:v>
                </c:pt>
                <c:pt idx="3">
                  <c:v>100.18</c:v>
                </c:pt>
                <c:pt idx="4">
                  <c:v>98</c:v>
                </c:pt>
              </c:numCache>
            </c:numRef>
          </c:val>
          <c:extLst>
            <c:ext xmlns:c16="http://schemas.microsoft.com/office/drawing/2014/chart" uri="{C3380CC4-5D6E-409C-BE32-E72D297353CC}">
              <c16:uniqueId val="{00000000-9EA3-4271-85D8-A21F6D78702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9EA3-4271-85D8-A21F6D78702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47.21</c:v>
                </c:pt>
                <c:pt idx="1">
                  <c:v>48.48</c:v>
                </c:pt>
                <c:pt idx="2">
                  <c:v>49.83</c:v>
                </c:pt>
                <c:pt idx="3">
                  <c:v>50.76</c:v>
                </c:pt>
                <c:pt idx="4">
                  <c:v>52.03</c:v>
                </c:pt>
              </c:numCache>
            </c:numRef>
          </c:val>
          <c:extLst>
            <c:ext xmlns:c16="http://schemas.microsoft.com/office/drawing/2014/chart" uri="{C3380CC4-5D6E-409C-BE32-E72D297353CC}">
              <c16:uniqueId val="{00000000-0A2E-4FB5-85D3-9F04045D9D0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0A2E-4FB5-85D3-9F04045D9D0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8.5299999999999994</c:v>
                </c:pt>
                <c:pt idx="1">
                  <c:v>8.32</c:v>
                </c:pt>
                <c:pt idx="2">
                  <c:v>10.14</c:v>
                </c:pt>
                <c:pt idx="3">
                  <c:v>11.65</c:v>
                </c:pt>
                <c:pt idx="4">
                  <c:v>13.02</c:v>
                </c:pt>
              </c:numCache>
            </c:numRef>
          </c:val>
          <c:extLst>
            <c:ext xmlns:c16="http://schemas.microsoft.com/office/drawing/2014/chart" uri="{C3380CC4-5D6E-409C-BE32-E72D297353CC}">
              <c16:uniqueId val="{00000000-AFD0-4631-B6F9-EB59B754583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AFD0-4631-B6F9-EB59B754583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93-4164-9A47-674CE4E31F0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3D93-4164-9A47-674CE4E31F0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186.7</c:v>
                </c:pt>
                <c:pt idx="1">
                  <c:v>229.93</c:v>
                </c:pt>
                <c:pt idx="2">
                  <c:v>234.72</c:v>
                </c:pt>
                <c:pt idx="3">
                  <c:v>246.5</c:v>
                </c:pt>
                <c:pt idx="4">
                  <c:v>188.62</c:v>
                </c:pt>
              </c:numCache>
            </c:numRef>
          </c:val>
          <c:extLst>
            <c:ext xmlns:c16="http://schemas.microsoft.com/office/drawing/2014/chart" uri="{C3380CC4-5D6E-409C-BE32-E72D297353CC}">
              <c16:uniqueId val="{00000000-5D81-4D44-B368-F0132D12B97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5D81-4D44-B368-F0132D12B97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757.27</c:v>
                </c:pt>
                <c:pt idx="1">
                  <c:v>781.65</c:v>
                </c:pt>
                <c:pt idx="2">
                  <c:v>802.34</c:v>
                </c:pt>
                <c:pt idx="3">
                  <c:v>815.51</c:v>
                </c:pt>
                <c:pt idx="4">
                  <c:v>815.19</c:v>
                </c:pt>
              </c:numCache>
            </c:numRef>
          </c:val>
          <c:extLst>
            <c:ext xmlns:c16="http://schemas.microsoft.com/office/drawing/2014/chart" uri="{C3380CC4-5D6E-409C-BE32-E72D297353CC}">
              <c16:uniqueId val="{00000000-09F8-4568-A844-F3EB90D48DA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09F8-4568-A844-F3EB90D48DA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90.82</c:v>
                </c:pt>
                <c:pt idx="1">
                  <c:v>91.62</c:v>
                </c:pt>
                <c:pt idx="2">
                  <c:v>89.27</c:v>
                </c:pt>
                <c:pt idx="3">
                  <c:v>87.85</c:v>
                </c:pt>
                <c:pt idx="4">
                  <c:v>84.91</c:v>
                </c:pt>
              </c:numCache>
            </c:numRef>
          </c:val>
          <c:extLst>
            <c:ext xmlns:c16="http://schemas.microsoft.com/office/drawing/2014/chart" uri="{C3380CC4-5D6E-409C-BE32-E72D297353CC}">
              <c16:uniqueId val="{00000000-512B-4E98-98EB-0077C4B7EA3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512B-4E98-98EB-0077C4B7EA3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200.09</c:v>
                </c:pt>
                <c:pt idx="1">
                  <c:v>196.86</c:v>
                </c:pt>
                <c:pt idx="2">
                  <c:v>201.9</c:v>
                </c:pt>
                <c:pt idx="3">
                  <c:v>205.12</c:v>
                </c:pt>
                <c:pt idx="4">
                  <c:v>212.77</c:v>
                </c:pt>
              </c:numCache>
            </c:numRef>
          </c:val>
          <c:extLst>
            <c:ext xmlns:c16="http://schemas.microsoft.com/office/drawing/2014/chart" uri="{C3380CC4-5D6E-409C-BE32-E72D297353CC}">
              <c16:uniqueId val="{00000000-E4DA-4C88-95B2-F2F39888482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E4DA-4C88-95B2-F2F39888482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新潟県　柏崎市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77493</v>
      </c>
      <c r="AM8" s="44"/>
      <c r="AN8" s="44"/>
      <c r="AO8" s="44"/>
      <c r="AP8" s="44"/>
      <c r="AQ8" s="44"/>
      <c r="AR8" s="44"/>
      <c r="AS8" s="44"/>
      <c r="AT8" s="45">
        <f>データ!$S$6</f>
        <v>442.02</v>
      </c>
      <c r="AU8" s="46"/>
      <c r="AV8" s="46"/>
      <c r="AW8" s="46"/>
      <c r="AX8" s="46"/>
      <c r="AY8" s="46"/>
      <c r="AZ8" s="46"/>
      <c r="BA8" s="46"/>
      <c r="BB8" s="47">
        <f>データ!$T$6</f>
        <v>175.32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61.65</v>
      </c>
      <c r="J10" s="46"/>
      <c r="K10" s="46"/>
      <c r="L10" s="46"/>
      <c r="M10" s="46"/>
      <c r="N10" s="46"/>
      <c r="O10" s="80"/>
      <c r="P10" s="47">
        <f>データ!$P$6</f>
        <v>99.82</v>
      </c>
      <c r="Q10" s="47"/>
      <c r="R10" s="47"/>
      <c r="S10" s="47"/>
      <c r="T10" s="47"/>
      <c r="U10" s="47"/>
      <c r="V10" s="47"/>
      <c r="W10" s="44">
        <f>データ!$Q$6</f>
        <v>3080</v>
      </c>
      <c r="X10" s="44"/>
      <c r="Y10" s="44"/>
      <c r="Z10" s="44"/>
      <c r="AA10" s="44"/>
      <c r="AB10" s="44"/>
      <c r="AC10" s="44"/>
      <c r="AD10" s="2"/>
      <c r="AE10" s="2"/>
      <c r="AF10" s="2"/>
      <c r="AG10" s="2"/>
      <c r="AH10" s="2"/>
      <c r="AI10" s="2"/>
      <c r="AJ10" s="2"/>
      <c r="AK10" s="2"/>
      <c r="AL10" s="44">
        <f>データ!$U$6</f>
        <v>80995</v>
      </c>
      <c r="AM10" s="44"/>
      <c r="AN10" s="44"/>
      <c r="AO10" s="44"/>
      <c r="AP10" s="44"/>
      <c r="AQ10" s="44"/>
      <c r="AR10" s="44"/>
      <c r="AS10" s="44"/>
      <c r="AT10" s="45">
        <f>データ!$V$6</f>
        <v>223.63</v>
      </c>
      <c r="AU10" s="46"/>
      <c r="AV10" s="46"/>
      <c r="AW10" s="46"/>
      <c r="AX10" s="46"/>
      <c r="AY10" s="46"/>
      <c r="AZ10" s="46"/>
      <c r="BA10" s="46"/>
      <c r="BB10" s="47">
        <f>データ!$W$6</f>
        <v>362.18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YrFtzcK7Aig5Mf4BI9iShxBCIHBml1C5yimZ7BrjBXT9Gpiie6MUl6+kIwFXyQusj55LYh2YWoGJ4V13bvyTMQ==" saltValue="GkPdj6tY9vRJZKQK554e3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152056</v>
      </c>
      <c r="D6" s="20">
        <f t="shared" si="3"/>
        <v>46</v>
      </c>
      <c r="E6" s="20">
        <f t="shared" si="3"/>
        <v>1</v>
      </c>
      <c r="F6" s="20">
        <f t="shared" si="3"/>
        <v>0</v>
      </c>
      <c r="G6" s="20">
        <f t="shared" si="3"/>
        <v>1</v>
      </c>
      <c r="H6" s="20" t="str">
        <f t="shared" si="3"/>
        <v>新潟県　柏崎市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61.65</v>
      </c>
      <c r="P6" s="21">
        <f t="shared" si="3"/>
        <v>99.82</v>
      </c>
      <c r="Q6" s="21">
        <f t="shared" si="3"/>
        <v>3080</v>
      </c>
      <c r="R6" s="21">
        <f t="shared" si="3"/>
        <v>77493</v>
      </c>
      <c r="S6" s="21">
        <f t="shared" si="3"/>
        <v>442.02</v>
      </c>
      <c r="T6" s="21">
        <f t="shared" si="3"/>
        <v>175.32</v>
      </c>
      <c r="U6" s="21">
        <f t="shared" si="3"/>
        <v>80995</v>
      </c>
      <c r="V6" s="21">
        <f t="shared" si="3"/>
        <v>223.63</v>
      </c>
      <c r="W6" s="21">
        <f t="shared" si="3"/>
        <v>362.18</v>
      </c>
      <c r="X6" s="22">
        <f>IF(X7="",NA(),X7)</f>
        <v>102.6</v>
      </c>
      <c r="Y6" s="22">
        <f t="shared" ref="Y6:AG6" si="4">IF(Y7="",NA(),Y7)</f>
        <v>103.21</v>
      </c>
      <c r="Z6" s="22">
        <f t="shared" si="4"/>
        <v>102.15</v>
      </c>
      <c r="AA6" s="22">
        <f t="shared" si="4"/>
        <v>100.18</v>
      </c>
      <c r="AB6" s="22">
        <f t="shared" si="4"/>
        <v>98</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186.7</v>
      </c>
      <c r="AU6" s="22">
        <f t="shared" ref="AU6:BC6" si="6">IF(AU7="",NA(),AU7)</f>
        <v>229.93</v>
      </c>
      <c r="AV6" s="22">
        <f t="shared" si="6"/>
        <v>234.72</v>
      </c>
      <c r="AW6" s="22">
        <f t="shared" si="6"/>
        <v>246.5</v>
      </c>
      <c r="AX6" s="22">
        <f t="shared" si="6"/>
        <v>188.62</v>
      </c>
      <c r="AY6" s="22">
        <f t="shared" si="6"/>
        <v>360.86</v>
      </c>
      <c r="AZ6" s="22">
        <f t="shared" si="6"/>
        <v>350.79</v>
      </c>
      <c r="BA6" s="22">
        <f t="shared" si="6"/>
        <v>354.57</v>
      </c>
      <c r="BB6" s="22">
        <f t="shared" si="6"/>
        <v>357.74</v>
      </c>
      <c r="BC6" s="22">
        <f t="shared" si="6"/>
        <v>344.88</v>
      </c>
      <c r="BD6" s="21" t="str">
        <f>IF(BD7="","",IF(BD7="-","【-】","【"&amp;SUBSTITUTE(TEXT(BD7,"#,##0.00"),"-","△")&amp;"】"))</f>
        <v>【243.36】</v>
      </c>
      <c r="BE6" s="22">
        <f>IF(BE7="",NA(),BE7)</f>
        <v>757.27</v>
      </c>
      <c r="BF6" s="22">
        <f t="shared" ref="BF6:BN6" si="7">IF(BF7="",NA(),BF7)</f>
        <v>781.65</v>
      </c>
      <c r="BG6" s="22">
        <f t="shared" si="7"/>
        <v>802.34</v>
      </c>
      <c r="BH6" s="22">
        <f t="shared" si="7"/>
        <v>815.51</v>
      </c>
      <c r="BI6" s="22">
        <f t="shared" si="7"/>
        <v>815.19</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90.82</v>
      </c>
      <c r="BQ6" s="22">
        <f t="shared" ref="BQ6:BY6" si="8">IF(BQ7="",NA(),BQ7)</f>
        <v>91.62</v>
      </c>
      <c r="BR6" s="22">
        <f t="shared" si="8"/>
        <v>89.27</v>
      </c>
      <c r="BS6" s="22">
        <f t="shared" si="8"/>
        <v>87.85</v>
      </c>
      <c r="BT6" s="22">
        <f t="shared" si="8"/>
        <v>84.91</v>
      </c>
      <c r="BU6" s="22">
        <f t="shared" si="8"/>
        <v>103.32</v>
      </c>
      <c r="BV6" s="22">
        <f t="shared" si="8"/>
        <v>100.85</v>
      </c>
      <c r="BW6" s="22">
        <f t="shared" si="8"/>
        <v>103.79</v>
      </c>
      <c r="BX6" s="22">
        <f t="shared" si="8"/>
        <v>98.3</v>
      </c>
      <c r="BY6" s="22">
        <f t="shared" si="8"/>
        <v>98.89</v>
      </c>
      <c r="BZ6" s="21" t="str">
        <f>IF(BZ7="","",IF(BZ7="-","【-】","【"&amp;SUBSTITUTE(TEXT(BZ7,"#,##0.00"),"-","△")&amp;"】"))</f>
        <v>【97.82】</v>
      </c>
      <c r="CA6" s="22">
        <f>IF(CA7="",NA(),CA7)</f>
        <v>200.09</v>
      </c>
      <c r="CB6" s="22">
        <f t="shared" ref="CB6:CJ6" si="9">IF(CB7="",NA(),CB7)</f>
        <v>196.86</v>
      </c>
      <c r="CC6" s="22">
        <f t="shared" si="9"/>
        <v>201.9</v>
      </c>
      <c r="CD6" s="22">
        <f t="shared" si="9"/>
        <v>205.12</v>
      </c>
      <c r="CE6" s="22">
        <f t="shared" si="9"/>
        <v>212.77</v>
      </c>
      <c r="CF6" s="22">
        <f t="shared" si="9"/>
        <v>168.56</v>
      </c>
      <c r="CG6" s="22">
        <f t="shared" si="9"/>
        <v>167.1</v>
      </c>
      <c r="CH6" s="22">
        <f t="shared" si="9"/>
        <v>167.86</v>
      </c>
      <c r="CI6" s="22">
        <f t="shared" si="9"/>
        <v>173.68</v>
      </c>
      <c r="CJ6" s="22">
        <f t="shared" si="9"/>
        <v>174.52</v>
      </c>
      <c r="CK6" s="21" t="str">
        <f>IF(CK7="","",IF(CK7="-","【-】","【"&amp;SUBSTITUTE(TEXT(CK7,"#,##0.00"),"-","△")&amp;"】"))</f>
        <v>【177.56】</v>
      </c>
      <c r="CL6" s="22">
        <f>IF(CL7="",NA(),CL7)</f>
        <v>38.92</v>
      </c>
      <c r="CM6" s="22">
        <f t="shared" ref="CM6:CU6" si="10">IF(CM7="",NA(),CM7)</f>
        <v>39.26</v>
      </c>
      <c r="CN6" s="22">
        <f t="shared" si="10"/>
        <v>38.130000000000003</v>
      </c>
      <c r="CO6" s="22">
        <f t="shared" si="10"/>
        <v>37.47</v>
      </c>
      <c r="CP6" s="22">
        <f t="shared" si="10"/>
        <v>36.72</v>
      </c>
      <c r="CQ6" s="22">
        <f t="shared" si="10"/>
        <v>59.51</v>
      </c>
      <c r="CR6" s="22">
        <f t="shared" si="10"/>
        <v>59.91</v>
      </c>
      <c r="CS6" s="22">
        <f t="shared" si="10"/>
        <v>59.4</v>
      </c>
      <c r="CT6" s="22">
        <f t="shared" si="10"/>
        <v>59.24</v>
      </c>
      <c r="CU6" s="22">
        <f t="shared" si="10"/>
        <v>58.77</v>
      </c>
      <c r="CV6" s="21" t="str">
        <f>IF(CV7="","",IF(CV7="-","【-】","【"&amp;SUBSTITUTE(TEXT(CV7,"#,##0.00"),"-","△")&amp;"】"))</f>
        <v>【59.81】</v>
      </c>
      <c r="CW6" s="22">
        <f>IF(CW7="",NA(),CW7)</f>
        <v>89.97</v>
      </c>
      <c r="CX6" s="22">
        <f t="shared" ref="CX6:DF6" si="11">IF(CX7="",NA(),CX7)</f>
        <v>88.94</v>
      </c>
      <c r="CY6" s="22">
        <f t="shared" si="11"/>
        <v>88.58</v>
      </c>
      <c r="CZ6" s="22">
        <f t="shared" si="11"/>
        <v>87.93</v>
      </c>
      <c r="DA6" s="22">
        <f t="shared" si="11"/>
        <v>87.27</v>
      </c>
      <c r="DB6" s="22">
        <f t="shared" si="11"/>
        <v>87.08</v>
      </c>
      <c r="DC6" s="22">
        <f t="shared" si="11"/>
        <v>87.26</v>
      </c>
      <c r="DD6" s="22">
        <f t="shared" si="11"/>
        <v>87.57</v>
      </c>
      <c r="DE6" s="22">
        <f t="shared" si="11"/>
        <v>87.26</v>
      </c>
      <c r="DF6" s="22">
        <f t="shared" si="11"/>
        <v>86.95</v>
      </c>
      <c r="DG6" s="21" t="str">
        <f>IF(DG7="","",IF(DG7="-","【-】","【"&amp;SUBSTITUTE(TEXT(DG7,"#,##0.00"),"-","△")&amp;"】"))</f>
        <v>【89.42】</v>
      </c>
      <c r="DH6" s="22">
        <f>IF(DH7="",NA(),DH7)</f>
        <v>47.21</v>
      </c>
      <c r="DI6" s="22">
        <f t="shared" ref="DI6:DQ6" si="12">IF(DI7="",NA(),DI7)</f>
        <v>48.48</v>
      </c>
      <c r="DJ6" s="22">
        <f t="shared" si="12"/>
        <v>49.83</v>
      </c>
      <c r="DK6" s="22">
        <f t="shared" si="12"/>
        <v>50.76</v>
      </c>
      <c r="DL6" s="22">
        <f t="shared" si="12"/>
        <v>52.03</v>
      </c>
      <c r="DM6" s="22">
        <f t="shared" si="12"/>
        <v>48.55</v>
      </c>
      <c r="DN6" s="22">
        <f t="shared" si="12"/>
        <v>49.2</v>
      </c>
      <c r="DO6" s="22">
        <f t="shared" si="12"/>
        <v>50.01</v>
      </c>
      <c r="DP6" s="22">
        <f t="shared" si="12"/>
        <v>50.99</v>
      </c>
      <c r="DQ6" s="22">
        <f t="shared" si="12"/>
        <v>51.79</v>
      </c>
      <c r="DR6" s="21" t="str">
        <f>IF(DR7="","",IF(DR7="-","【-】","【"&amp;SUBSTITUTE(TEXT(DR7,"#,##0.00"),"-","△")&amp;"】"))</f>
        <v>【52.02】</v>
      </c>
      <c r="DS6" s="22">
        <f>IF(DS7="",NA(),DS7)</f>
        <v>8.5299999999999994</v>
      </c>
      <c r="DT6" s="22">
        <f t="shared" ref="DT6:EB6" si="13">IF(DT7="",NA(),DT7)</f>
        <v>8.32</v>
      </c>
      <c r="DU6" s="22">
        <f t="shared" si="13"/>
        <v>10.14</v>
      </c>
      <c r="DV6" s="22">
        <f t="shared" si="13"/>
        <v>11.65</v>
      </c>
      <c r="DW6" s="22">
        <f t="shared" si="13"/>
        <v>13.02</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0.43</v>
      </c>
      <c r="EE6" s="22">
        <f t="shared" ref="EE6:EM6" si="14">IF(EE7="",NA(),EE7)</f>
        <v>0.34</v>
      </c>
      <c r="EF6" s="22">
        <f t="shared" si="14"/>
        <v>0.48</v>
      </c>
      <c r="EG6" s="22">
        <f t="shared" si="14"/>
        <v>0.4</v>
      </c>
      <c r="EH6" s="22">
        <f t="shared" si="14"/>
        <v>0.43</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15">
      <c r="A7" s="15"/>
      <c r="B7" s="24">
        <v>2023</v>
      </c>
      <c r="C7" s="24">
        <v>152056</v>
      </c>
      <c r="D7" s="24">
        <v>46</v>
      </c>
      <c r="E7" s="24">
        <v>1</v>
      </c>
      <c r="F7" s="24">
        <v>0</v>
      </c>
      <c r="G7" s="24">
        <v>1</v>
      </c>
      <c r="H7" s="24" t="s">
        <v>93</v>
      </c>
      <c r="I7" s="24" t="s">
        <v>94</v>
      </c>
      <c r="J7" s="24" t="s">
        <v>95</v>
      </c>
      <c r="K7" s="24" t="s">
        <v>96</v>
      </c>
      <c r="L7" s="24" t="s">
        <v>97</v>
      </c>
      <c r="M7" s="24" t="s">
        <v>98</v>
      </c>
      <c r="N7" s="25" t="s">
        <v>99</v>
      </c>
      <c r="O7" s="25">
        <v>61.65</v>
      </c>
      <c r="P7" s="25">
        <v>99.82</v>
      </c>
      <c r="Q7" s="25">
        <v>3080</v>
      </c>
      <c r="R7" s="25">
        <v>77493</v>
      </c>
      <c r="S7" s="25">
        <v>442.02</v>
      </c>
      <c r="T7" s="25">
        <v>175.32</v>
      </c>
      <c r="U7" s="25">
        <v>80995</v>
      </c>
      <c r="V7" s="25">
        <v>223.63</v>
      </c>
      <c r="W7" s="25">
        <v>362.18</v>
      </c>
      <c r="X7" s="25">
        <v>102.6</v>
      </c>
      <c r="Y7" s="25">
        <v>103.21</v>
      </c>
      <c r="Z7" s="25">
        <v>102.15</v>
      </c>
      <c r="AA7" s="25">
        <v>100.18</v>
      </c>
      <c r="AB7" s="25">
        <v>98</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186.7</v>
      </c>
      <c r="AU7" s="25">
        <v>229.93</v>
      </c>
      <c r="AV7" s="25">
        <v>234.72</v>
      </c>
      <c r="AW7" s="25">
        <v>246.5</v>
      </c>
      <c r="AX7" s="25">
        <v>188.62</v>
      </c>
      <c r="AY7" s="25">
        <v>360.86</v>
      </c>
      <c r="AZ7" s="25">
        <v>350.79</v>
      </c>
      <c r="BA7" s="25">
        <v>354.57</v>
      </c>
      <c r="BB7" s="25">
        <v>357.74</v>
      </c>
      <c r="BC7" s="25">
        <v>344.88</v>
      </c>
      <c r="BD7" s="25">
        <v>243.36</v>
      </c>
      <c r="BE7" s="25">
        <v>757.27</v>
      </c>
      <c r="BF7" s="25">
        <v>781.65</v>
      </c>
      <c r="BG7" s="25">
        <v>802.34</v>
      </c>
      <c r="BH7" s="25">
        <v>815.51</v>
      </c>
      <c r="BI7" s="25">
        <v>815.19</v>
      </c>
      <c r="BJ7" s="25">
        <v>309.27999999999997</v>
      </c>
      <c r="BK7" s="25">
        <v>322.92</v>
      </c>
      <c r="BL7" s="25">
        <v>303.45999999999998</v>
      </c>
      <c r="BM7" s="25">
        <v>307.27999999999997</v>
      </c>
      <c r="BN7" s="25">
        <v>304.02</v>
      </c>
      <c r="BO7" s="25">
        <v>265.93</v>
      </c>
      <c r="BP7" s="25">
        <v>90.82</v>
      </c>
      <c r="BQ7" s="25">
        <v>91.62</v>
      </c>
      <c r="BR7" s="25">
        <v>89.27</v>
      </c>
      <c r="BS7" s="25">
        <v>87.85</v>
      </c>
      <c r="BT7" s="25">
        <v>84.91</v>
      </c>
      <c r="BU7" s="25">
        <v>103.32</v>
      </c>
      <c r="BV7" s="25">
        <v>100.85</v>
      </c>
      <c r="BW7" s="25">
        <v>103.79</v>
      </c>
      <c r="BX7" s="25">
        <v>98.3</v>
      </c>
      <c r="BY7" s="25">
        <v>98.89</v>
      </c>
      <c r="BZ7" s="25">
        <v>97.82</v>
      </c>
      <c r="CA7" s="25">
        <v>200.09</v>
      </c>
      <c r="CB7" s="25">
        <v>196.86</v>
      </c>
      <c r="CC7" s="25">
        <v>201.9</v>
      </c>
      <c r="CD7" s="25">
        <v>205.12</v>
      </c>
      <c r="CE7" s="25">
        <v>212.77</v>
      </c>
      <c r="CF7" s="25">
        <v>168.56</v>
      </c>
      <c r="CG7" s="25">
        <v>167.1</v>
      </c>
      <c r="CH7" s="25">
        <v>167.86</v>
      </c>
      <c r="CI7" s="25">
        <v>173.68</v>
      </c>
      <c r="CJ7" s="25">
        <v>174.52</v>
      </c>
      <c r="CK7" s="25">
        <v>177.56</v>
      </c>
      <c r="CL7" s="25">
        <v>38.92</v>
      </c>
      <c r="CM7" s="25">
        <v>39.26</v>
      </c>
      <c r="CN7" s="25">
        <v>38.130000000000003</v>
      </c>
      <c r="CO7" s="25">
        <v>37.47</v>
      </c>
      <c r="CP7" s="25">
        <v>36.72</v>
      </c>
      <c r="CQ7" s="25">
        <v>59.51</v>
      </c>
      <c r="CR7" s="25">
        <v>59.91</v>
      </c>
      <c r="CS7" s="25">
        <v>59.4</v>
      </c>
      <c r="CT7" s="25">
        <v>59.24</v>
      </c>
      <c r="CU7" s="25">
        <v>58.77</v>
      </c>
      <c r="CV7" s="25">
        <v>59.81</v>
      </c>
      <c r="CW7" s="25">
        <v>89.97</v>
      </c>
      <c r="CX7" s="25">
        <v>88.94</v>
      </c>
      <c r="CY7" s="25">
        <v>88.58</v>
      </c>
      <c r="CZ7" s="25">
        <v>87.93</v>
      </c>
      <c r="DA7" s="25">
        <v>87.27</v>
      </c>
      <c r="DB7" s="25">
        <v>87.08</v>
      </c>
      <c r="DC7" s="25">
        <v>87.26</v>
      </c>
      <c r="DD7" s="25">
        <v>87.57</v>
      </c>
      <c r="DE7" s="25">
        <v>87.26</v>
      </c>
      <c r="DF7" s="25">
        <v>86.95</v>
      </c>
      <c r="DG7" s="25">
        <v>89.42</v>
      </c>
      <c r="DH7" s="25">
        <v>47.21</v>
      </c>
      <c r="DI7" s="25">
        <v>48.48</v>
      </c>
      <c r="DJ7" s="25">
        <v>49.83</v>
      </c>
      <c r="DK7" s="25">
        <v>50.76</v>
      </c>
      <c r="DL7" s="25">
        <v>52.03</v>
      </c>
      <c r="DM7" s="25">
        <v>48.55</v>
      </c>
      <c r="DN7" s="25">
        <v>49.2</v>
      </c>
      <c r="DO7" s="25">
        <v>50.01</v>
      </c>
      <c r="DP7" s="25">
        <v>50.99</v>
      </c>
      <c r="DQ7" s="25">
        <v>51.79</v>
      </c>
      <c r="DR7" s="25">
        <v>52.02</v>
      </c>
      <c r="DS7" s="25">
        <v>8.5299999999999994</v>
      </c>
      <c r="DT7" s="25">
        <v>8.32</v>
      </c>
      <c r="DU7" s="25">
        <v>10.14</v>
      </c>
      <c r="DV7" s="25">
        <v>11.65</v>
      </c>
      <c r="DW7" s="25">
        <v>13.02</v>
      </c>
      <c r="DX7" s="25">
        <v>17.11</v>
      </c>
      <c r="DY7" s="25">
        <v>18.329999999999998</v>
      </c>
      <c r="DZ7" s="25">
        <v>20.27</v>
      </c>
      <c r="EA7" s="25">
        <v>21.69</v>
      </c>
      <c r="EB7" s="25">
        <v>23.19</v>
      </c>
      <c r="EC7" s="25">
        <v>25.37</v>
      </c>
      <c r="ED7" s="25">
        <v>0.43</v>
      </c>
      <c r="EE7" s="25">
        <v>0.34</v>
      </c>
      <c r="EF7" s="25">
        <v>0.48</v>
      </c>
      <c r="EG7" s="25">
        <v>0.4</v>
      </c>
      <c r="EH7" s="25">
        <v>0.43</v>
      </c>
      <c r="EI7" s="25">
        <v>0.63</v>
      </c>
      <c r="EJ7" s="25">
        <v>0.6</v>
      </c>
      <c r="EK7" s="25">
        <v>0.56000000000000005</v>
      </c>
      <c r="EL7" s="25">
        <v>0.6</v>
      </c>
      <c r="EM7" s="25">
        <v>0.53</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0000011406</cp:lastModifiedBy>
  <dcterms:modified xsi:type="dcterms:W3CDTF">2025-02-20T02:26:18Z</dcterms:modified>
</cp:coreProperties>
</file>