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Z:\101-経営企画課\令和６（２０２４）年度\02_財政経営係\08_照会・回答・通知\01_県市町村課\00_県市町村課）県通知・調査等\R07.01.24【２4（火）〆】公営企業に係る経営比較分析表（令和５年度）の分析等について\３回答\（下水道）【経営比較分析表】2023_152056_46_1718\"/>
    </mc:Choice>
  </mc:AlternateContent>
  <xr:revisionPtr revIDLastSave="0" documentId="13_ncr:1_{D85BCC26-7589-4029-9480-C91DAABB8126}" xr6:coauthVersionLast="36" xr6:coauthVersionMax="36" xr10:uidLastSave="{00000000-0000-0000-0000-000000000000}"/>
  <workbookProtection workbookAlgorithmName="SHA-512" workbookHashValue="zGhcGf2v1p97xQYskgzcyUW2zv1HQf7gB7YeKpGVF2FnAM+XVH1lYiIW/QKWhDZBG+mM7tbBar2Sz6WEFSdK1Q==" workbookSaltValue="+zlgIjHP4WPvGkD26n0vNA==" workbookSpinCount="100000" lockStructure="1"/>
  <bookViews>
    <workbookView xWindow="0" yWindow="0" windowWidth="23040" windowHeight="92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AT10" i="4"/>
  <c r="AL10" i="4"/>
  <c r="I10" i="4"/>
  <c r="AL8"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<sst xmlns="http://schemas.openxmlformats.org/spreadsheetml/2006/main" count="231" uniqueCount="116">
  <si>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</si>
  <si>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</si>
  <si>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</si>
  <si>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</si>
  <si>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</si>
  <si>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</si>
  <si>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</si>
  <si>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</si>
  <si>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</si>
  <si>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</si>
  <si>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</si>
  <si>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</si>
  <si>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</si>
  <si>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</si>
  <si>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</si>
  <si>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</si>
  <si>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</si>
  <si>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</si>
  <si>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</si>
  <si>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</si>
  <si>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</si>
  <si>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</si>
  <si>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</si>
  <si>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</si>
  <si>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</si>
  <si>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</si>
  <si>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</si>
  <si>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</si>
  <si>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</si>
  <si>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</si>
  <si>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</si>
  <si>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</si>
  <si>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</si>
  <si>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</si>
  <si>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</si>
  <si>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</si>
  <si>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</si>
  <si>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</si>
  <si>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</si>
  <si>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</si>
  <si>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</si>
  <si>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</si>
  <si>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</si>
  <si>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</si>
  <si>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</si>
  <si>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</si>
  <si>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</si>
  <si>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</si>
  <si>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</si>
  <si>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</si>
  <si>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</si>
  <si>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</si>
  <si>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</si>
  <si>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</si>
  <si>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</si>
  <si>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</si>
  <si>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</si>
  <si>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</si>
  <si>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</si>
  <si>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</si>
  <si>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</si>
  <si>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</si>
  <si>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</si>
  <si>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</si>
  <si>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</si>
  <si>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</si>
  <si>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</si>
  <si>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</si>
  <si>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</si>
  <si>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</si>
  <si>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</si>
  <si>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</si>
  <si>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</si>
  <si>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</si>
  <si>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</si>
  <si>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</si>
  <si>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</si>
  <si>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</si>
  <si>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</si>
  <si>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</si>
  <si>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</si>
  <si>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</si>
  <si>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</si>
  <si>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</si>
  <si>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</si>
  <si>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</si>
  <si>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</si>
  <si>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</si>
  <si>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</si>
  <si>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</si>
  <si>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</si>
  <si>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</si>
  <si>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</si>
  <si>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</si>
  <si>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</si>
  <si>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</si>
  <si>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</si>
  <si>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</si>
  <si>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</si>
  <si>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</si>
  <si>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</si>
  <si>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</si>
  <si>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</si>
  <si>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</si>
  <si>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</si>
  <si>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</si>
  <si>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</si>
  <si>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</si>
  <si>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</si>
  <si>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</si>
  <si>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</si>
  <si>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</si>
  <si>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</si>
  <si>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有形固定資産減価償却率は、類似団体平均より高い数値となっている。昭和56(1981)年の供用開始から43年が経過する自然環境浄化センター等の改築更新を順次実施する計画となっている。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管渠改善率は、令和5(2023)年度において類似団体平均より上回った。今後も計画に基づいた汚水管、雨水管の更新を行うとともに、長寿命化を検討しながら経費削減を図っていく。</t>
    <rPh sb="217" eb="219">
      <t>ウワマワ</t>
    </rPh>
    <phoneticPr fontId="4"/>
  </si>
  <si>
    <t>　令和5(2023)年度は前年度と比較し経常収支比率は増加し、100％を超え経営の健全性は保持している。しかしながら、今後も人口減少による使用料収益の減少、一般会計からの繰入金の減少及び物価高騰等の影響から、経常収支比率及び経費回収率の減少が見込まれる。
　今後は中期経営計画に基づき、適切な更新、修繕を行う中で、使用料の改定時期の検討や新たな財源の確保、経費節減等の経営改善施策に取り組んでいく。</t>
    <rPh sb="1" eb="3">
      <t>レイワ</t>
    </rPh>
    <rPh sb="10" eb="12">
      <t>ネンド</t>
    </rPh>
    <rPh sb="13" eb="16">
      <t>ゼンネンド</t>
    </rPh>
    <rPh sb="17" eb="19">
      <t>ヒカク</t>
    </rPh>
    <rPh sb="20" eb="26">
      <t>ケイジョウシュウシヒリツ</t>
    </rPh>
    <rPh sb="27" eb="29">
      <t>ゾウカ</t>
    </rPh>
    <rPh sb="36" eb="37">
      <t>コ</t>
    </rPh>
    <rPh sb="91" eb="92">
      <t>オヨ</t>
    </rPh>
    <rPh sb="93" eb="97">
      <t>ブッカコウトウ</t>
    </rPh>
    <rPh sb="97" eb="98">
      <t>トウ</t>
    </rPh>
    <rPh sb="99" eb="101">
      <t>エイキョウ</t>
    </rPh>
    <rPh sb="109" eb="110">
      <t>リツ</t>
    </rPh>
    <rPh sb="110" eb="111">
      <t>オヨ</t>
    </rPh>
    <rPh sb="112" eb="114">
      <t>ケイヒ</t>
    </rPh>
    <rPh sb="114" eb="117">
      <t>カイシュウリツ</t>
    </rPh>
    <rPh sb="157" eb="160">
      <t>シヨウリョウ</t>
    </rPh>
    <rPh sb="169" eb="170">
      <t>アラ</t>
    </rPh>
    <rPh sb="188" eb="190">
      <t>シサク</t>
    </rPh>
    <phoneticPr fontId="4"/>
  </si>
  <si>
    <t>　経常収支比率は100％を上回り、累積欠損金比率が0であるため、経営の健全性は保たれている。また、令和5(2023)年度は令和4(2022)年度と比べ、経常費用の減少などの影響により増加した。しかし、今後、更なる使用料収益及び一般会計からの繰入金の減少が見込まれ、また、施設の改築更新も計画されていることから、健全な経営維持を行う努力が必要である。
　流動比率は100％未満であり、令和5(2023)年度は類似団体平均を大きく下回った。ただ、企業債の償還に充てる原資は、今後の使用料収入と繰入金から得る予定であり、支払能力不足にはなっていない。企業債残高対事業規模比率は、類似団体平均より低い数値であるが、今後は支払能力不足とならないよう、資本費平準化債を含め、適切に企業債を借り入れる予定である。
　経費回収率は100％以上であり、経費を使用料で賄っていることを示しており、令和5(2023)年度は、汚水処理費が減少したため前年度と比較し増加した。汚水処理原価は、類似団体平均に比べ低く、有収水量1㎥当たりのコストが低いことが確認できる。
　水洗化率は類似団体平均より高い数値であり、面的整備が完了していることを示している。今後も接続率の向上に努めていく。
　今後も、人口減少などに伴う使用料収益の減少などを考慮し、経費の削減を始めとした経営努力を継続する。</t>
    <rPh sb="49" eb="51">
      <t>レイワ</t>
    </rPh>
    <rPh sb="58" eb="60">
      <t>ネンド</t>
    </rPh>
    <rPh sb="61" eb="63">
      <t>レイワ</t>
    </rPh>
    <rPh sb="70" eb="72">
      <t>ネンド</t>
    </rPh>
    <rPh sb="73" eb="74">
      <t>クラ</t>
    </rPh>
    <rPh sb="76" eb="80">
      <t>ケイジョウヒヨウ</t>
    </rPh>
    <rPh sb="81" eb="83">
      <t>ゲンショウ</t>
    </rPh>
    <rPh sb="86" eb="88">
      <t>エイキョウ</t>
    </rPh>
    <rPh sb="91" eb="93">
      <t>ゾウカ</t>
    </rPh>
    <rPh sb="100" eb="102">
      <t>コンゴ</t>
    </rPh>
    <rPh sb="103" eb="104">
      <t>サラ</t>
    </rPh>
    <rPh sb="127" eb="129">
      <t>ミコ</t>
    </rPh>
    <rPh sb="155" eb="157">
      <t>ケンゼン</t>
    </rPh>
    <rPh sb="191" eb="193">
      <t>レイワ</t>
    </rPh>
    <rPh sb="200" eb="202">
      <t>ネンド</t>
    </rPh>
    <rPh sb="210" eb="211">
      <t>オオ</t>
    </rPh>
    <rPh sb="213" eb="215">
      <t>シタマワ</t>
    </rPh>
    <rPh sb="388" eb="390">
      <t>レイワ</t>
    </rPh>
    <rPh sb="397" eb="399">
      <t>ネンド</t>
    </rPh>
    <rPh sb="401" eb="406">
      <t>オスイショリヒ</t>
    </rPh>
    <rPh sb="407" eb="409">
      <t>ゲンショウ</t>
    </rPh>
    <rPh sb="413" eb="416">
      <t>ゼンネンド</t>
    </rPh>
    <rPh sb="417" eb="419">
      <t>ヒカク</t>
    </rPh>
    <rPh sb="420" eb="42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</si>
</sst>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0.21</c:v>
                </c:pt>
                <c:pt idx="2">
                  <c:v>0.16</c:v>
                </c:pt>
                <c:pt idx="3">
                  <c:v>0.11</c:v>
                </c:pt>
                <c:pt idx="4">
                  <c:v>0.19</c:v>
                </c:pt>
              </c:numCache>
            </c:numRef>
          </c:val>
          <c:extLst>
            <c:ext xmlns:c16="http://schemas.microsoft.com/office/drawing/2014/chart" uri="{C3380CC4-5D6E-409C-BE32-E72D297353CC}">
              <c16:uniqueId val="{00000000-3571-4DB3-9F80-2879E723664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3571-4DB3-9F80-2879E723664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47.21</c:v>
                </c:pt>
                <c:pt idx="1">
                  <c:v>54.91</c:v>
                </c:pt>
                <c:pt idx="2">
                  <c:v>53.56</c:v>
                </c:pt>
                <c:pt idx="3">
                  <c:v>52.19</c:v>
                </c:pt>
                <c:pt idx="4">
                  <c:v>50.76</c:v>
                </c:pt>
              </c:numCache>
            </c:numRef>
          </c:val>
          <c:extLst>
            <c:ext xmlns:c16="http://schemas.microsoft.com/office/drawing/2014/chart" uri="{C3380CC4-5D6E-409C-BE32-E72D297353CC}">
              <c16:uniqueId val="{00000000-6B7D-4707-AFFF-BBE9551081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6B7D-4707-AFFF-BBE9551081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99.1</c:v>
                </c:pt>
                <c:pt idx="1">
                  <c:v>99.26</c:v>
                </c:pt>
                <c:pt idx="2">
                  <c:v>99.26</c:v>
                </c:pt>
                <c:pt idx="3">
                  <c:v>99.28</c:v>
                </c:pt>
                <c:pt idx="4">
                  <c:v>99.3</c:v>
                </c:pt>
              </c:numCache>
            </c:numRef>
          </c:val>
          <c:extLst>
            <c:ext xmlns:c16="http://schemas.microsoft.com/office/drawing/2014/chart" uri="{C3380CC4-5D6E-409C-BE32-E72D297353CC}">
              <c16:uniqueId val="{00000000-CBC0-4ED8-ACA6-C8BC60AD70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CBC0-4ED8-ACA6-C8BC60AD70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103.84</c:v>
                </c:pt>
                <c:pt idx="1">
                  <c:v>102.35</c:v>
                </c:pt>
                <c:pt idx="2">
                  <c:v>109.43</c:v>
                </c:pt>
                <c:pt idx="3">
                  <c:v>109.99</c:v>
                </c:pt>
                <c:pt idx="4">
                  <c:v>110.35</c:v>
                </c:pt>
              </c:numCache>
            </c:numRef>
          </c:val>
          <c:extLst>
            <c:ext xmlns:c16="http://schemas.microsoft.com/office/drawing/2014/chart" uri="{C3380CC4-5D6E-409C-BE32-E72D297353CC}">
              <c16:uniqueId val="{00000000-99B9-454F-A14A-3317C88B3D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99B9-454F-A14A-3317C88B3D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34.520000000000003</c:v>
                </c:pt>
                <c:pt idx="1">
                  <c:v>36.56</c:v>
                </c:pt>
                <c:pt idx="2">
                  <c:v>38.57</c:v>
                </c:pt>
                <c:pt idx="3">
                  <c:v>41.36</c:v>
                </c:pt>
                <c:pt idx="4">
                  <c:v>42.7</c:v>
                </c:pt>
              </c:numCache>
            </c:numRef>
          </c:val>
          <c:extLst>
            <c:ext xmlns:c16="http://schemas.microsoft.com/office/drawing/2014/chart" uri="{C3380CC4-5D6E-409C-BE32-E72D297353CC}">
              <c16:uniqueId val="{00000000-8DD8-457B-A215-FB1422C1CB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8DD8-457B-A215-FB1422C1CB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3E-4949-98CD-F2D676F3FE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B53E-4949-98CD-F2D676F3FE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B1-46C1-9694-7771DE2EA8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36B1-46C1-9694-7771DE2EA8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60.34</c:v>
                </c:pt>
                <c:pt idx="1">
                  <c:v>67.06</c:v>
                </c:pt>
                <c:pt idx="2">
                  <c:v>60.54</c:v>
                </c:pt>
                <c:pt idx="3">
                  <c:v>72.790000000000006</c:v>
                </c:pt>
                <c:pt idx="4">
                  <c:v>57.64</c:v>
                </c:pt>
              </c:numCache>
            </c:numRef>
          </c:val>
          <c:extLst>
            <c:ext xmlns:c16="http://schemas.microsoft.com/office/drawing/2014/chart" uri="{C3380CC4-5D6E-409C-BE32-E72D297353CC}">
              <c16:uniqueId val="{00000000-50DE-45BA-A536-4D67F428A1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50DE-45BA-A536-4D67F428A1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644.02</c:v>
                </c:pt>
                <c:pt idx="1">
                  <c:v>713.69</c:v>
                </c:pt>
                <c:pt idx="2">
                  <c:v>670.41</c:v>
                </c:pt>
                <c:pt idx="3">
                  <c:v>649.75</c:v>
                </c:pt>
                <c:pt idx="4">
                  <c:v>621.66</c:v>
                </c:pt>
              </c:numCache>
            </c:numRef>
          </c:val>
          <c:extLst>
            <c:ext xmlns:c16="http://schemas.microsoft.com/office/drawing/2014/chart" uri="{C3380CC4-5D6E-409C-BE32-E72D297353CC}">
              <c16:uniqueId val="{00000000-BFEC-4036-8E95-DE83A9428D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BFEC-4036-8E95-DE83A9428D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111.42</c:v>
                </c:pt>
                <c:pt idx="1">
                  <c:v>115.33</c:v>
                </c:pt>
                <c:pt idx="2">
                  <c:v>125.01</c:v>
                </c:pt>
                <c:pt idx="3">
                  <c:v>123.69</c:v>
                </c:pt>
                <c:pt idx="4">
                  <c:v>123.74</c:v>
                </c:pt>
              </c:numCache>
            </c:numRef>
          </c:val>
          <c:extLst>
            <c:ext xmlns:c16="http://schemas.microsoft.com/office/drawing/2014/chart" uri="{C3380CC4-5D6E-409C-BE32-E72D297353CC}">
              <c16:uniqueId val="{00000000-CC0E-48F3-8362-F7F7BF9529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CC0E-48F3-8362-F7F7BF9529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135.41</c:v>
                </c:pt>
                <c:pt idx="1">
                  <c:v>130.09</c:v>
                </c:pt>
                <c:pt idx="2">
                  <c:v>132.1</c:v>
                </c:pt>
                <c:pt idx="3">
                  <c:v>139.46</c:v>
                </c:pt>
                <c:pt idx="4">
                  <c:v>139.9</c:v>
                </c:pt>
              </c:numCache>
            </c:numRef>
          </c:val>
          <c:extLst>
            <c:ext xmlns:c16="http://schemas.microsoft.com/office/drawing/2014/chart" uri="{C3380CC4-5D6E-409C-BE32-E72D297353CC}">
              <c16:uniqueId val="{00000000-D3F7-4C6A-BB16-7B96A440E3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D3F7-4C6A-BB16-7B96A440E3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新潟県　柏崎市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77493</v>
      </c>
      <c r="AM8" s="44"/>
      <c r="AN8" s="44"/>
      <c r="AO8" s="44"/>
      <c r="AP8" s="44"/>
      <c r="AQ8" s="44"/>
      <c r="AR8" s="44"/>
      <c r="AS8" s="44"/>
      <c r="AT8" s="45">
        <f>データ!T6</f>
        <v>442.02</v>
      </c>
      <c r="AU8" s="45"/>
      <c r="AV8" s="45"/>
      <c r="AW8" s="45"/>
      <c r="AX8" s="45"/>
      <c r="AY8" s="45"/>
      <c r="AZ8" s="45"/>
      <c r="BA8" s="45"/>
      <c r="BB8" s="45">
        <f>データ!U6</f>
        <v>175.32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66.12</v>
      </c>
      <c r="J10" s="45"/>
      <c r="K10" s="45"/>
      <c r="L10" s="45"/>
      <c r="M10" s="45"/>
      <c r="N10" s="45"/>
      <c r="O10" s="45"/>
      <c r="P10" s="45">
        <f>データ!P6</f>
        <v>71</v>
      </c>
      <c r="Q10" s="45"/>
      <c r="R10" s="45"/>
      <c r="S10" s="45"/>
      <c r="T10" s="45"/>
      <c r="U10" s="45"/>
      <c r="V10" s="45"/>
      <c r="W10" s="45">
        <f>データ!Q6</f>
        <v>87.4</v>
      </c>
      <c r="X10" s="45"/>
      <c r="Y10" s="45"/>
      <c r="Z10" s="45"/>
      <c r="AA10" s="45"/>
      <c r="AB10" s="45"/>
      <c r="AC10" s="45"/>
      <c r="AD10" s="44">
        <f>データ!R6</f>
        <v>3201</v>
      </c>
      <c r="AE10" s="44"/>
      <c r="AF10" s="44"/>
      <c r="AG10" s="44"/>
      <c r="AH10" s="44"/>
      <c r="AI10" s="44"/>
      <c r="AJ10" s="44"/>
      <c r="AK10" s="2"/>
      <c r="AL10" s="44">
        <f>データ!V6</f>
        <v>54582</v>
      </c>
      <c r="AM10" s="44"/>
      <c r="AN10" s="44"/>
      <c r="AO10" s="44"/>
      <c r="AP10" s="44"/>
      <c r="AQ10" s="44"/>
      <c r="AR10" s="44"/>
      <c r="AS10" s="44"/>
      <c r="AT10" s="45">
        <f>データ!W6</f>
        <v>18.399999999999999</v>
      </c>
      <c r="AU10" s="45"/>
      <c r="AV10" s="45"/>
      <c r="AW10" s="45"/>
      <c r="AX10" s="45"/>
      <c r="AY10" s="45"/>
      <c r="AZ10" s="45"/>
      <c r="BA10" s="45"/>
      <c r="BB10" s="45">
        <f>データ!X6</f>
        <v>2966.41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LPR4UTaQ57cLjnhGhii/wzYs08bbIT+Bk6hzMEaQkdL4LN4kLBK740zq2+9gMUgO3P/YBKayodho0ymp8vZzeg==" saltValue="OM8w6iPBCFKMOvnC/4/O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152056</v>
      </c>
      <c r="D6" s="19">
        <f t="shared" si="3"/>
        <v>46</v>
      </c>
      <c r="E6" s="19">
        <f t="shared" si="3"/>
        <v>17</v>
      </c>
      <c r="F6" s="19">
        <f t="shared" si="3"/>
        <v>1</v>
      </c>
      <c r="G6" s="19">
        <f t="shared" si="3"/>
        <v>0</v>
      </c>
      <c r="H6" s="19" t="str">
        <f t="shared" si="3"/>
        <v>新潟県　柏崎市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66.12</v>
      </c>
      <c r="P6" s="20">
        <f t="shared" si="3"/>
        <v>71</v>
      </c>
      <c r="Q6" s="20">
        <f t="shared" si="3"/>
        <v>87.4</v>
      </c>
      <c r="R6" s="20">
        <f t="shared" si="3"/>
        <v>3201</v>
      </c>
      <c r="S6" s="20">
        <f t="shared" si="3"/>
        <v>77493</v>
      </c>
      <c r="T6" s="20">
        <f t="shared" si="3"/>
        <v>442.02</v>
      </c>
      <c r="U6" s="20">
        <f t="shared" si="3"/>
        <v>175.32</v>
      </c>
      <c r="V6" s="20">
        <f t="shared" si="3"/>
        <v>54582</v>
      </c>
      <c r="W6" s="20">
        <f t="shared" si="3"/>
        <v>18.399999999999999</v>
      </c>
      <c r="X6" s="20">
        <f t="shared" si="3"/>
        <v>2966.41</v>
      </c>
      <c r="Y6" s="21">
        <f>IF(Y7="",NA(),Y7)</f>
        <v>103.84</v>
      </c>
      <c r="Z6" s="21">
        <f t="shared" ref="Z6:AH6" si="4">IF(Z7="",NA(),Z7)</f>
        <v>102.35</v>
      </c>
      <c r="AA6" s="21">
        <f t="shared" si="4"/>
        <v>109.43</v>
      </c>
      <c r="AB6" s="21">
        <f t="shared" si="4"/>
        <v>109.99</v>
      </c>
      <c r="AC6" s="21">
        <f t="shared" si="4"/>
        <v>110.35</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60.34</v>
      </c>
      <c r="AV6" s="21">
        <f t="shared" ref="AV6:BD6" si="6">IF(AV7="",NA(),AV7)</f>
        <v>67.06</v>
      </c>
      <c r="AW6" s="21">
        <f t="shared" si="6"/>
        <v>60.54</v>
      </c>
      <c r="AX6" s="21">
        <f t="shared" si="6"/>
        <v>72.790000000000006</v>
      </c>
      <c r="AY6" s="21">
        <f t="shared" si="6"/>
        <v>57.64</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644.02</v>
      </c>
      <c r="BG6" s="21">
        <f t="shared" ref="BG6:BO6" si="7">IF(BG7="",NA(),BG7)</f>
        <v>713.69</v>
      </c>
      <c r="BH6" s="21">
        <f t="shared" si="7"/>
        <v>670.41</v>
      </c>
      <c r="BI6" s="21">
        <f t="shared" si="7"/>
        <v>649.75</v>
      </c>
      <c r="BJ6" s="21">
        <f t="shared" si="7"/>
        <v>621.66</v>
      </c>
      <c r="BK6" s="21">
        <f t="shared" si="7"/>
        <v>847.44</v>
      </c>
      <c r="BL6" s="21">
        <f t="shared" si="7"/>
        <v>857.88</v>
      </c>
      <c r="BM6" s="21">
        <f t="shared" si="7"/>
        <v>825.1</v>
      </c>
      <c r="BN6" s="21">
        <f t="shared" si="7"/>
        <v>789.87</v>
      </c>
      <c r="BO6" s="21">
        <f t="shared" si="7"/>
        <v>749.43</v>
      </c>
      <c r="BP6" s="20" t="str">
        <f>IF(BP7="","",IF(BP7="-","【-】","【"&amp;SUBSTITUTE(TEXT(BP7,"#,##0.00"),"-","△")&amp;"】"))</f>
        <v>【630.82】</v>
      </c>
      <c r="BQ6" s="21">
        <f>IF(BQ7="",NA(),BQ7)</f>
        <v>111.42</v>
      </c>
      <c r="BR6" s="21">
        <f t="shared" ref="BR6:BZ6" si="8">IF(BR7="",NA(),BR7)</f>
        <v>115.33</v>
      </c>
      <c r="BS6" s="21">
        <f t="shared" si="8"/>
        <v>125.01</v>
      </c>
      <c r="BT6" s="21">
        <f t="shared" si="8"/>
        <v>123.69</v>
      </c>
      <c r="BU6" s="21">
        <f t="shared" si="8"/>
        <v>123.74</v>
      </c>
      <c r="BV6" s="21">
        <f t="shared" si="8"/>
        <v>94.69</v>
      </c>
      <c r="BW6" s="21">
        <f t="shared" si="8"/>
        <v>94.97</v>
      </c>
      <c r="BX6" s="21">
        <f t="shared" si="8"/>
        <v>97.07</v>
      </c>
      <c r="BY6" s="21">
        <f t="shared" si="8"/>
        <v>98.06</v>
      </c>
      <c r="BZ6" s="21">
        <f t="shared" si="8"/>
        <v>98.46</v>
      </c>
      <c r="CA6" s="20" t="str">
        <f>IF(CA7="","",IF(CA7="-","【-】","【"&amp;SUBSTITUTE(TEXT(CA7,"#,##0.00"),"-","△")&amp;"】"))</f>
        <v>【97.81】</v>
      </c>
      <c r="CB6" s="21">
        <f>IF(CB7="",NA(),CB7)</f>
        <v>135.41</v>
      </c>
      <c r="CC6" s="21">
        <f t="shared" ref="CC6:CK6" si="9">IF(CC7="",NA(),CC7)</f>
        <v>130.09</v>
      </c>
      <c r="CD6" s="21">
        <f t="shared" si="9"/>
        <v>132.1</v>
      </c>
      <c r="CE6" s="21">
        <f t="shared" si="9"/>
        <v>139.46</v>
      </c>
      <c r="CF6" s="21">
        <f t="shared" si="9"/>
        <v>139.9</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47.21</v>
      </c>
      <c r="CN6" s="21">
        <f t="shared" ref="CN6:CV6" si="10">IF(CN7="",NA(),CN7)</f>
        <v>54.91</v>
      </c>
      <c r="CO6" s="21">
        <f t="shared" si="10"/>
        <v>53.56</v>
      </c>
      <c r="CP6" s="21">
        <f t="shared" si="10"/>
        <v>52.19</v>
      </c>
      <c r="CQ6" s="21">
        <f t="shared" si="10"/>
        <v>50.76</v>
      </c>
      <c r="CR6" s="21">
        <f t="shared" si="10"/>
        <v>68.31</v>
      </c>
      <c r="CS6" s="21">
        <f t="shared" si="10"/>
        <v>65.28</v>
      </c>
      <c r="CT6" s="21">
        <f t="shared" si="10"/>
        <v>64.92</v>
      </c>
      <c r="CU6" s="21">
        <f t="shared" si="10"/>
        <v>64.14</v>
      </c>
      <c r="CV6" s="21">
        <f t="shared" si="10"/>
        <v>63.71</v>
      </c>
      <c r="CW6" s="20" t="str">
        <f>IF(CW7="","",IF(CW7="-","【-】","【"&amp;SUBSTITUTE(TEXT(CW7,"#,##0.00"),"-","△")&amp;"】"))</f>
        <v>【58.94】</v>
      </c>
      <c r="CX6" s="21">
        <f>IF(CX7="",NA(),CX7)</f>
        <v>99.1</v>
      </c>
      <c r="CY6" s="21">
        <f t="shared" ref="CY6:DG6" si="11">IF(CY7="",NA(),CY7)</f>
        <v>99.26</v>
      </c>
      <c r="CZ6" s="21">
        <f t="shared" si="11"/>
        <v>99.26</v>
      </c>
      <c r="DA6" s="21">
        <f t="shared" si="11"/>
        <v>99.28</v>
      </c>
      <c r="DB6" s="21">
        <f t="shared" si="11"/>
        <v>99.3</v>
      </c>
      <c r="DC6" s="21">
        <f t="shared" si="11"/>
        <v>92.62</v>
      </c>
      <c r="DD6" s="21">
        <f t="shared" si="11"/>
        <v>92.72</v>
      </c>
      <c r="DE6" s="21">
        <f t="shared" si="11"/>
        <v>92.88</v>
      </c>
      <c r="DF6" s="21">
        <f t="shared" si="11"/>
        <v>92.9</v>
      </c>
      <c r="DG6" s="21">
        <f t="shared" si="11"/>
        <v>92.89</v>
      </c>
      <c r="DH6" s="20" t="str">
        <f>IF(DH7="","",IF(DH7="-","【-】","【"&amp;SUBSTITUTE(TEXT(DH7,"#,##0.00"),"-","△")&amp;"】"))</f>
        <v>【95.91】</v>
      </c>
      <c r="DI6" s="21">
        <f>IF(DI7="",NA(),DI7)</f>
        <v>34.520000000000003</v>
      </c>
      <c r="DJ6" s="21">
        <f t="shared" ref="DJ6:DR6" si="12">IF(DJ7="",NA(),DJ7)</f>
        <v>36.56</v>
      </c>
      <c r="DK6" s="21">
        <f t="shared" si="12"/>
        <v>38.57</v>
      </c>
      <c r="DL6" s="21">
        <f t="shared" si="12"/>
        <v>41.36</v>
      </c>
      <c r="DM6" s="21">
        <f t="shared" si="12"/>
        <v>42.7</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1">
        <f>IF(EE7="",NA(),EE7)</f>
        <v>0.04</v>
      </c>
      <c r="EF6" s="21">
        <f t="shared" ref="EF6:EN6" si="14">IF(EF7="",NA(),EF7)</f>
        <v>0.21</v>
      </c>
      <c r="EG6" s="21">
        <f t="shared" si="14"/>
        <v>0.16</v>
      </c>
      <c r="EH6" s="21">
        <f t="shared" si="14"/>
        <v>0.11</v>
      </c>
      <c r="EI6" s="21">
        <f t="shared" si="14"/>
        <v>0.19</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152056</v>
      </c>
      <c r="D7" s="23">
        <v>46</v>
      </c>
      <c r="E7" s="23">
        <v>17</v>
      </c>
      <c r="F7" s="23">
        <v>1</v>
      </c>
      <c r="G7" s="23">
        <v>0</v>
      </c>
      <c r="H7" s="23" t="s">
        <v>96</v>
      </c>
      <c r="I7" s="23" t="s">
        <v>97</v>
      </c>
      <c r="J7" s="23" t="s">
        <v>98</v>
      </c>
      <c r="K7" s="23" t="s">
        <v>99</v>
      </c>
      <c r="L7" s="23" t="s">
        <v>100</v>
      </c>
      <c r="M7" s="23" t="s">
        <v>101</v>
      </c>
      <c r="N7" s="24" t="s">
        <v>102</v>
      </c>
      <c r="O7" s="24">
        <v>66.12</v>
      </c>
      <c r="P7" s="24">
        <v>71</v>
      </c>
      <c r="Q7" s="24">
        <v>87.4</v>
      </c>
      <c r="R7" s="24">
        <v>3201</v>
      </c>
      <c r="S7" s="24">
        <v>77493</v>
      </c>
      <c r="T7" s="24">
        <v>442.02</v>
      </c>
      <c r="U7" s="24">
        <v>175.32</v>
      </c>
      <c r="V7" s="24">
        <v>54582</v>
      </c>
      <c r="W7" s="24">
        <v>18.399999999999999</v>
      </c>
      <c r="X7" s="24">
        <v>2966.41</v>
      </c>
      <c r="Y7" s="24">
        <v>103.84</v>
      </c>
      <c r="Z7" s="24">
        <v>102.35</v>
      </c>
      <c r="AA7" s="24">
        <v>109.43</v>
      </c>
      <c r="AB7" s="24">
        <v>109.99</v>
      </c>
      <c r="AC7" s="24">
        <v>110.35</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60.34</v>
      </c>
      <c r="AV7" s="24">
        <v>67.06</v>
      </c>
      <c r="AW7" s="24">
        <v>60.54</v>
      </c>
      <c r="AX7" s="24">
        <v>72.790000000000006</v>
      </c>
      <c r="AY7" s="24">
        <v>57.64</v>
      </c>
      <c r="AZ7" s="24">
        <v>68.180000000000007</v>
      </c>
      <c r="BA7" s="24">
        <v>67.930000000000007</v>
      </c>
      <c r="BB7" s="24">
        <v>68.53</v>
      </c>
      <c r="BC7" s="24">
        <v>69.180000000000007</v>
      </c>
      <c r="BD7" s="24">
        <v>76.319999999999993</v>
      </c>
      <c r="BE7" s="24">
        <v>78.430000000000007</v>
      </c>
      <c r="BF7" s="24">
        <v>644.02</v>
      </c>
      <c r="BG7" s="24">
        <v>713.69</v>
      </c>
      <c r="BH7" s="24">
        <v>670.41</v>
      </c>
      <c r="BI7" s="24">
        <v>649.75</v>
      </c>
      <c r="BJ7" s="24">
        <v>621.66</v>
      </c>
      <c r="BK7" s="24">
        <v>847.44</v>
      </c>
      <c r="BL7" s="24">
        <v>857.88</v>
      </c>
      <c r="BM7" s="24">
        <v>825.1</v>
      </c>
      <c r="BN7" s="24">
        <v>789.87</v>
      </c>
      <c r="BO7" s="24">
        <v>749.43</v>
      </c>
      <c r="BP7" s="24">
        <v>630.82000000000005</v>
      </c>
      <c r="BQ7" s="24">
        <v>111.42</v>
      </c>
      <c r="BR7" s="24">
        <v>115.33</v>
      </c>
      <c r="BS7" s="24">
        <v>125.01</v>
      </c>
      <c r="BT7" s="24">
        <v>123.69</v>
      </c>
      <c r="BU7" s="24">
        <v>123.74</v>
      </c>
      <c r="BV7" s="24">
        <v>94.69</v>
      </c>
      <c r="BW7" s="24">
        <v>94.97</v>
      </c>
      <c r="BX7" s="24">
        <v>97.07</v>
      </c>
      <c r="BY7" s="24">
        <v>98.06</v>
      </c>
      <c r="BZ7" s="24">
        <v>98.46</v>
      </c>
      <c r="CA7" s="24">
        <v>97.81</v>
      </c>
      <c r="CB7" s="24">
        <v>135.41</v>
      </c>
      <c r="CC7" s="24">
        <v>130.09</v>
      </c>
      <c r="CD7" s="24">
        <v>132.1</v>
      </c>
      <c r="CE7" s="24">
        <v>139.46</v>
      </c>
      <c r="CF7" s="24">
        <v>139.9</v>
      </c>
      <c r="CG7" s="24">
        <v>159.78</v>
      </c>
      <c r="CH7" s="24">
        <v>159.49</v>
      </c>
      <c r="CI7" s="24">
        <v>157.81</v>
      </c>
      <c r="CJ7" s="24">
        <v>157.37</v>
      </c>
      <c r="CK7" s="24">
        <v>157.44999999999999</v>
      </c>
      <c r="CL7" s="24">
        <v>138.75</v>
      </c>
      <c r="CM7" s="24">
        <v>47.21</v>
      </c>
      <c r="CN7" s="24">
        <v>54.91</v>
      </c>
      <c r="CO7" s="24">
        <v>53.56</v>
      </c>
      <c r="CP7" s="24">
        <v>52.19</v>
      </c>
      <c r="CQ7" s="24">
        <v>50.76</v>
      </c>
      <c r="CR7" s="24">
        <v>68.31</v>
      </c>
      <c r="CS7" s="24">
        <v>65.28</v>
      </c>
      <c r="CT7" s="24">
        <v>64.92</v>
      </c>
      <c r="CU7" s="24">
        <v>64.14</v>
      </c>
      <c r="CV7" s="24">
        <v>63.71</v>
      </c>
      <c r="CW7" s="24">
        <v>58.94</v>
      </c>
      <c r="CX7" s="24">
        <v>99.1</v>
      </c>
      <c r="CY7" s="24">
        <v>99.26</v>
      </c>
      <c r="CZ7" s="24">
        <v>99.26</v>
      </c>
      <c r="DA7" s="24">
        <v>99.28</v>
      </c>
      <c r="DB7" s="24">
        <v>99.3</v>
      </c>
      <c r="DC7" s="24">
        <v>92.62</v>
      </c>
      <c r="DD7" s="24">
        <v>92.72</v>
      </c>
      <c r="DE7" s="24">
        <v>92.88</v>
      </c>
      <c r="DF7" s="24">
        <v>92.9</v>
      </c>
      <c r="DG7" s="24">
        <v>92.89</v>
      </c>
      <c r="DH7" s="24">
        <v>95.91</v>
      </c>
      <c r="DI7" s="24">
        <v>34.520000000000003</v>
      </c>
      <c r="DJ7" s="24">
        <v>36.56</v>
      </c>
      <c r="DK7" s="24">
        <v>38.57</v>
      </c>
      <c r="DL7" s="24">
        <v>41.36</v>
      </c>
      <c r="DM7" s="24">
        <v>42.7</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0.04</v>
      </c>
      <c r="EF7" s="24">
        <v>0.21</v>
      </c>
      <c r="EG7" s="24">
        <v>0.16</v>
      </c>
      <c r="EH7" s="24">
        <v>0.11</v>
      </c>
      <c r="EI7" s="24">
        <v>0.19</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0000010903</cp:lastModifiedBy>
  <cp:lastPrinted>2025-01-31T01:06:47Z</cp:lastPrinted>
  <dcterms:modified xsi:type="dcterms:W3CDTF">2025-02-04T00:14:58Z</dcterms:modified>
</cp:coreProperties>
</file>