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Z:\101-経営企画課\令和６（２０２４）年度\02_財政経営係\08_照会・回答・通知\01_県市町村課\00_県市町村課）県通知・調査等\R07.01.24【２4（火）〆】公営企業に係る経営比較分析表（令和５年度）の分析等について\３回答\（下水道）【経営比較分析表】2023_152056_46_1718\"/>
    </mc:Choice>
  </mc:AlternateContent>
  <xr:revisionPtr revIDLastSave="0" documentId="13_ncr:1_{BAEA2558-D839-484C-B006-01C95B9B77F1}" xr6:coauthVersionLast="36" xr6:coauthVersionMax="36" xr10:uidLastSave="{00000000-0000-0000-0000-000000000000}"/>
  <workbookProtection workbookAlgorithmName="SHA-512" workbookHashValue="EJm+UM+u9PiJyh94SgEe9xlFxd+/wAsx6DGgER6RDb06G2UFMjRjXoU7FnUk4EImvtIwQwFGYzde158dFJ1LKA==" workbookSaltValue="djKmT1zkN5JhbO6VLl9kBg==" workbookSpinCount="100000" lockStructure="1"/>
  <bookViews>
    <workbookView xWindow="0" yWindow="0" windowWidth="23040" windowHeight="92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AT10" i="4"/>
  <c r="AL10" i="4"/>
  <c r="I10" i="4"/>
  <c r="AL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<sst xmlns="http://schemas.openxmlformats.org/spreadsheetml/2006/main" count="231" uniqueCount="117">
  <si>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</si>
  <si>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</si>
  <si>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</si>
  <si>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</si>
  <si>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</si>
  <si>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</si>
  <si>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</si>
  <si>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</si>
  <si>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</si>
  <si>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</si>
  <si>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</si>
  <si>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</si>
  <si>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</si>
  <si>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</si>
  <si>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</si>
  <si>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</si>
  <si>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</si>
  <si>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</si>
  <si>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</si>
  <si>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</si>
  <si>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</si>
  <si>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</si>
  <si>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</si>
  <si>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</si>
  <si>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</si>
  <si>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</si>
  <si>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</si>
  <si>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</si>
  <si>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</si>
  <si>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</si>
  <si>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</si>
  <si>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</si>
  <si>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</si>
  <si>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</si>
  <si>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</si>
  <si>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</si>
  <si>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</si>
  <si>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</si>
  <si>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</si>
  <si>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</si>
  <si>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</si>
  <si>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</si>
  <si>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</si>
  <si>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</si>
  <si>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</si>
  <si>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</si>
  <si>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</si>
  <si>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</si>
  <si>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</si>
  <si>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</si>
  <si>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</si>
  <si>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</si>
  <si>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</si>
  <si>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</si>
  <si>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</si>
  <si>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</si>
  <si>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</si>
  <si>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</si>
  <si>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</si>
  <si>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</si>
  <si>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</si>
  <si>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</si>
  <si>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</si>
  <si>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</si>
  <si>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</si>
  <si>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</si>
  <si>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</si>
  <si>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</si>
  <si>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</si>
  <si>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</si>
  <si>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</si>
  <si>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</si>
  <si>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</si>
  <si>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</si>
  <si>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</si>
  <si>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</si>
  <si>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</si>
  <si>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</si>
  <si>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</si>
  <si>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</si>
  <si>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</si>
  <si>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</si>
  <si>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</si>
  <si>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</si>
  <si>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</si>
  <si>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</si>
  <si>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</si>
  <si>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</si>
  <si>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</si>
  <si>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</si>
  <si>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</si>
  <si>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</si>
  <si>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</si>
  <si>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</si>
  <si>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</si>
  <si>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</si>
  <si>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</si>
  <si>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</si>
  <si>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</si>
  <si>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</si>
  <si>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</si>
  <si>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</si>
  <si>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</si>
  <si>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</si>
  <si>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</si>
  <si>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</si>
  <si>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</si>
  <si>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</si>
  <si>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</si>
  <si>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</si>
  <si>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</si>
  <si>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</si>
  <si>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</si>
  <si>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</si>
  <si>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100％を上回り、累積欠損金比率が0であるため、経営の健全性は保たれている。しかしながら、令和5(2023)年度の経常収支比率については、令和4(2022)年度と比べ、有収水量の減少に伴う使用料収益の減少及び一般会計からの繰入金の減少により大幅に悪化した。また、施設の改築更新も計画されていることから、更なる減少が見込まれる。
　流動比率は100％未満で、令和5(2023)年度は類似団体平均よりほぼ同比率となった。また、企業債の償還に充てる原資は、今後の使用料収入と繰入金から得る予定であり、支払能力不足にはなっていない。企業債残高対事業規模比率は、類似団体平均よりかなり低い数値であるが、今後は支払能力不足とならないよう、適切に企業債を借り入れる予定である。
　経費回収率は100％以上であり、経費を使用料で賄っていることを示しているが、令和5(2023)年度は物価高騰などの影響により、汚水処理費が増加したため前年度より減少した。また、汚水処理原価は、令和3(2021)年度以降増加しており、令和5(2023)年度類似団体平均と同程度となった。
　水洗化率は類似団体平均より高い数値であり、面的整備が完了していることを示している。今後も接続率の向上に努めていく。
　今後も、人口減少などに伴う使用料収益の減少などを考慮し、経費の削減を始めとした経営努力を継続する。</t>
    <rPh sb="65" eb="71">
      <t>ケイジョウシュウシヒリツ</t>
    </rPh>
    <rPh sb="77" eb="79">
      <t>レイワ</t>
    </rPh>
    <rPh sb="86" eb="88">
      <t>ネンド</t>
    </rPh>
    <rPh sb="89" eb="90">
      <t>クラ</t>
    </rPh>
    <rPh sb="92" eb="96">
      <t>ユウシュウスイリョウ</t>
    </rPh>
    <rPh sb="97" eb="99">
      <t>ゲンショウ</t>
    </rPh>
    <rPh sb="100" eb="101">
      <t>トモナ</t>
    </rPh>
    <rPh sb="108" eb="110">
      <t>ゲンショウ</t>
    </rPh>
    <rPh sb="128" eb="130">
      <t>オオハバ</t>
    </rPh>
    <rPh sb="131" eb="133">
      <t>アッカ</t>
    </rPh>
    <rPh sb="159" eb="160">
      <t>サラ</t>
    </rPh>
    <rPh sb="208" eb="209">
      <t>ドウ</t>
    </rPh>
    <rPh sb="209" eb="211">
      <t>ヒリツ</t>
    </rPh>
    <rPh sb="391" eb="395">
      <t>ブッカコウトウ</t>
    </rPh>
    <rPh sb="398" eb="400">
      <t>エイキョウ</t>
    </rPh>
    <rPh sb="404" eb="409">
      <t>オスイショリヒ</t>
    </rPh>
    <rPh sb="410" eb="412">
      <t>ゾウカ</t>
    </rPh>
    <rPh sb="416" eb="419">
      <t>ゼンネンド</t>
    </rPh>
    <rPh sb="421" eb="423">
      <t>ゲンショウ</t>
    </rPh>
    <rPh sb="437" eb="439">
      <t>レイワ</t>
    </rPh>
    <rPh sb="446" eb="450">
      <t>ネンドイコウ</t>
    </rPh>
    <rPh sb="450" eb="452">
      <t>ゾウカ</t>
    </rPh>
    <rPh sb="457" eb="459">
      <t>レイワ</t>
    </rPh>
    <rPh sb="466" eb="468">
      <t>ネンド</t>
    </rPh>
    <rPh sb="475" eb="478">
      <t>ドウテイド</t>
    </rPh>
    <phoneticPr fontId="4"/>
  </si>
  <si>
    <t>　有形固定資産減価償却率は、類似団体平均より高い数値となっている。平成11(1999)年の供用開始から25年が経過する石地アメニティライフセンターの改築更新を令和9(2027)年度から実施する予定となっている。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管渠改善については、今後も計画に基づいた汚水管、雨水管の更新を行うとともに、長寿命化を検討しながら経費削減を図っていく。</t>
    <phoneticPr fontId="4"/>
  </si>
  <si>
    <t>　令和5(2023)年度は有収水量の減少に伴う使用料収益の減少及び一般会計からの繰入金の減少に伴い、経常収支比率も悪化した。今後は人口減少による使用料収益の減少、一般会計からの繰入金の減少及び物価高騰等の影響から、経常収支比率及び経費回収率の更なる減少が見込まれる。
　今後は中期経営計画に基づき、適切な更新、修繕を行う中で、使用料の改定時期の検討や新たな財源の確保、経費節減等の経営改善施策に取り組んでいく。</t>
    <rPh sb="13" eb="15">
      <t>ユウシュウ</t>
    </rPh>
    <rPh sb="57" eb="59">
      <t>アッカ</t>
    </rPh>
    <rPh sb="62" eb="6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</si>
</sst>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435F-4F60-A522-E17CAB5786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0.17</c:v>
                </c:pt>
              </c:numCache>
            </c:numRef>
          </c:val>
          <c:smooth val="0"/>
          <c:extLst>
            <c:ext xmlns:c16="http://schemas.microsoft.com/office/drawing/2014/chart" uri="{C3380CC4-5D6E-409C-BE32-E72D297353CC}">
              <c16:uniqueId val="{00000001-435F-4F60-A522-E17CAB5786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15.5</c:v>
                </c:pt>
                <c:pt idx="1">
                  <c:v>15.25</c:v>
                </c:pt>
                <c:pt idx="2">
                  <c:v>14</c:v>
                </c:pt>
                <c:pt idx="3">
                  <c:v>13.5</c:v>
                </c:pt>
                <c:pt idx="4">
                  <c:v>14.25</c:v>
                </c:pt>
              </c:numCache>
            </c:numRef>
          </c:val>
          <c:extLst>
            <c:ext xmlns:c16="http://schemas.microsoft.com/office/drawing/2014/chart" uri="{C3380CC4-5D6E-409C-BE32-E72D297353CC}">
              <c16:uniqueId val="{00000000-2534-4544-91AC-C95D9710C5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45.6</c:v>
                </c:pt>
              </c:numCache>
            </c:numRef>
          </c:val>
          <c:smooth val="0"/>
          <c:extLst>
            <c:ext xmlns:c16="http://schemas.microsoft.com/office/drawing/2014/chart" uri="{C3380CC4-5D6E-409C-BE32-E72D297353CC}">
              <c16:uniqueId val="{00000001-2534-4544-91AC-C95D9710C5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93.13</c:v>
                </c:pt>
                <c:pt idx="1">
                  <c:v>92.82</c:v>
                </c:pt>
                <c:pt idx="2">
                  <c:v>92.74</c:v>
                </c:pt>
                <c:pt idx="3">
                  <c:v>92.65</c:v>
                </c:pt>
                <c:pt idx="4">
                  <c:v>92.64</c:v>
                </c:pt>
              </c:numCache>
            </c:numRef>
          </c:val>
          <c:extLst>
            <c:ext xmlns:c16="http://schemas.microsoft.com/office/drawing/2014/chart" uri="{C3380CC4-5D6E-409C-BE32-E72D297353CC}">
              <c16:uniqueId val="{00000000-1459-4540-9B1C-5BC5F7DC3A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88.66</c:v>
                </c:pt>
              </c:numCache>
            </c:numRef>
          </c:val>
          <c:smooth val="0"/>
          <c:extLst>
            <c:ext xmlns:c16="http://schemas.microsoft.com/office/drawing/2014/chart" uri="{C3380CC4-5D6E-409C-BE32-E72D297353CC}">
              <c16:uniqueId val="{00000001-1459-4540-9B1C-5BC5F7DC3A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111.6</c:v>
                </c:pt>
                <c:pt idx="1">
                  <c:v>113.11</c:v>
                </c:pt>
                <c:pt idx="2">
                  <c:v>118.49</c:v>
                </c:pt>
                <c:pt idx="3">
                  <c:v>113.78</c:v>
                </c:pt>
                <c:pt idx="4">
                  <c:v>104</c:v>
                </c:pt>
              </c:numCache>
            </c:numRef>
          </c:val>
          <c:extLst>
            <c:ext xmlns:c16="http://schemas.microsoft.com/office/drawing/2014/chart" uri="{C3380CC4-5D6E-409C-BE32-E72D297353CC}">
              <c16:uniqueId val="{00000000-0D5E-429C-B875-7BE0C30C06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102.68</c:v>
                </c:pt>
              </c:numCache>
            </c:numRef>
          </c:val>
          <c:smooth val="0"/>
          <c:extLst>
            <c:ext xmlns:c16="http://schemas.microsoft.com/office/drawing/2014/chart" uri="{C3380CC4-5D6E-409C-BE32-E72D297353CC}">
              <c16:uniqueId val="{00000001-0D5E-429C-B875-7BE0C30C06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33.68</c:v>
                </c:pt>
                <c:pt idx="1">
                  <c:v>36.07</c:v>
                </c:pt>
                <c:pt idx="2">
                  <c:v>38.020000000000003</c:v>
                </c:pt>
                <c:pt idx="3">
                  <c:v>38.020000000000003</c:v>
                </c:pt>
                <c:pt idx="4">
                  <c:v>41.9</c:v>
                </c:pt>
              </c:numCache>
            </c:numRef>
          </c:val>
          <c:extLst>
            <c:ext xmlns:c16="http://schemas.microsoft.com/office/drawing/2014/chart" uri="{C3380CC4-5D6E-409C-BE32-E72D297353CC}">
              <c16:uniqueId val="{00000000-E048-4451-83CC-B0B316A0C6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33.159999999999997</c:v>
                </c:pt>
              </c:numCache>
            </c:numRef>
          </c:val>
          <c:smooth val="0"/>
          <c:extLst>
            <c:ext xmlns:c16="http://schemas.microsoft.com/office/drawing/2014/chart" uri="{C3380CC4-5D6E-409C-BE32-E72D297353CC}">
              <c16:uniqueId val="{00000001-E048-4451-83CC-B0B316A0C6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89-48FC-9812-CAAC50A6B4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0.12</c:v>
                </c:pt>
              </c:numCache>
            </c:numRef>
          </c:val>
          <c:smooth val="0"/>
          <c:extLst>
            <c:ext xmlns:c16="http://schemas.microsoft.com/office/drawing/2014/chart" uri="{C3380CC4-5D6E-409C-BE32-E72D297353CC}">
              <c16:uniqueId val="{00000001-8F89-48FC-9812-CAAC50A6B4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64-4C0D-AC26-26D42B08A3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58.68</c:v>
                </c:pt>
              </c:numCache>
            </c:numRef>
          </c:val>
          <c:smooth val="0"/>
          <c:extLst>
            <c:ext xmlns:c16="http://schemas.microsoft.com/office/drawing/2014/chart" uri="{C3380CC4-5D6E-409C-BE32-E72D297353CC}">
              <c16:uniqueId val="{00000001-1A64-4C0D-AC26-26D42B08A3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56.1</c:v>
                </c:pt>
                <c:pt idx="1">
                  <c:v>53.11</c:v>
                </c:pt>
                <c:pt idx="2">
                  <c:v>41.56</c:v>
                </c:pt>
                <c:pt idx="3">
                  <c:v>50.83</c:v>
                </c:pt>
                <c:pt idx="4">
                  <c:v>45.4</c:v>
                </c:pt>
              </c:numCache>
            </c:numRef>
          </c:val>
          <c:extLst>
            <c:ext xmlns:c16="http://schemas.microsoft.com/office/drawing/2014/chart" uri="{C3380CC4-5D6E-409C-BE32-E72D297353CC}">
              <c16:uniqueId val="{00000000-02EB-49FB-ADDC-368E8457F6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45.01</c:v>
                </c:pt>
              </c:numCache>
            </c:numRef>
          </c:val>
          <c:smooth val="0"/>
          <c:extLst>
            <c:ext xmlns:c16="http://schemas.microsoft.com/office/drawing/2014/chart" uri="{C3380CC4-5D6E-409C-BE32-E72D297353CC}">
              <c16:uniqueId val="{00000001-02EB-49FB-ADDC-368E8457F6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1137.95</c:v>
                </c:pt>
                <c:pt idx="1">
                  <c:v>1119.3699999999999</c:v>
                </c:pt>
                <c:pt idx="2">
                  <c:v>859.99</c:v>
                </c:pt>
                <c:pt idx="3">
                  <c:v>729.81</c:v>
                </c:pt>
                <c:pt idx="4">
                  <c:v>552.4</c:v>
                </c:pt>
              </c:numCache>
            </c:numRef>
          </c:val>
          <c:extLst>
            <c:ext xmlns:c16="http://schemas.microsoft.com/office/drawing/2014/chart" uri="{C3380CC4-5D6E-409C-BE32-E72D297353CC}">
              <c16:uniqueId val="{00000000-6018-406B-90E6-F84FB7D29D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1141.98</c:v>
                </c:pt>
              </c:numCache>
            </c:numRef>
          </c:val>
          <c:smooth val="0"/>
          <c:extLst>
            <c:ext xmlns:c16="http://schemas.microsoft.com/office/drawing/2014/chart" uri="{C3380CC4-5D6E-409C-BE32-E72D297353CC}">
              <c16:uniqueId val="{00000001-6018-406B-90E6-F84FB7D29D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159.28</c:v>
                </c:pt>
                <c:pt idx="1">
                  <c:v>145.41</c:v>
                </c:pt>
                <c:pt idx="2">
                  <c:v>174.1</c:v>
                </c:pt>
                <c:pt idx="3">
                  <c:v>143.94999999999999</c:v>
                </c:pt>
                <c:pt idx="4">
                  <c:v>103.67</c:v>
                </c:pt>
              </c:numCache>
            </c:numRef>
          </c:val>
          <c:extLst>
            <c:ext xmlns:c16="http://schemas.microsoft.com/office/drawing/2014/chart" uri="{C3380CC4-5D6E-409C-BE32-E72D297353CC}">
              <c16:uniqueId val="{00000000-03D6-4EDC-B2EB-A257ECE0ED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82.27</c:v>
                </c:pt>
              </c:numCache>
            </c:numRef>
          </c:val>
          <c:smooth val="0"/>
          <c:extLst>
            <c:ext xmlns:c16="http://schemas.microsoft.com/office/drawing/2014/chart" uri="{C3380CC4-5D6E-409C-BE32-E72D297353CC}">
              <c16:uniqueId val="{00000001-03D6-4EDC-B2EB-A257ECE0ED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104.16</c:v>
                </c:pt>
                <c:pt idx="1">
                  <c:v>113.59</c:v>
                </c:pt>
                <c:pt idx="2">
                  <c:v>104.71</c:v>
                </c:pt>
                <c:pt idx="3">
                  <c:v>129.82</c:v>
                </c:pt>
                <c:pt idx="4">
                  <c:v>181.36</c:v>
                </c:pt>
              </c:numCache>
            </c:numRef>
          </c:val>
          <c:extLst>
            <c:ext xmlns:c16="http://schemas.microsoft.com/office/drawing/2014/chart" uri="{C3380CC4-5D6E-409C-BE32-E72D297353CC}">
              <c16:uniqueId val="{00000000-D6FD-421F-8DDE-446B4EC10D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194.42</c:v>
                </c:pt>
              </c:numCache>
            </c:numRef>
          </c:val>
          <c:smooth val="0"/>
          <c:extLst>
            <c:ext xmlns:c16="http://schemas.microsoft.com/office/drawing/2014/chart" uri="{C3380CC4-5D6E-409C-BE32-E72D297353CC}">
              <c16:uniqueId val="{00000001-D6FD-421F-8DDE-446B4EC10D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85" zoomScaleNormal="8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柏崎市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77493</v>
      </c>
      <c r="AM8" s="44"/>
      <c r="AN8" s="44"/>
      <c r="AO8" s="44"/>
      <c r="AP8" s="44"/>
      <c r="AQ8" s="44"/>
      <c r="AR8" s="44"/>
      <c r="AS8" s="44"/>
      <c r="AT8" s="45">
        <f>データ!T6</f>
        <v>442.02</v>
      </c>
      <c r="AU8" s="45"/>
      <c r="AV8" s="45"/>
      <c r="AW8" s="45"/>
      <c r="AX8" s="45"/>
      <c r="AY8" s="45"/>
      <c r="AZ8" s="45"/>
      <c r="BA8" s="45"/>
      <c r="BB8" s="45">
        <f>データ!U6</f>
        <v>175.32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73.900000000000006</v>
      </c>
      <c r="J10" s="45"/>
      <c r="K10" s="45"/>
      <c r="L10" s="45"/>
      <c r="M10" s="45"/>
      <c r="N10" s="45"/>
      <c r="O10" s="45"/>
      <c r="P10" s="45">
        <f>データ!P6</f>
        <v>5.82</v>
      </c>
      <c r="Q10" s="45"/>
      <c r="R10" s="45"/>
      <c r="S10" s="45"/>
      <c r="T10" s="45"/>
      <c r="U10" s="45"/>
      <c r="V10" s="45"/>
      <c r="W10" s="45">
        <f>データ!Q6</f>
        <v>79.53</v>
      </c>
      <c r="X10" s="45"/>
      <c r="Y10" s="45"/>
      <c r="Z10" s="45"/>
      <c r="AA10" s="45"/>
      <c r="AB10" s="45"/>
      <c r="AC10" s="45"/>
      <c r="AD10" s="44">
        <f>データ!R6</f>
        <v>3201</v>
      </c>
      <c r="AE10" s="44"/>
      <c r="AF10" s="44"/>
      <c r="AG10" s="44"/>
      <c r="AH10" s="44"/>
      <c r="AI10" s="44"/>
      <c r="AJ10" s="44"/>
      <c r="AK10" s="2"/>
      <c r="AL10" s="44">
        <f>データ!V6</f>
        <v>4471</v>
      </c>
      <c r="AM10" s="44"/>
      <c r="AN10" s="44"/>
      <c r="AO10" s="44"/>
      <c r="AP10" s="44"/>
      <c r="AQ10" s="44"/>
      <c r="AR10" s="44"/>
      <c r="AS10" s="44"/>
      <c r="AT10" s="45">
        <f>データ!W6</f>
        <v>3.31</v>
      </c>
      <c r="AU10" s="45"/>
      <c r="AV10" s="45"/>
      <c r="AW10" s="45"/>
      <c r="AX10" s="45"/>
      <c r="AY10" s="45"/>
      <c r="AZ10" s="45"/>
      <c r="BA10" s="45"/>
      <c r="BB10" s="45">
        <f>データ!X6</f>
        <v>1350.76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iv+idwNDei5QppFKJ1jt99zhTM0R4YSWKMc1LvAkvqXz3SYoMhI9yl4KYW5PrLCQ82AHqNrwUhm5QhYrne9iwQ==" saltValue="/w2p1G9K64Ae/A0zAsNv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152056</v>
      </c>
      <c r="D6" s="19">
        <f t="shared" si="3"/>
        <v>46</v>
      </c>
      <c r="E6" s="19">
        <f t="shared" si="3"/>
        <v>17</v>
      </c>
      <c r="F6" s="19">
        <f t="shared" si="3"/>
        <v>4</v>
      </c>
      <c r="G6" s="19">
        <f t="shared" si="3"/>
        <v>0</v>
      </c>
      <c r="H6" s="19" t="str">
        <f t="shared" si="3"/>
        <v>新潟県　柏崎市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73.900000000000006</v>
      </c>
      <c r="P6" s="20">
        <f t="shared" si="3"/>
        <v>5.82</v>
      </c>
      <c r="Q6" s="20">
        <f t="shared" si="3"/>
        <v>79.53</v>
      </c>
      <c r="R6" s="20">
        <f t="shared" si="3"/>
        <v>3201</v>
      </c>
      <c r="S6" s="20">
        <f t="shared" si="3"/>
        <v>77493</v>
      </c>
      <c r="T6" s="20">
        <f t="shared" si="3"/>
        <v>442.02</v>
      </c>
      <c r="U6" s="20">
        <f t="shared" si="3"/>
        <v>175.32</v>
      </c>
      <c r="V6" s="20">
        <f t="shared" si="3"/>
        <v>4471</v>
      </c>
      <c r="W6" s="20">
        <f t="shared" si="3"/>
        <v>3.31</v>
      </c>
      <c r="X6" s="20">
        <f t="shared" si="3"/>
        <v>1350.76</v>
      </c>
      <c r="Y6" s="21">
        <f>IF(Y7="",NA(),Y7)</f>
        <v>111.6</v>
      </c>
      <c r="Z6" s="21">
        <f t="shared" ref="Z6:AH6" si="4">IF(Z7="",NA(),Z7)</f>
        <v>113.11</v>
      </c>
      <c r="AA6" s="21">
        <f t="shared" si="4"/>
        <v>118.49</v>
      </c>
      <c r="AB6" s="21">
        <f t="shared" si="4"/>
        <v>113.78</v>
      </c>
      <c r="AC6" s="21">
        <f t="shared" si="4"/>
        <v>104</v>
      </c>
      <c r="AD6" s="21">
        <f t="shared" si="4"/>
        <v>102.73</v>
      </c>
      <c r="AE6" s="21">
        <f t="shared" si="4"/>
        <v>105.78</v>
      </c>
      <c r="AF6" s="21">
        <f t="shared" si="4"/>
        <v>106.09</v>
      </c>
      <c r="AG6" s="21">
        <f t="shared" si="4"/>
        <v>106.44</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58.68</v>
      </c>
      <c r="AT6" s="20" t="str">
        <f>IF(AT7="","",IF(AT7="-","【-】","【"&amp;SUBSTITUTE(TEXT(AT7,"#,##0.00"),"-","△")&amp;"】"))</f>
        <v>【65.73】</v>
      </c>
      <c r="AU6" s="21">
        <f>IF(AU7="",NA(),AU7)</f>
        <v>56.1</v>
      </c>
      <c r="AV6" s="21">
        <f t="shared" ref="AV6:BD6" si="6">IF(AV7="",NA(),AV7)</f>
        <v>53.11</v>
      </c>
      <c r="AW6" s="21">
        <f t="shared" si="6"/>
        <v>41.56</v>
      </c>
      <c r="AX6" s="21">
        <f t="shared" si="6"/>
        <v>50.83</v>
      </c>
      <c r="AY6" s="21">
        <f t="shared" si="6"/>
        <v>45.4</v>
      </c>
      <c r="AZ6" s="21">
        <f t="shared" si="6"/>
        <v>47.72</v>
      </c>
      <c r="BA6" s="21">
        <f t="shared" si="6"/>
        <v>44.24</v>
      </c>
      <c r="BB6" s="21">
        <f t="shared" si="6"/>
        <v>43.07</v>
      </c>
      <c r="BC6" s="21">
        <f t="shared" si="6"/>
        <v>45.42</v>
      </c>
      <c r="BD6" s="21">
        <f t="shared" si="6"/>
        <v>45.01</v>
      </c>
      <c r="BE6" s="20" t="str">
        <f>IF(BE7="","",IF(BE7="-","【-】","【"&amp;SUBSTITUTE(TEXT(BE7,"#,##0.00"),"-","△")&amp;"】"))</f>
        <v>【48.91】</v>
      </c>
      <c r="BF6" s="21">
        <f>IF(BF7="",NA(),BF7)</f>
        <v>1137.95</v>
      </c>
      <c r="BG6" s="21">
        <f t="shared" ref="BG6:BO6" si="7">IF(BG7="",NA(),BG7)</f>
        <v>1119.3699999999999</v>
      </c>
      <c r="BH6" s="21">
        <f t="shared" si="7"/>
        <v>859.99</v>
      </c>
      <c r="BI6" s="21">
        <f t="shared" si="7"/>
        <v>729.81</v>
      </c>
      <c r="BJ6" s="21">
        <f t="shared" si="7"/>
        <v>552.4</v>
      </c>
      <c r="BK6" s="21">
        <f t="shared" si="7"/>
        <v>1206.79</v>
      </c>
      <c r="BL6" s="21">
        <f t="shared" si="7"/>
        <v>1258.43</v>
      </c>
      <c r="BM6" s="21">
        <f t="shared" si="7"/>
        <v>1163.75</v>
      </c>
      <c r="BN6" s="21">
        <f t="shared" si="7"/>
        <v>1195.47</v>
      </c>
      <c r="BO6" s="21">
        <f t="shared" si="7"/>
        <v>1141.98</v>
      </c>
      <c r="BP6" s="20" t="str">
        <f>IF(BP7="","",IF(BP7="-","【-】","【"&amp;SUBSTITUTE(TEXT(BP7,"#,##0.00"),"-","△")&amp;"】"))</f>
        <v>【1,156.82】</v>
      </c>
      <c r="BQ6" s="21">
        <f>IF(BQ7="",NA(),BQ7)</f>
        <v>159.28</v>
      </c>
      <c r="BR6" s="21">
        <f t="shared" ref="BR6:BZ6" si="8">IF(BR7="",NA(),BR7)</f>
        <v>145.41</v>
      </c>
      <c r="BS6" s="21">
        <f t="shared" si="8"/>
        <v>174.1</v>
      </c>
      <c r="BT6" s="21">
        <f t="shared" si="8"/>
        <v>143.94999999999999</v>
      </c>
      <c r="BU6" s="21">
        <f t="shared" si="8"/>
        <v>103.67</v>
      </c>
      <c r="BV6" s="21">
        <f t="shared" si="8"/>
        <v>71.84</v>
      </c>
      <c r="BW6" s="21">
        <f t="shared" si="8"/>
        <v>73.36</v>
      </c>
      <c r="BX6" s="21">
        <f t="shared" si="8"/>
        <v>72.599999999999994</v>
      </c>
      <c r="BY6" s="21">
        <f t="shared" si="8"/>
        <v>69.430000000000007</v>
      </c>
      <c r="BZ6" s="21">
        <f t="shared" si="8"/>
        <v>82.27</v>
      </c>
      <c r="CA6" s="20" t="str">
        <f>IF(CA7="","",IF(CA7="-","【-】","【"&amp;SUBSTITUTE(TEXT(CA7,"#,##0.00"),"-","△")&amp;"】"))</f>
        <v>【75.33】</v>
      </c>
      <c r="CB6" s="21">
        <f>IF(CB7="",NA(),CB7)</f>
        <v>104.16</v>
      </c>
      <c r="CC6" s="21">
        <f t="shared" ref="CC6:CK6" si="9">IF(CC7="",NA(),CC7)</f>
        <v>113.59</v>
      </c>
      <c r="CD6" s="21">
        <f t="shared" si="9"/>
        <v>104.71</v>
      </c>
      <c r="CE6" s="21">
        <f t="shared" si="9"/>
        <v>129.82</v>
      </c>
      <c r="CF6" s="21">
        <f t="shared" si="9"/>
        <v>181.36</v>
      </c>
      <c r="CG6" s="21">
        <f t="shared" si="9"/>
        <v>228.47</v>
      </c>
      <c r="CH6" s="21">
        <f t="shared" si="9"/>
        <v>224.88</v>
      </c>
      <c r="CI6" s="21">
        <f t="shared" si="9"/>
        <v>228.64</v>
      </c>
      <c r="CJ6" s="21">
        <f t="shared" si="9"/>
        <v>239.46</v>
      </c>
      <c r="CK6" s="21">
        <f t="shared" si="9"/>
        <v>194.42</v>
      </c>
      <c r="CL6" s="20" t="str">
        <f>IF(CL7="","",IF(CL7="-","【-】","【"&amp;SUBSTITUTE(TEXT(CL7,"#,##0.00"),"-","△")&amp;"】"))</f>
        <v>【215.73】</v>
      </c>
      <c r="CM6" s="21">
        <f>IF(CM7="",NA(),CM7)</f>
        <v>15.5</v>
      </c>
      <c r="CN6" s="21">
        <f t="shared" ref="CN6:CV6" si="10">IF(CN7="",NA(),CN7)</f>
        <v>15.25</v>
      </c>
      <c r="CO6" s="21">
        <f t="shared" si="10"/>
        <v>14</v>
      </c>
      <c r="CP6" s="21">
        <f t="shared" si="10"/>
        <v>13.5</v>
      </c>
      <c r="CQ6" s="21">
        <f t="shared" si="10"/>
        <v>14.25</v>
      </c>
      <c r="CR6" s="21">
        <f t="shared" si="10"/>
        <v>42.47</v>
      </c>
      <c r="CS6" s="21">
        <f t="shared" si="10"/>
        <v>42.4</v>
      </c>
      <c r="CT6" s="21">
        <f t="shared" si="10"/>
        <v>42.28</v>
      </c>
      <c r="CU6" s="21">
        <f t="shared" si="10"/>
        <v>41.06</v>
      </c>
      <c r="CV6" s="21">
        <f t="shared" si="10"/>
        <v>45.6</v>
      </c>
      <c r="CW6" s="20" t="str">
        <f>IF(CW7="","",IF(CW7="-","【-】","【"&amp;SUBSTITUTE(TEXT(CW7,"#,##0.00"),"-","△")&amp;"】"))</f>
        <v>【43.28】</v>
      </c>
      <c r="CX6" s="21">
        <f>IF(CX7="",NA(),CX7)</f>
        <v>93.13</v>
      </c>
      <c r="CY6" s="21">
        <f t="shared" ref="CY6:DG6" si="11">IF(CY7="",NA(),CY7)</f>
        <v>92.82</v>
      </c>
      <c r="CZ6" s="21">
        <f t="shared" si="11"/>
        <v>92.74</v>
      </c>
      <c r="DA6" s="21">
        <f t="shared" si="11"/>
        <v>92.65</v>
      </c>
      <c r="DB6" s="21">
        <f t="shared" si="11"/>
        <v>92.64</v>
      </c>
      <c r="DC6" s="21">
        <f t="shared" si="11"/>
        <v>83.75</v>
      </c>
      <c r="DD6" s="21">
        <f t="shared" si="11"/>
        <v>84.19</v>
      </c>
      <c r="DE6" s="21">
        <f t="shared" si="11"/>
        <v>84.34</v>
      </c>
      <c r="DF6" s="21">
        <f t="shared" si="11"/>
        <v>84.34</v>
      </c>
      <c r="DG6" s="21">
        <f t="shared" si="11"/>
        <v>88.66</v>
      </c>
      <c r="DH6" s="20" t="str">
        <f>IF(DH7="","",IF(DH7="-","【-】","【"&amp;SUBSTITUTE(TEXT(DH7,"#,##0.00"),"-","△")&amp;"】"))</f>
        <v>【86.21】</v>
      </c>
      <c r="DI6" s="21">
        <f>IF(DI7="",NA(),DI7)</f>
        <v>33.68</v>
      </c>
      <c r="DJ6" s="21">
        <f t="shared" ref="DJ6:DR6" si="12">IF(DJ7="",NA(),DJ7)</f>
        <v>36.07</v>
      </c>
      <c r="DK6" s="21">
        <f t="shared" si="12"/>
        <v>38.020000000000003</v>
      </c>
      <c r="DL6" s="21">
        <f t="shared" si="12"/>
        <v>38.020000000000003</v>
      </c>
      <c r="DM6" s="21">
        <f t="shared" si="12"/>
        <v>41.9</v>
      </c>
      <c r="DN6" s="21">
        <f t="shared" si="12"/>
        <v>24.68</v>
      </c>
      <c r="DO6" s="21">
        <f t="shared" si="12"/>
        <v>21.36</v>
      </c>
      <c r="DP6" s="21">
        <f t="shared" si="12"/>
        <v>22.79</v>
      </c>
      <c r="DQ6" s="21">
        <f t="shared" si="12"/>
        <v>24.8</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0.12</v>
      </c>
      <c r="ED6" s="20" t="str">
        <f>IF(ED7="","",IF(ED7="-","【-】","【"&amp;SUBSTITUTE(TEXT(ED7,"#,##0.00"),"-","△")&amp;"】"))</f>
        <v>【0.09】</v>
      </c>
      <c r="EE6" s="20">
        <f>IF(EE7="",NA(),EE7)</f>
        <v>0</v>
      </c>
      <c r="EF6" s="20">
        <f t="shared" ref="EF6:EN6" si="14">IF(EF7="",NA(),EF7)</f>
        <v>0</v>
      </c>
      <c r="EG6" s="20">
        <f t="shared" si="14"/>
        <v>0</v>
      </c>
      <c r="EH6" s="21">
        <f t="shared" si="14"/>
        <v>0.01</v>
      </c>
      <c r="EI6" s="20">
        <f t="shared" si="14"/>
        <v>0</v>
      </c>
      <c r="EJ6" s="21">
        <f t="shared" si="14"/>
        <v>0.36</v>
      </c>
      <c r="EK6" s="21">
        <f t="shared" si="14"/>
        <v>0.39</v>
      </c>
      <c r="EL6" s="21">
        <f t="shared" si="14"/>
        <v>0.1</v>
      </c>
      <c r="EM6" s="21">
        <f t="shared" si="14"/>
        <v>0.08</v>
      </c>
      <c r="EN6" s="21">
        <f t="shared" si="14"/>
        <v>0.17</v>
      </c>
      <c r="EO6" s="20" t="str">
        <f>IF(EO7="","",IF(EO7="-","【-】","【"&amp;SUBSTITUTE(TEXT(EO7,"#,##0.00"),"-","△")&amp;"】"))</f>
        <v>【0.11】</v>
      </c>
    </row>
    <row r="7" spans="1:148" s="22" customFormat="1" x14ac:dyDescent="0.2">
      <c r="A7" s="14"/>
      <c r="B7" s="23">
        <v>2023</v>
      </c>
      <c r="C7" s="23">
        <v>152056</v>
      </c>
      <c r="D7" s="23">
        <v>46</v>
      </c>
      <c r="E7" s="23">
        <v>17</v>
      </c>
      <c r="F7" s="23">
        <v>4</v>
      </c>
      <c r="G7" s="23">
        <v>0</v>
      </c>
      <c r="H7" s="23" t="s">
        <v>96</v>
      </c>
      <c r="I7" s="23" t="s">
        <v>97</v>
      </c>
      <c r="J7" s="23" t="s">
        <v>98</v>
      </c>
      <c r="K7" s="23" t="s">
        <v>99</v>
      </c>
      <c r="L7" s="23" t="s">
        <v>100</v>
      </c>
      <c r="M7" s="23" t="s">
        <v>101</v>
      </c>
      <c r="N7" s="24" t="s">
        <v>102</v>
      </c>
      <c r="O7" s="24">
        <v>73.900000000000006</v>
      </c>
      <c r="P7" s="24">
        <v>5.82</v>
      </c>
      <c r="Q7" s="24">
        <v>79.53</v>
      </c>
      <c r="R7" s="24">
        <v>3201</v>
      </c>
      <c r="S7" s="24">
        <v>77493</v>
      </c>
      <c r="T7" s="24">
        <v>442.02</v>
      </c>
      <c r="U7" s="24">
        <v>175.32</v>
      </c>
      <c r="V7" s="24">
        <v>4471</v>
      </c>
      <c r="W7" s="24">
        <v>3.31</v>
      </c>
      <c r="X7" s="24">
        <v>1350.76</v>
      </c>
      <c r="Y7" s="24">
        <v>111.6</v>
      </c>
      <c r="Z7" s="24">
        <v>113.11</v>
      </c>
      <c r="AA7" s="24">
        <v>118.49</v>
      </c>
      <c r="AB7" s="24">
        <v>113.78</v>
      </c>
      <c r="AC7" s="24">
        <v>104</v>
      </c>
      <c r="AD7" s="24">
        <v>102.73</v>
      </c>
      <c r="AE7" s="24">
        <v>105.78</v>
      </c>
      <c r="AF7" s="24">
        <v>106.09</v>
      </c>
      <c r="AG7" s="24">
        <v>106.44</v>
      </c>
      <c r="AH7" s="24">
        <v>102.68</v>
      </c>
      <c r="AI7" s="24">
        <v>105.09</v>
      </c>
      <c r="AJ7" s="24">
        <v>0</v>
      </c>
      <c r="AK7" s="24">
        <v>0</v>
      </c>
      <c r="AL7" s="24">
        <v>0</v>
      </c>
      <c r="AM7" s="24">
        <v>0</v>
      </c>
      <c r="AN7" s="24">
        <v>0</v>
      </c>
      <c r="AO7" s="24">
        <v>94.97</v>
      </c>
      <c r="AP7" s="24">
        <v>63.96</v>
      </c>
      <c r="AQ7" s="24">
        <v>69.42</v>
      </c>
      <c r="AR7" s="24">
        <v>72.86</v>
      </c>
      <c r="AS7" s="24">
        <v>58.68</v>
      </c>
      <c r="AT7" s="24">
        <v>65.73</v>
      </c>
      <c r="AU7" s="24">
        <v>56.1</v>
      </c>
      <c r="AV7" s="24">
        <v>53.11</v>
      </c>
      <c r="AW7" s="24">
        <v>41.56</v>
      </c>
      <c r="AX7" s="24">
        <v>50.83</v>
      </c>
      <c r="AY7" s="24">
        <v>45.4</v>
      </c>
      <c r="AZ7" s="24">
        <v>47.72</v>
      </c>
      <c r="BA7" s="24">
        <v>44.24</v>
      </c>
      <c r="BB7" s="24">
        <v>43.07</v>
      </c>
      <c r="BC7" s="24">
        <v>45.42</v>
      </c>
      <c r="BD7" s="24">
        <v>45.01</v>
      </c>
      <c r="BE7" s="24">
        <v>48.91</v>
      </c>
      <c r="BF7" s="24">
        <v>1137.95</v>
      </c>
      <c r="BG7" s="24">
        <v>1119.3699999999999</v>
      </c>
      <c r="BH7" s="24">
        <v>859.99</v>
      </c>
      <c r="BI7" s="24">
        <v>729.81</v>
      </c>
      <c r="BJ7" s="24">
        <v>552.4</v>
      </c>
      <c r="BK7" s="24">
        <v>1206.79</v>
      </c>
      <c r="BL7" s="24">
        <v>1258.43</v>
      </c>
      <c r="BM7" s="24">
        <v>1163.75</v>
      </c>
      <c r="BN7" s="24">
        <v>1195.47</v>
      </c>
      <c r="BO7" s="24">
        <v>1141.98</v>
      </c>
      <c r="BP7" s="24">
        <v>1156.82</v>
      </c>
      <c r="BQ7" s="24">
        <v>159.28</v>
      </c>
      <c r="BR7" s="24">
        <v>145.41</v>
      </c>
      <c r="BS7" s="24">
        <v>174.1</v>
      </c>
      <c r="BT7" s="24">
        <v>143.94999999999999</v>
      </c>
      <c r="BU7" s="24">
        <v>103.67</v>
      </c>
      <c r="BV7" s="24">
        <v>71.84</v>
      </c>
      <c r="BW7" s="24">
        <v>73.36</v>
      </c>
      <c r="BX7" s="24">
        <v>72.599999999999994</v>
      </c>
      <c r="BY7" s="24">
        <v>69.430000000000007</v>
      </c>
      <c r="BZ7" s="24">
        <v>82.27</v>
      </c>
      <c r="CA7" s="24">
        <v>75.33</v>
      </c>
      <c r="CB7" s="24">
        <v>104.16</v>
      </c>
      <c r="CC7" s="24">
        <v>113.59</v>
      </c>
      <c r="CD7" s="24">
        <v>104.71</v>
      </c>
      <c r="CE7" s="24">
        <v>129.82</v>
      </c>
      <c r="CF7" s="24">
        <v>181.36</v>
      </c>
      <c r="CG7" s="24">
        <v>228.47</v>
      </c>
      <c r="CH7" s="24">
        <v>224.88</v>
      </c>
      <c r="CI7" s="24">
        <v>228.64</v>
      </c>
      <c r="CJ7" s="24">
        <v>239.46</v>
      </c>
      <c r="CK7" s="24">
        <v>194.42</v>
      </c>
      <c r="CL7" s="24">
        <v>215.73</v>
      </c>
      <c r="CM7" s="24">
        <v>15.5</v>
      </c>
      <c r="CN7" s="24">
        <v>15.25</v>
      </c>
      <c r="CO7" s="24">
        <v>14</v>
      </c>
      <c r="CP7" s="24">
        <v>13.5</v>
      </c>
      <c r="CQ7" s="24">
        <v>14.25</v>
      </c>
      <c r="CR7" s="24">
        <v>42.47</v>
      </c>
      <c r="CS7" s="24">
        <v>42.4</v>
      </c>
      <c r="CT7" s="24">
        <v>42.28</v>
      </c>
      <c r="CU7" s="24">
        <v>41.06</v>
      </c>
      <c r="CV7" s="24">
        <v>45.6</v>
      </c>
      <c r="CW7" s="24">
        <v>43.28</v>
      </c>
      <c r="CX7" s="24">
        <v>93.13</v>
      </c>
      <c r="CY7" s="24">
        <v>92.82</v>
      </c>
      <c r="CZ7" s="24">
        <v>92.74</v>
      </c>
      <c r="DA7" s="24">
        <v>92.65</v>
      </c>
      <c r="DB7" s="24">
        <v>92.64</v>
      </c>
      <c r="DC7" s="24">
        <v>83.75</v>
      </c>
      <c r="DD7" s="24">
        <v>84.19</v>
      </c>
      <c r="DE7" s="24">
        <v>84.34</v>
      </c>
      <c r="DF7" s="24">
        <v>84.34</v>
      </c>
      <c r="DG7" s="24">
        <v>88.66</v>
      </c>
      <c r="DH7" s="24">
        <v>86.21</v>
      </c>
      <c r="DI7" s="24">
        <v>33.68</v>
      </c>
      <c r="DJ7" s="24">
        <v>36.07</v>
      </c>
      <c r="DK7" s="24">
        <v>38.020000000000003</v>
      </c>
      <c r="DL7" s="24">
        <v>38.020000000000003</v>
      </c>
      <c r="DM7" s="24">
        <v>41.9</v>
      </c>
      <c r="DN7" s="24">
        <v>24.68</v>
      </c>
      <c r="DO7" s="24">
        <v>21.36</v>
      </c>
      <c r="DP7" s="24">
        <v>22.79</v>
      </c>
      <c r="DQ7" s="24">
        <v>24.8</v>
      </c>
      <c r="DR7" s="24">
        <v>33.159999999999997</v>
      </c>
      <c r="DS7" s="24">
        <v>29.62</v>
      </c>
      <c r="DT7" s="24">
        <v>0</v>
      </c>
      <c r="DU7" s="24">
        <v>0</v>
      </c>
      <c r="DV7" s="24">
        <v>0</v>
      </c>
      <c r="DW7" s="24">
        <v>0</v>
      </c>
      <c r="DX7" s="24">
        <v>0</v>
      </c>
      <c r="DY7" s="24">
        <v>8.6199999999999992</v>
      </c>
      <c r="DZ7" s="24">
        <v>0.01</v>
      </c>
      <c r="EA7" s="24">
        <v>0.01</v>
      </c>
      <c r="EB7" s="24">
        <v>0.02</v>
      </c>
      <c r="EC7" s="24">
        <v>0.12</v>
      </c>
      <c r="ED7" s="24">
        <v>0.09</v>
      </c>
      <c r="EE7" s="24">
        <v>0</v>
      </c>
      <c r="EF7" s="24">
        <v>0</v>
      </c>
      <c r="EG7" s="24">
        <v>0</v>
      </c>
      <c r="EH7" s="24">
        <v>0.01</v>
      </c>
      <c r="EI7" s="24">
        <v>0</v>
      </c>
      <c r="EJ7" s="24">
        <v>0.36</v>
      </c>
      <c r="EK7" s="24">
        <v>0.39</v>
      </c>
      <c r="EL7" s="24">
        <v>0.1</v>
      </c>
      <c r="EM7" s="24">
        <v>0.08</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0000010903</cp:lastModifiedBy>
  <dcterms:modified xsi:type="dcterms:W3CDTF">2025-02-03T23:37:52Z</dcterms:modified>
</cp:coreProperties>
</file>