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Z:\101-経営企画課\令和６（２０２４）年度\02_財政経営係\08_照会・回答・通知\01_県市町村課\00_県市町村課）県通知・調査等\R07.01.24【２4（火）〆】公営企業に係る経営比較分析表（令和５年度）の分析等について\３回答\（下水道）【経営比較分析表】2023_152056_46_1718\"/>
    </mc:Choice>
  </mc:AlternateContent>
  <xr:revisionPtr revIDLastSave="0" documentId="13_ncr:1_{22BE846E-6AD6-4998-B460-68A6A4B20781}" xr6:coauthVersionLast="36" xr6:coauthVersionMax="36" xr10:uidLastSave="{00000000-0000-0000-0000-000000000000}"/>
  <workbookProtection workbookAlgorithmName="SHA-512" workbookHashValue="Jiz9dtZjjD8tXTBHg5a43/h6f/ecW0Ht735stUDenN71XRuaPUP6sxe+Bl2z1yA5deU/0ljITK3BnDUKyjBwTA==" workbookSaltValue="32FtLvqf0Rnfgsskjq2uzQ==" workbookSpinCount="100000" lockStructure="1"/>
  <bookViews>
    <workbookView xWindow="0" yWindow="0" windowWidth="23040" windowHeight="92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AT10" i="4"/>
  <c r="AL10" i="4"/>
  <c r="I10" i="4"/>
  <c r="P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<sst xmlns="http://schemas.openxmlformats.org/spreadsheetml/2006/main" count="231" uniqueCount="117">
  <si>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</si>
  <si>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</si>
  <si>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</si>
  <si>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</si>
  <si>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</si>
  <si>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</si>
  <si>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</si>
  <si>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</si>
  <si>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</si>
  <si>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</si>
  <si>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</si>
  <si>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</si>
  <si>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</si>
  <si>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</si>
  <si>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</si>
  <si>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</si>
  <si>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</si>
  <si>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</si>
  <si>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</si>
  <si>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</si>
  <si>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</si>
  <si>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</si>
  <si>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</si>
  <si>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</si>
  <si>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</si>
  <si>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</si>
  <si>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</si>
  <si>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</si>
  <si>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</si>
  <si>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</si>
  <si>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</si>
  <si>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</si>
  <si>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</si>
  <si>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</si>
  <si>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</si>
  <si>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</si>
  <si>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</si>
  <si>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</si>
  <si>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</si>
  <si>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</si>
  <si>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</si>
  <si>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</si>
  <si>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</si>
  <si>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</si>
  <si>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</si>
  <si>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</si>
  <si>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</si>
  <si>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</si>
  <si>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</si>
  <si>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</si>
  <si>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</si>
  <si>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</si>
  <si>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</si>
  <si>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</si>
  <si>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</si>
  <si>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</si>
  <si>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</si>
  <si>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</si>
  <si>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</si>
  <si>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</si>
  <si>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</si>
  <si>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</si>
  <si>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</si>
  <si>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</si>
  <si>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</si>
  <si>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</si>
  <si>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</si>
  <si>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</si>
  <si>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</si>
  <si>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</si>
  <si>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</si>
  <si>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</si>
  <si>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</si>
  <si>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</si>
  <si>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</si>
  <si>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</si>
  <si>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</si>
  <si>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</si>
  <si>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</si>
  <si>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</si>
  <si>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</si>
  <si>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</si>
  <si>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</si>
  <si>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</si>
  <si>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</si>
  <si>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</si>
  <si>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</si>
  <si>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</si>
  <si>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</si>
  <si>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</si>
  <si>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</si>
  <si>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</si>
  <si>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</si>
  <si>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</si>
  <si>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</si>
  <si>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</si>
  <si>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柏崎市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</si>
  <si>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</si>
  <si>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</si>
  <si>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</si>
  <si>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</si>
  <si>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</si>
  <si>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</si>
  <si>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</si>
  <si>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</si>
  <si>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</si>
  <si>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</si>
  <si>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</si>
  <si>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</si>
  <si>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</si>
  <si>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</si>
  <si>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</si>
  <si>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</si>
  <si>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</si>
  <si>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3(2021)年7月に使用料改定を行ったが、利益を計上できず、公共下水道事業等を含めた下水道事業全体の中で経営を維持している状態である。また、今後人口減少による使用料収益の減少、一般会計からの繰入金の減少及び物価高騰等の影響から、経常収支比率及び経費回収率の更なる減少が見込まれる。
　今後は中期経営計画に基づき、適切な更新、修繕を行う中で、使用料の改定時期の検討や新たな財源の確保、経費節減等の経営改善に取り組んでいく。</t>
    <rPh sb="92" eb="96">
      <t>イッパンカイケイ</t>
    </rPh>
    <rPh sb="99" eb="102">
      <t>クリイレキン</t>
    </rPh>
    <rPh sb="103" eb="105">
      <t>ゲンショウ</t>
    </rPh>
    <rPh sb="105" eb="106">
      <t>オヨ</t>
    </rPh>
    <rPh sb="107" eb="112">
      <t>ブッカコウトウトウ</t>
    </rPh>
    <rPh sb="113" eb="115">
      <t>エイキョウ</t>
    </rPh>
    <rPh sb="124" eb="125">
      <t>オヨ</t>
    </rPh>
    <rPh sb="126" eb="131">
      <t>ケイヒカイシュウリツ</t>
    </rPh>
    <rPh sb="174" eb="177">
      <t>シヨウリョウ</t>
    </rPh>
    <rPh sb="178" eb="182">
      <t>カイテイジキ</t>
    </rPh>
    <rPh sb="183" eb="185">
      <t>ケントウ</t>
    </rPh>
    <rPh sb="186" eb="187">
      <t>アラ</t>
    </rPh>
    <phoneticPr fontId="4"/>
  </si>
  <si>
    <t>　有形固定資産減価償却率は、類似団体平均より高い数値となっている。今後は、現在稼働している15箇所の処理場について、機能強化による長寿命化や、統廃合、公共下水道への編入も検討する予定となっている。
　管渠老朽化率は、新潟県中越沖地震に伴う災害復旧作業により管渠の更新が進んだため、耐用年数を超えた管渠は存在していない。今後も現況調査を継続的に実施し、更新、耐震性能の向上を図っていく。
　管渠改善については、今後も計画に基づいた汚水管の更新を行うとともに、長寿命化を検討しながら経費削減を図っていく。</t>
    <phoneticPr fontId="4"/>
  </si>
  <si>
    <t>　令和3(2021)年7月に使用料改定を行ったが、経常収支比率は100％に満たず、累積欠損金も発生しており、赤字分を公共下水道事業等で補っている状況である。類似団体平均より低い数値となっており、今後は使用料収益及び一般会計からの繰入金の減少が見込まれ、また、施設の改築更新も計画されていることから、更なる減少が見込まれる。
　流動比率は100％未満で、類似団体平均より高い数値になっている。企業債の償還に充てる原資は、今後の使用料収入と繰入金から得る予定であり、支払能力の不足にはなっていない。企業債残高対事業規模比率は、令和2(2020)年度以降改善傾向だが、類似団体平均より高い数値となっている。
　令和5(2023)年度の経費回収率は、使用料収入の減少が影響し、令和4(2022)年度と比べ減少し、依然として100％に満たず、経費を使用料で賄えていないことを示している。汚水処理原価は、類似団体平均より高く、有収水量1㎥当たりのコストは全国的に高水準であることが確認できる。
　水洗化率は類似団体平均より高い数値であるが、今後更なる接続率の向上に努めていく。
　今後も、人口減少などに伴う使用料収益の減少などを考慮し、経費の削減を始めとした経営努力を継続する。</t>
    <rPh sb="272" eb="274">
      <t>イコウ</t>
    </rPh>
    <rPh sb="276" eb="278">
      <t>ケイコウ</t>
    </rPh>
    <rPh sb="302" eb="304">
      <t>レイワ</t>
    </rPh>
    <rPh sb="311" eb="313">
      <t>ネンド</t>
    </rPh>
    <rPh sb="321" eb="326">
      <t>シヨウリョウシュウニュウ</t>
    </rPh>
    <rPh sb="327" eb="329">
      <t>ゲンショウ</t>
    </rPh>
    <rPh sb="330" eb="332">
      <t>エイキョウ</t>
    </rPh>
    <rPh sb="334" eb="336">
      <t>レイワ</t>
    </rPh>
    <rPh sb="346" eb="347">
      <t>クラ</t>
    </rPh>
    <rPh sb="348" eb="350">
      <t>ゲンショウ</t>
    </rPh>
    <rPh sb="352" eb="354">
      <t>イゼン</t>
    </rPh>
    <rPh sb="404" eb="405">
      <t>タカ</t>
    </rPh>
    <rPh sb="455" eb="456">
      <t>タカ</t>
    </rPh>
    <rPh sb="457" eb="459">
      <t>スウチ</t>
    </rPh>
    <rPh sb="464" eb="466">
      <t>コンゴ</t>
    </rPh>
    <rPh sb="466" eb="467">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</si>
</sst>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C3-401E-A8D6-A59AF9A0B83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3BC3-401E-A8D6-A59AF9A0B83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56.31</c:v>
                </c:pt>
                <c:pt idx="1">
                  <c:v>58.57</c:v>
                </c:pt>
                <c:pt idx="2">
                  <c:v>57.84</c:v>
                </c:pt>
                <c:pt idx="3">
                  <c:v>53.85</c:v>
                </c:pt>
                <c:pt idx="4">
                  <c:v>52.12</c:v>
                </c:pt>
              </c:numCache>
            </c:numRef>
          </c:val>
          <c:extLst>
            <c:ext xmlns:c16="http://schemas.microsoft.com/office/drawing/2014/chart" uri="{C3380CC4-5D6E-409C-BE32-E72D297353CC}">
              <c16:uniqueId val="{00000000-A204-42DC-B565-3EE2051B2D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A204-42DC-B565-3EE2051B2D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90.74</c:v>
                </c:pt>
                <c:pt idx="1">
                  <c:v>90.77</c:v>
                </c:pt>
                <c:pt idx="2">
                  <c:v>90.81</c:v>
                </c:pt>
                <c:pt idx="3">
                  <c:v>90.86</c:v>
                </c:pt>
                <c:pt idx="4">
                  <c:v>90.87</c:v>
                </c:pt>
              </c:numCache>
            </c:numRef>
          </c:val>
          <c:extLst>
            <c:ext xmlns:c16="http://schemas.microsoft.com/office/drawing/2014/chart" uri="{C3380CC4-5D6E-409C-BE32-E72D297353CC}">
              <c16:uniqueId val="{00000000-8A27-4002-B450-34BCE02615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8A27-4002-B450-34BCE02615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91.53</c:v>
                </c:pt>
                <c:pt idx="1">
                  <c:v>93.56</c:v>
                </c:pt>
                <c:pt idx="2">
                  <c:v>92.94</c:v>
                </c:pt>
                <c:pt idx="3">
                  <c:v>91.13</c:v>
                </c:pt>
                <c:pt idx="4">
                  <c:v>89.66</c:v>
                </c:pt>
              </c:numCache>
            </c:numRef>
          </c:val>
          <c:extLst>
            <c:ext xmlns:c16="http://schemas.microsoft.com/office/drawing/2014/chart" uri="{C3380CC4-5D6E-409C-BE32-E72D297353CC}">
              <c16:uniqueId val="{00000000-9F4C-401F-B6B7-01B3A8375F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101.91</c:v>
                </c:pt>
                <c:pt idx="1">
                  <c:v>103.09</c:v>
                </c:pt>
                <c:pt idx="2">
                  <c:v>102.11</c:v>
                </c:pt>
                <c:pt idx="3">
                  <c:v>101.91</c:v>
                </c:pt>
                <c:pt idx="4">
                  <c:v>103.07</c:v>
                </c:pt>
              </c:numCache>
            </c:numRef>
          </c:val>
          <c:smooth val="0"/>
          <c:extLst>
            <c:ext xmlns:c16="http://schemas.microsoft.com/office/drawing/2014/chart" uri="{C3380CC4-5D6E-409C-BE32-E72D297353CC}">
              <c16:uniqueId val="{00000001-9F4C-401F-B6B7-01B3A8375F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30.44</c:v>
                </c:pt>
                <c:pt idx="1">
                  <c:v>32.159999999999997</c:v>
                </c:pt>
                <c:pt idx="2">
                  <c:v>33.86</c:v>
                </c:pt>
                <c:pt idx="3">
                  <c:v>36.03</c:v>
                </c:pt>
                <c:pt idx="4">
                  <c:v>38.17</c:v>
                </c:pt>
              </c:numCache>
            </c:numRef>
          </c:val>
          <c:extLst>
            <c:ext xmlns:c16="http://schemas.microsoft.com/office/drawing/2014/chart" uri="{C3380CC4-5D6E-409C-BE32-E72D297353CC}">
              <c16:uniqueId val="{00000000-D927-48AF-95A9-ABD7585F233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28.19</c:v>
                </c:pt>
                <c:pt idx="1">
                  <c:v>24.8</c:v>
                </c:pt>
                <c:pt idx="2">
                  <c:v>28.12</c:v>
                </c:pt>
                <c:pt idx="3">
                  <c:v>28.79</c:v>
                </c:pt>
                <c:pt idx="4">
                  <c:v>30.5</c:v>
                </c:pt>
              </c:numCache>
            </c:numRef>
          </c:val>
          <c:smooth val="0"/>
          <c:extLst>
            <c:ext xmlns:c16="http://schemas.microsoft.com/office/drawing/2014/chart" uri="{C3380CC4-5D6E-409C-BE32-E72D297353CC}">
              <c16:uniqueId val="{00000001-D927-48AF-95A9-ABD7585F233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8F-49A6-A2CC-35A59F9AEC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8F-49A6-A2CC-35A59F9AEC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62.03</c:v>
                </c:pt>
                <c:pt idx="1">
                  <c:v>43.75</c:v>
                </c:pt>
                <c:pt idx="2">
                  <c:v>44.31</c:v>
                </c:pt>
                <c:pt idx="3">
                  <c:v>52.87</c:v>
                </c:pt>
                <c:pt idx="4">
                  <c:v>69.040000000000006</c:v>
                </c:pt>
              </c:numCache>
            </c:numRef>
          </c:val>
          <c:extLst>
            <c:ext xmlns:c16="http://schemas.microsoft.com/office/drawing/2014/chart" uri="{C3380CC4-5D6E-409C-BE32-E72D297353CC}">
              <c16:uniqueId val="{00000000-9172-443B-8338-0421F7EF0DC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127.98</c:v>
                </c:pt>
                <c:pt idx="1">
                  <c:v>101.24</c:v>
                </c:pt>
                <c:pt idx="2">
                  <c:v>124.9</c:v>
                </c:pt>
                <c:pt idx="3">
                  <c:v>124.8</c:v>
                </c:pt>
                <c:pt idx="4">
                  <c:v>120.64</c:v>
                </c:pt>
              </c:numCache>
            </c:numRef>
          </c:val>
          <c:smooth val="0"/>
          <c:extLst>
            <c:ext xmlns:c16="http://schemas.microsoft.com/office/drawing/2014/chart" uri="{C3380CC4-5D6E-409C-BE32-E72D297353CC}">
              <c16:uniqueId val="{00000001-9172-443B-8338-0421F7EF0DC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85.53</c:v>
                </c:pt>
                <c:pt idx="1">
                  <c:v>80.45</c:v>
                </c:pt>
                <c:pt idx="2">
                  <c:v>79</c:v>
                </c:pt>
                <c:pt idx="3">
                  <c:v>90.5</c:v>
                </c:pt>
                <c:pt idx="4">
                  <c:v>83.74</c:v>
                </c:pt>
              </c:numCache>
            </c:numRef>
          </c:val>
          <c:extLst>
            <c:ext xmlns:c16="http://schemas.microsoft.com/office/drawing/2014/chart" uri="{C3380CC4-5D6E-409C-BE32-E72D297353CC}">
              <c16:uniqueId val="{00000000-28FD-449D-88CB-D38FC344B2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44.14</c:v>
                </c:pt>
                <c:pt idx="1">
                  <c:v>37.24</c:v>
                </c:pt>
                <c:pt idx="2">
                  <c:v>33.58</c:v>
                </c:pt>
                <c:pt idx="3">
                  <c:v>35.42</c:v>
                </c:pt>
                <c:pt idx="4">
                  <c:v>39.82</c:v>
                </c:pt>
              </c:numCache>
            </c:numRef>
          </c:val>
          <c:smooth val="0"/>
          <c:extLst>
            <c:ext xmlns:c16="http://schemas.microsoft.com/office/drawing/2014/chart" uri="{C3380CC4-5D6E-409C-BE32-E72D297353CC}">
              <c16:uniqueId val="{00000001-28FD-449D-88CB-D38FC344B2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948.27</c:v>
                </c:pt>
                <c:pt idx="1">
                  <c:v>1069.44</c:v>
                </c:pt>
                <c:pt idx="2">
                  <c:v>975.68</c:v>
                </c:pt>
                <c:pt idx="3">
                  <c:v>855.87</c:v>
                </c:pt>
                <c:pt idx="4">
                  <c:v>848.36</c:v>
                </c:pt>
              </c:numCache>
            </c:numRef>
          </c:val>
          <c:extLst>
            <c:ext xmlns:c16="http://schemas.microsoft.com/office/drawing/2014/chart" uri="{C3380CC4-5D6E-409C-BE32-E72D297353CC}">
              <c16:uniqueId val="{00000000-12BB-4869-8466-E8B08DB7D8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12BB-4869-8466-E8B08DB7D8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63.43</c:v>
                </c:pt>
                <c:pt idx="1">
                  <c:v>62.4</c:v>
                </c:pt>
                <c:pt idx="2">
                  <c:v>65.760000000000005</c:v>
                </c:pt>
                <c:pt idx="3">
                  <c:v>61.44</c:v>
                </c:pt>
                <c:pt idx="4">
                  <c:v>56.95</c:v>
                </c:pt>
              </c:numCache>
            </c:numRef>
          </c:val>
          <c:extLst>
            <c:ext xmlns:c16="http://schemas.microsoft.com/office/drawing/2014/chart" uri="{C3380CC4-5D6E-409C-BE32-E72D297353CC}">
              <c16:uniqueId val="{00000000-34F1-45D9-8203-F028A11E7E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34F1-45D9-8203-F028A11E7E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225.24</c:v>
                </c:pt>
                <c:pt idx="1">
                  <c:v>230.01</c:v>
                </c:pt>
                <c:pt idx="2">
                  <c:v>240.51</c:v>
                </c:pt>
                <c:pt idx="3">
                  <c:v>269.43</c:v>
                </c:pt>
                <c:pt idx="4">
                  <c:v>284.14</c:v>
                </c:pt>
              </c:numCache>
            </c:numRef>
          </c:val>
          <c:extLst>
            <c:ext xmlns:c16="http://schemas.microsoft.com/office/drawing/2014/chart" uri="{C3380CC4-5D6E-409C-BE32-E72D297353CC}">
              <c16:uniqueId val="{00000000-7E46-4562-B99A-9360F53982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7E46-4562-B99A-9360F53982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新潟県　柏崎市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77493</v>
      </c>
      <c r="AM8" s="44"/>
      <c r="AN8" s="44"/>
      <c r="AO8" s="44"/>
      <c r="AP8" s="44"/>
      <c r="AQ8" s="44"/>
      <c r="AR8" s="44"/>
      <c r="AS8" s="44"/>
      <c r="AT8" s="45">
        <f>データ!T6</f>
        <v>442.02</v>
      </c>
      <c r="AU8" s="45"/>
      <c r="AV8" s="45"/>
      <c r="AW8" s="45"/>
      <c r="AX8" s="45"/>
      <c r="AY8" s="45"/>
      <c r="AZ8" s="45"/>
      <c r="BA8" s="45"/>
      <c r="BB8" s="45">
        <f>データ!U6</f>
        <v>175.32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81.790000000000006</v>
      </c>
      <c r="J10" s="45"/>
      <c r="K10" s="45"/>
      <c r="L10" s="45"/>
      <c r="M10" s="45"/>
      <c r="N10" s="45"/>
      <c r="O10" s="45"/>
      <c r="P10" s="45">
        <f>データ!P6</f>
        <v>16.05</v>
      </c>
      <c r="Q10" s="45"/>
      <c r="R10" s="45"/>
      <c r="S10" s="45"/>
      <c r="T10" s="45"/>
      <c r="U10" s="45"/>
      <c r="V10" s="45"/>
      <c r="W10" s="45">
        <f>データ!Q6</f>
        <v>92.05</v>
      </c>
      <c r="X10" s="45"/>
      <c r="Y10" s="45"/>
      <c r="Z10" s="45"/>
      <c r="AA10" s="45"/>
      <c r="AB10" s="45"/>
      <c r="AC10" s="45"/>
      <c r="AD10" s="44">
        <f>データ!R6</f>
        <v>3201</v>
      </c>
      <c r="AE10" s="44"/>
      <c r="AF10" s="44"/>
      <c r="AG10" s="44"/>
      <c r="AH10" s="44"/>
      <c r="AI10" s="44"/>
      <c r="AJ10" s="44"/>
      <c r="AK10" s="2"/>
      <c r="AL10" s="44">
        <f>データ!V6</f>
        <v>12338</v>
      </c>
      <c r="AM10" s="44"/>
      <c r="AN10" s="44"/>
      <c r="AO10" s="44"/>
      <c r="AP10" s="44"/>
      <c r="AQ10" s="44"/>
      <c r="AR10" s="44"/>
      <c r="AS10" s="44"/>
      <c r="AT10" s="45">
        <f>データ!W6</f>
        <v>9.09</v>
      </c>
      <c r="AU10" s="45"/>
      <c r="AV10" s="45"/>
      <c r="AW10" s="45"/>
      <c r="AX10" s="45"/>
      <c r="AY10" s="45"/>
      <c r="AZ10" s="45"/>
      <c r="BA10" s="45"/>
      <c r="BB10" s="45">
        <f>データ!X6</f>
        <v>1357.32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Q3RAPapJ4ZUlFvvDswLJ3JvpRKy+GckX6dQ1b4NCyvYfg41+XGnXgUxK2hkSY8hGLp+y+7aK7Qn93nAKFQMfog==" saltValue="dF6RNxr0DM+MpEAMnWocO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152056</v>
      </c>
      <c r="D6" s="19">
        <f t="shared" si="3"/>
        <v>46</v>
      </c>
      <c r="E6" s="19">
        <f t="shared" si="3"/>
        <v>17</v>
      </c>
      <c r="F6" s="19">
        <f t="shared" si="3"/>
        <v>5</v>
      </c>
      <c r="G6" s="19">
        <f t="shared" si="3"/>
        <v>0</v>
      </c>
      <c r="H6" s="19" t="str">
        <f t="shared" si="3"/>
        <v>新潟県　柏崎市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81.790000000000006</v>
      </c>
      <c r="P6" s="20">
        <f t="shared" si="3"/>
        <v>16.05</v>
      </c>
      <c r="Q6" s="20">
        <f t="shared" si="3"/>
        <v>92.05</v>
      </c>
      <c r="R6" s="20">
        <f t="shared" si="3"/>
        <v>3201</v>
      </c>
      <c r="S6" s="20">
        <f t="shared" si="3"/>
        <v>77493</v>
      </c>
      <c r="T6" s="20">
        <f t="shared" si="3"/>
        <v>442.02</v>
      </c>
      <c r="U6" s="20">
        <f t="shared" si="3"/>
        <v>175.32</v>
      </c>
      <c r="V6" s="20">
        <f t="shared" si="3"/>
        <v>12338</v>
      </c>
      <c r="W6" s="20">
        <f t="shared" si="3"/>
        <v>9.09</v>
      </c>
      <c r="X6" s="20">
        <f t="shared" si="3"/>
        <v>1357.32</v>
      </c>
      <c r="Y6" s="21">
        <f>IF(Y7="",NA(),Y7)</f>
        <v>91.53</v>
      </c>
      <c r="Z6" s="21">
        <f t="shared" ref="Z6:AH6" si="4">IF(Z7="",NA(),Z7)</f>
        <v>93.56</v>
      </c>
      <c r="AA6" s="21">
        <f t="shared" si="4"/>
        <v>92.94</v>
      </c>
      <c r="AB6" s="21">
        <f t="shared" si="4"/>
        <v>91.13</v>
      </c>
      <c r="AC6" s="21">
        <f t="shared" si="4"/>
        <v>89.66</v>
      </c>
      <c r="AD6" s="21">
        <f t="shared" si="4"/>
        <v>101.91</v>
      </c>
      <c r="AE6" s="21">
        <f t="shared" si="4"/>
        <v>103.09</v>
      </c>
      <c r="AF6" s="21">
        <f t="shared" si="4"/>
        <v>102.11</v>
      </c>
      <c r="AG6" s="21">
        <f t="shared" si="4"/>
        <v>101.91</v>
      </c>
      <c r="AH6" s="21">
        <f t="shared" si="4"/>
        <v>103.07</v>
      </c>
      <c r="AI6" s="20" t="str">
        <f>IF(AI7="","",IF(AI7="-","【-】","【"&amp;SUBSTITUTE(TEXT(AI7,"#,##0.00"),"-","△")&amp;"】"))</f>
        <v>【104.44】</v>
      </c>
      <c r="AJ6" s="21">
        <f>IF(AJ7="",NA(),AJ7)</f>
        <v>62.03</v>
      </c>
      <c r="AK6" s="21">
        <f t="shared" ref="AK6:AS6" si="5">IF(AK7="",NA(),AK7)</f>
        <v>43.75</v>
      </c>
      <c r="AL6" s="21">
        <f t="shared" si="5"/>
        <v>44.31</v>
      </c>
      <c r="AM6" s="21">
        <f t="shared" si="5"/>
        <v>52.87</v>
      </c>
      <c r="AN6" s="21">
        <f t="shared" si="5"/>
        <v>69.040000000000006</v>
      </c>
      <c r="AO6" s="21">
        <f t="shared" si="5"/>
        <v>127.98</v>
      </c>
      <c r="AP6" s="21">
        <f t="shared" si="5"/>
        <v>101.24</v>
      </c>
      <c r="AQ6" s="21">
        <f t="shared" si="5"/>
        <v>124.9</v>
      </c>
      <c r="AR6" s="21">
        <f t="shared" si="5"/>
        <v>124.8</v>
      </c>
      <c r="AS6" s="21">
        <f t="shared" si="5"/>
        <v>120.64</v>
      </c>
      <c r="AT6" s="20" t="str">
        <f>IF(AT7="","",IF(AT7="-","【-】","【"&amp;SUBSTITUTE(TEXT(AT7,"#,##0.00"),"-","△")&amp;"】"))</f>
        <v>【124.06】</v>
      </c>
      <c r="AU6" s="21">
        <f>IF(AU7="",NA(),AU7)</f>
        <v>85.53</v>
      </c>
      <c r="AV6" s="21">
        <f t="shared" ref="AV6:BD6" si="6">IF(AV7="",NA(),AV7)</f>
        <v>80.45</v>
      </c>
      <c r="AW6" s="21">
        <f t="shared" si="6"/>
        <v>79</v>
      </c>
      <c r="AX6" s="21">
        <f t="shared" si="6"/>
        <v>90.5</v>
      </c>
      <c r="AY6" s="21">
        <f t="shared" si="6"/>
        <v>83.74</v>
      </c>
      <c r="AZ6" s="21">
        <f t="shared" si="6"/>
        <v>44.14</v>
      </c>
      <c r="BA6" s="21">
        <f t="shared" si="6"/>
        <v>37.24</v>
      </c>
      <c r="BB6" s="21">
        <f t="shared" si="6"/>
        <v>33.58</v>
      </c>
      <c r="BC6" s="21">
        <f t="shared" si="6"/>
        <v>35.42</v>
      </c>
      <c r="BD6" s="21">
        <f t="shared" si="6"/>
        <v>39.82</v>
      </c>
      <c r="BE6" s="20" t="str">
        <f>IF(BE7="","",IF(BE7="-","【-】","【"&amp;SUBSTITUTE(TEXT(BE7,"#,##0.00"),"-","△")&amp;"】"))</f>
        <v>【42.02】</v>
      </c>
      <c r="BF6" s="21">
        <f>IF(BF7="",NA(),BF7)</f>
        <v>948.27</v>
      </c>
      <c r="BG6" s="21">
        <f t="shared" ref="BG6:BO6" si="7">IF(BG7="",NA(),BG7)</f>
        <v>1069.44</v>
      </c>
      <c r="BH6" s="21">
        <f t="shared" si="7"/>
        <v>975.68</v>
      </c>
      <c r="BI6" s="21">
        <f t="shared" si="7"/>
        <v>855.87</v>
      </c>
      <c r="BJ6" s="21">
        <f t="shared" si="7"/>
        <v>848.36</v>
      </c>
      <c r="BK6" s="21">
        <f t="shared" si="7"/>
        <v>654.71</v>
      </c>
      <c r="BL6" s="21">
        <f t="shared" si="7"/>
        <v>783.8</v>
      </c>
      <c r="BM6" s="21">
        <f t="shared" si="7"/>
        <v>778.81</v>
      </c>
      <c r="BN6" s="21">
        <f t="shared" si="7"/>
        <v>718.49</v>
      </c>
      <c r="BO6" s="21">
        <f t="shared" si="7"/>
        <v>743.31</v>
      </c>
      <c r="BP6" s="20" t="str">
        <f>IF(BP7="","",IF(BP7="-","【-】","【"&amp;SUBSTITUTE(TEXT(BP7,"#,##0.00"),"-","△")&amp;"】"))</f>
        <v>【785.10】</v>
      </c>
      <c r="BQ6" s="21">
        <f>IF(BQ7="",NA(),BQ7)</f>
        <v>63.43</v>
      </c>
      <c r="BR6" s="21">
        <f t="shared" ref="BR6:BZ6" si="8">IF(BR7="",NA(),BR7)</f>
        <v>62.4</v>
      </c>
      <c r="BS6" s="21">
        <f t="shared" si="8"/>
        <v>65.760000000000005</v>
      </c>
      <c r="BT6" s="21">
        <f t="shared" si="8"/>
        <v>61.44</v>
      </c>
      <c r="BU6" s="21">
        <f t="shared" si="8"/>
        <v>56.95</v>
      </c>
      <c r="BV6" s="21">
        <f t="shared" si="8"/>
        <v>65.37</v>
      </c>
      <c r="BW6" s="21">
        <f t="shared" si="8"/>
        <v>68.11</v>
      </c>
      <c r="BX6" s="21">
        <f t="shared" si="8"/>
        <v>67.23</v>
      </c>
      <c r="BY6" s="21">
        <f t="shared" si="8"/>
        <v>61.82</v>
      </c>
      <c r="BZ6" s="21">
        <f t="shared" si="8"/>
        <v>61.15</v>
      </c>
      <c r="CA6" s="20" t="str">
        <f>IF(CA7="","",IF(CA7="-","【-】","【"&amp;SUBSTITUTE(TEXT(CA7,"#,##0.00"),"-","△")&amp;"】"))</f>
        <v>【56.93】</v>
      </c>
      <c r="CB6" s="21">
        <f>IF(CB7="",NA(),CB7)</f>
        <v>225.24</v>
      </c>
      <c r="CC6" s="21">
        <f t="shared" ref="CC6:CK6" si="9">IF(CC7="",NA(),CC7)</f>
        <v>230.01</v>
      </c>
      <c r="CD6" s="21">
        <f t="shared" si="9"/>
        <v>240.51</v>
      </c>
      <c r="CE6" s="21">
        <f t="shared" si="9"/>
        <v>269.43</v>
      </c>
      <c r="CF6" s="21">
        <f t="shared" si="9"/>
        <v>284.14</v>
      </c>
      <c r="CG6" s="21">
        <f t="shared" si="9"/>
        <v>228.99</v>
      </c>
      <c r="CH6" s="21">
        <f t="shared" si="9"/>
        <v>222.41</v>
      </c>
      <c r="CI6" s="21">
        <f t="shared" si="9"/>
        <v>228.21</v>
      </c>
      <c r="CJ6" s="21">
        <f t="shared" si="9"/>
        <v>246.9</v>
      </c>
      <c r="CK6" s="21">
        <f t="shared" si="9"/>
        <v>250.43</v>
      </c>
      <c r="CL6" s="20" t="str">
        <f>IF(CL7="","",IF(CL7="-","【-】","【"&amp;SUBSTITUTE(TEXT(CL7,"#,##0.00"),"-","△")&amp;"】"))</f>
        <v>【271.15】</v>
      </c>
      <c r="CM6" s="21">
        <f>IF(CM7="",NA(),CM7)</f>
        <v>56.31</v>
      </c>
      <c r="CN6" s="21">
        <f t="shared" ref="CN6:CV6" si="10">IF(CN7="",NA(),CN7)</f>
        <v>58.57</v>
      </c>
      <c r="CO6" s="21">
        <f t="shared" si="10"/>
        <v>57.84</v>
      </c>
      <c r="CP6" s="21">
        <f t="shared" si="10"/>
        <v>53.85</v>
      </c>
      <c r="CQ6" s="21">
        <f t="shared" si="10"/>
        <v>52.12</v>
      </c>
      <c r="CR6" s="21">
        <f t="shared" si="10"/>
        <v>54.06</v>
      </c>
      <c r="CS6" s="21">
        <f t="shared" si="10"/>
        <v>55.26</v>
      </c>
      <c r="CT6" s="21">
        <f t="shared" si="10"/>
        <v>54.54</v>
      </c>
      <c r="CU6" s="21">
        <f t="shared" si="10"/>
        <v>52.9</v>
      </c>
      <c r="CV6" s="21">
        <f t="shared" si="10"/>
        <v>52.63</v>
      </c>
      <c r="CW6" s="20" t="str">
        <f>IF(CW7="","",IF(CW7="-","【-】","【"&amp;SUBSTITUTE(TEXT(CW7,"#,##0.00"),"-","△")&amp;"】"))</f>
        <v>【49.87】</v>
      </c>
      <c r="CX6" s="21">
        <f>IF(CX7="",NA(),CX7)</f>
        <v>90.74</v>
      </c>
      <c r="CY6" s="21">
        <f t="shared" ref="CY6:DG6" si="11">IF(CY7="",NA(),CY7)</f>
        <v>90.77</v>
      </c>
      <c r="CZ6" s="21">
        <f t="shared" si="11"/>
        <v>90.81</v>
      </c>
      <c r="DA6" s="21">
        <f t="shared" si="11"/>
        <v>90.86</v>
      </c>
      <c r="DB6" s="21">
        <f t="shared" si="11"/>
        <v>90.87</v>
      </c>
      <c r="DC6" s="21">
        <f t="shared" si="11"/>
        <v>90.11</v>
      </c>
      <c r="DD6" s="21">
        <f t="shared" si="11"/>
        <v>90.52</v>
      </c>
      <c r="DE6" s="21">
        <f t="shared" si="11"/>
        <v>90.3</v>
      </c>
      <c r="DF6" s="21">
        <f t="shared" si="11"/>
        <v>90.3</v>
      </c>
      <c r="DG6" s="21">
        <f t="shared" si="11"/>
        <v>90.32</v>
      </c>
      <c r="DH6" s="20" t="str">
        <f>IF(DH7="","",IF(DH7="-","【-】","【"&amp;SUBSTITUTE(TEXT(DH7,"#,##0.00"),"-","△")&amp;"】"))</f>
        <v>【87.54】</v>
      </c>
      <c r="DI6" s="21">
        <f>IF(DI7="",NA(),DI7)</f>
        <v>30.44</v>
      </c>
      <c r="DJ6" s="21">
        <f t="shared" ref="DJ6:DR6" si="12">IF(DJ7="",NA(),DJ7)</f>
        <v>32.159999999999997</v>
      </c>
      <c r="DK6" s="21">
        <f t="shared" si="12"/>
        <v>33.86</v>
      </c>
      <c r="DL6" s="21">
        <f t="shared" si="12"/>
        <v>36.03</v>
      </c>
      <c r="DM6" s="21">
        <f t="shared" si="12"/>
        <v>38.17</v>
      </c>
      <c r="DN6" s="21">
        <f t="shared" si="12"/>
        <v>28.19</v>
      </c>
      <c r="DO6" s="21">
        <f t="shared" si="12"/>
        <v>24.8</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8" s="22" customFormat="1" x14ac:dyDescent="0.2">
      <c r="A7" s="14"/>
      <c r="B7" s="23">
        <v>2023</v>
      </c>
      <c r="C7" s="23">
        <v>152056</v>
      </c>
      <c r="D7" s="23">
        <v>46</v>
      </c>
      <c r="E7" s="23">
        <v>17</v>
      </c>
      <c r="F7" s="23">
        <v>5</v>
      </c>
      <c r="G7" s="23">
        <v>0</v>
      </c>
      <c r="H7" s="23" t="s">
        <v>96</v>
      </c>
      <c r="I7" s="23" t="s">
        <v>97</v>
      </c>
      <c r="J7" s="23" t="s">
        <v>98</v>
      </c>
      <c r="K7" s="23" t="s">
        <v>99</v>
      </c>
      <c r="L7" s="23" t="s">
        <v>100</v>
      </c>
      <c r="M7" s="23" t="s">
        <v>101</v>
      </c>
      <c r="N7" s="24" t="s">
        <v>102</v>
      </c>
      <c r="O7" s="24">
        <v>81.790000000000006</v>
      </c>
      <c r="P7" s="24">
        <v>16.05</v>
      </c>
      <c r="Q7" s="24">
        <v>92.05</v>
      </c>
      <c r="R7" s="24">
        <v>3201</v>
      </c>
      <c r="S7" s="24">
        <v>77493</v>
      </c>
      <c r="T7" s="24">
        <v>442.02</v>
      </c>
      <c r="U7" s="24">
        <v>175.32</v>
      </c>
      <c r="V7" s="24">
        <v>12338</v>
      </c>
      <c r="W7" s="24">
        <v>9.09</v>
      </c>
      <c r="X7" s="24">
        <v>1357.32</v>
      </c>
      <c r="Y7" s="24">
        <v>91.53</v>
      </c>
      <c r="Z7" s="24">
        <v>93.56</v>
      </c>
      <c r="AA7" s="24">
        <v>92.94</v>
      </c>
      <c r="AB7" s="24">
        <v>91.13</v>
      </c>
      <c r="AC7" s="24">
        <v>89.66</v>
      </c>
      <c r="AD7" s="24">
        <v>101.91</v>
      </c>
      <c r="AE7" s="24">
        <v>103.09</v>
      </c>
      <c r="AF7" s="24">
        <v>102.11</v>
      </c>
      <c r="AG7" s="24">
        <v>101.91</v>
      </c>
      <c r="AH7" s="24">
        <v>103.07</v>
      </c>
      <c r="AI7" s="24">
        <v>104.44</v>
      </c>
      <c r="AJ7" s="24">
        <v>62.03</v>
      </c>
      <c r="AK7" s="24">
        <v>43.75</v>
      </c>
      <c r="AL7" s="24">
        <v>44.31</v>
      </c>
      <c r="AM7" s="24">
        <v>52.87</v>
      </c>
      <c r="AN7" s="24">
        <v>69.040000000000006</v>
      </c>
      <c r="AO7" s="24">
        <v>127.98</v>
      </c>
      <c r="AP7" s="24">
        <v>101.24</v>
      </c>
      <c r="AQ7" s="24">
        <v>124.9</v>
      </c>
      <c r="AR7" s="24">
        <v>124.8</v>
      </c>
      <c r="AS7" s="24">
        <v>120.64</v>
      </c>
      <c r="AT7" s="24">
        <v>124.06</v>
      </c>
      <c r="AU7" s="24">
        <v>85.53</v>
      </c>
      <c r="AV7" s="24">
        <v>80.45</v>
      </c>
      <c r="AW7" s="24">
        <v>79</v>
      </c>
      <c r="AX7" s="24">
        <v>90.5</v>
      </c>
      <c r="AY7" s="24">
        <v>83.74</v>
      </c>
      <c r="AZ7" s="24">
        <v>44.14</v>
      </c>
      <c r="BA7" s="24">
        <v>37.24</v>
      </c>
      <c r="BB7" s="24">
        <v>33.58</v>
      </c>
      <c r="BC7" s="24">
        <v>35.42</v>
      </c>
      <c r="BD7" s="24">
        <v>39.82</v>
      </c>
      <c r="BE7" s="24">
        <v>42.02</v>
      </c>
      <c r="BF7" s="24">
        <v>948.27</v>
      </c>
      <c r="BG7" s="24">
        <v>1069.44</v>
      </c>
      <c r="BH7" s="24">
        <v>975.68</v>
      </c>
      <c r="BI7" s="24">
        <v>855.87</v>
      </c>
      <c r="BJ7" s="24">
        <v>848.36</v>
      </c>
      <c r="BK7" s="24">
        <v>654.71</v>
      </c>
      <c r="BL7" s="24">
        <v>783.8</v>
      </c>
      <c r="BM7" s="24">
        <v>778.81</v>
      </c>
      <c r="BN7" s="24">
        <v>718.49</v>
      </c>
      <c r="BO7" s="24">
        <v>743.31</v>
      </c>
      <c r="BP7" s="24">
        <v>785.1</v>
      </c>
      <c r="BQ7" s="24">
        <v>63.43</v>
      </c>
      <c r="BR7" s="24">
        <v>62.4</v>
      </c>
      <c r="BS7" s="24">
        <v>65.760000000000005</v>
      </c>
      <c r="BT7" s="24">
        <v>61.44</v>
      </c>
      <c r="BU7" s="24">
        <v>56.95</v>
      </c>
      <c r="BV7" s="24">
        <v>65.37</v>
      </c>
      <c r="BW7" s="24">
        <v>68.11</v>
      </c>
      <c r="BX7" s="24">
        <v>67.23</v>
      </c>
      <c r="BY7" s="24">
        <v>61.82</v>
      </c>
      <c r="BZ7" s="24">
        <v>61.15</v>
      </c>
      <c r="CA7" s="24">
        <v>56.93</v>
      </c>
      <c r="CB7" s="24">
        <v>225.24</v>
      </c>
      <c r="CC7" s="24">
        <v>230.01</v>
      </c>
      <c r="CD7" s="24">
        <v>240.51</v>
      </c>
      <c r="CE7" s="24">
        <v>269.43</v>
      </c>
      <c r="CF7" s="24">
        <v>284.14</v>
      </c>
      <c r="CG7" s="24">
        <v>228.99</v>
      </c>
      <c r="CH7" s="24">
        <v>222.41</v>
      </c>
      <c r="CI7" s="24">
        <v>228.21</v>
      </c>
      <c r="CJ7" s="24">
        <v>246.9</v>
      </c>
      <c r="CK7" s="24">
        <v>250.43</v>
      </c>
      <c r="CL7" s="24">
        <v>271.14999999999998</v>
      </c>
      <c r="CM7" s="24">
        <v>56.31</v>
      </c>
      <c r="CN7" s="24">
        <v>58.57</v>
      </c>
      <c r="CO7" s="24">
        <v>57.84</v>
      </c>
      <c r="CP7" s="24">
        <v>53.85</v>
      </c>
      <c r="CQ7" s="24">
        <v>52.12</v>
      </c>
      <c r="CR7" s="24">
        <v>54.06</v>
      </c>
      <c r="CS7" s="24">
        <v>55.26</v>
      </c>
      <c r="CT7" s="24">
        <v>54.54</v>
      </c>
      <c r="CU7" s="24">
        <v>52.9</v>
      </c>
      <c r="CV7" s="24">
        <v>52.63</v>
      </c>
      <c r="CW7" s="24">
        <v>49.87</v>
      </c>
      <c r="CX7" s="24">
        <v>90.74</v>
      </c>
      <c r="CY7" s="24">
        <v>90.77</v>
      </c>
      <c r="CZ7" s="24">
        <v>90.81</v>
      </c>
      <c r="DA7" s="24">
        <v>90.86</v>
      </c>
      <c r="DB7" s="24">
        <v>90.87</v>
      </c>
      <c r="DC7" s="24">
        <v>90.11</v>
      </c>
      <c r="DD7" s="24">
        <v>90.52</v>
      </c>
      <c r="DE7" s="24">
        <v>90.3</v>
      </c>
      <c r="DF7" s="24">
        <v>90.3</v>
      </c>
      <c r="DG7" s="24">
        <v>90.32</v>
      </c>
      <c r="DH7" s="24">
        <v>87.54</v>
      </c>
      <c r="DI7" s="24">
        <v>30.44</v>
      </c>
      <c r="DJ7" s="24">
        <v>32.159999999999997</v>
      </c>
      <c r="DK7" s="24">
        <v>33.86</v>
      </c>
      <c r="DL7" s="24">
        <v>36.03</v>
      </c>
      <c r="DM7" s="24">
        <v>38.17</v>
      </c>
      <c r="DN7" s="24">
        <v>28.19</v>
      </c>
      <c r="DO7" s="24">
        <v>24.8</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v>
      </c>
      <c r="EF7" s="24">
        <v>0</v>
      </c>
      <c r="EG7" s="24">
        <v>0</v>
      </c>
      <c r="EH7" s="24">
        <v>0</v>
      </c>
      <c r="EI7" s="24">
        <v>0</v>
      </c>
      <c r="EJ7" s="24">
        <v>0.02</v>
      </c>
      <c r="EK7" s="24">
        <v>0.02</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0000010903</cp:lastModifiedBy>
  <cp:lastPrinted>2025-01-31T01:06:09Z</cp:lastPrinted>
  <dcterms:modified xsi:type="dcterms:W3CDTF">2025-02-04T00:15:37Z</dcterms:modified>
</cp:coreProperties>
</file>