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101-経営企画課\令和４（２０２２）年度\02_財政経営係\08_照会・回答・通知\01_県市町村課\00_県市町村課）県通知・調査等\R05.01.12_【県に直接回答】Fw 【123〆】公営企業に係る経営比較分析表(令和３年度)の分析等について\回答\04_柏崎市\"/>
    </mc:Choice>
  </mc:AlternateContent>
  <xr:revisionPtr revIDLastSave="0" documentId="8_{3D7FD855-4629-4B6B-9059-12C38FC9F439}" xr6:coauthVersionLast="36" xr6:coauthVersionMax="36" xr10:uidLastSave="{00000000-0000-0000-0000-000000000000}"/>
  <workbookProtection workbookAlgorithmName="SHA-512" workbookHashValue="cQCtcWZDKMmoST2cxuFWRCk3vI4ggN38qePl0tE8+fJnjXMW4u8mudpZVkpY7POLt/PEjdmyndY8C3WwrOE2VA==" workbookSaltValue="QCfqKHOjcKPLT94ZIxHCY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E85" i="4"/>
  <c r="BB10" i="4"/>
  <c r="AT10" i="4"/>
  <c r="AL10" i="4"/>
  <c r="AD10" i="4"/>
  <c r="W10" i="4"/>
  <c r="P10" i="4"/>
  <c r="B10" i="4"/>
  <c r="AT8" i="4"/>
  <c r="W8" i="4"/>
  <c r="P8" i="4"/>
  <c r="I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<sst xmlns="http://schemas.openxmlformats.org/spreadsheetml/2006/main" count="231" uniqueCount="118">
  <si>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</si>
  <si>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</si>
  <si>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</si>
  <si>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</si>
  <si>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</si>
  <si>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</si>
  <si>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</si>
  <si>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</si>
  <si>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</si>
  <si>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</si>
  <si>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</si>
  <si>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</si>
  <si>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</si>
  <si>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</si>
  <si>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</si>
  <si>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</si>
  <si>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</si>
  <si>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</si>
  <si>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</si>
  <si>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</si>
  <si>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</si>
  <si>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</si>
  <si>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</si>
  <si>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</si>
  <si>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</si>
  <si>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</si>
  <si>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</si>
  <si>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</si>
  <si>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</si>
  <si>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</si>
  <si>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</si>
  <si>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</si>
  <si>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</si>
  <si>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</si>
  <si>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</si>
  <si>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</si>
  <si>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</si>
  <si>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</si>
  <si>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</si>
  <si>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</si>
  <si>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</si>
  <si>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</si>
  <si>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</si>
  <si>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</si>
  <si>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</si>
  <si>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</si>
  <si>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</si>
  <si>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</si>
  <si>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</si>
  <si>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</si>
  <si>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</si>
  <si>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</si>
  <si>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</si>
  <si>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</si>
  <si>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</si>
  <si>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</si>
  <si>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</si>
  <si>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</si>
  <si>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</si>
  <si>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</si>
  <si>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</si>
  <si>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</si>
  <si>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</si>
  <si>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</si>
  <si>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</si>
  <si>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</si>
  <si>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</si>
  <si>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</si>
  <si>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</si>
  <si>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</si>
  <si>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</si>
  <si>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</si>
  <si>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</si>
  <si>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</si>
  <si>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</si>
  <si>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</si>
  <si>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</si>
  <si>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</si>
  <si>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</si>
  <si>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</si>
  <si>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</si>
  <si>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</si>
  <si>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</si>
  <si>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</si>
  <si>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</si>
  <si>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</si>
  <si>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</si>
  <si>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</si>
  <si>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</si>
  <si>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</si>
  <si>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</si>
  <si>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</si>
  <si>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</si>
  <si>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</si>
  <si>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</si>
  <si>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</si>
  <si>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柏崎市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</si>
  <si>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</si>
  <si>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</si>
  <si>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</si>
  <si>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</si>
  <si>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</si>
  <si>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</si>
  <si>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</si>
  <si>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</si>
  <si>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</si>
  <si>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</si>
  <si>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</si>
  <si>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</si>
  <si>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</si>
  <si>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</si>
  <si>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</si>
  <si>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</si>
  <si>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</si>
  <si>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</si>
  <si>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類似団体平均より高い数値となっている。今後は、現在稼働している15箇所の処理場について、機能強化による長寿命化や、統廃合、公共下水道への編入も検討する予定となっている。
　管渠老朽化率は、新潟県中越沖地震に伴う災害復旧作業により管渠の更新が進んだため、耐用年数を超えた管渠は存在していない。今後も現況調査を継続的に実施し、更新、耐震性能の向上を図っていく。
　管渠改善については、今後も計画に基づいた汚水管、雨水管の更新を行うとともに、長寿命化を検討しながら経費削減を図っていく。</t>
    <phoneticPr fontId="4"/>
  </si>
  <si>
    <t>　令和3(2021)年7月に使用料改定を行ったが、利益を計上できず、公共下水道事業等を含めた下水道事業全体の中で経営を維持している状態である。また、今後人口減少による使用料収益の減少が見込まれることから、経常収支比率の更なる減少が見込まれる。
　今後は中期経営計画に基づき、適切な更新、修繕を行う中で、財源の確保、経費節減等の経営改善に取り組んでいく。</t>
    <rPh sb="39" eb="41">
      <t>ジョウタイ</t>
    </rPh>
    <rPh sb="66" eb="68">
      <t>ミコ</t>
    </rPh>
    <phoneticPr fontId="4"/>
  </si>
  <si>
    <t>　令和3(2021)年7月に使用料改定を行ったが、経常収支比率は100％に満たず、累積欠損金も発生しており、赤字分を公共下水道事業等で補っている状況である。類似団体平均より低い数値となっており、今後は使用料収益及び一般会計からの繰入金の減少が見込まれ、また、施設の改築更新も計画されていることから、更なる減少が見込まれる。
　流動比率は100％未満で、類似団体平均より高い数値になっている。企業債の償還に充てる原資は、今後の使用料収入と繰入金から得る予定であり、支払能力の不足にはなっていない。企業債残高対事業規模比率は、令和3(2021)年7月に使用料改定により令和2(2020)年度と比べ改善したが、類似団体平均より高い数値となっている。
　経費回収率は、使用料改定により令和2(2020)年度と比較し改善したものの100％に満たず、経費を使用料で賄えていないことを示している。汚水処理原価は、類似団体平均とほぼ同様であり、有収水量1㎥当たりのコストは全国的に高水準であることが確認できる。
　水洗化率が平成30(2018)年度に減少したが、これは、供用人口の多い地区が公共下水道に編入したためである。水洗化率は類似団体平均とほぼ同様であるが、接続率の向上に努めていく。
　今後も、人口減少などに伴う使用料収益の減少など考慮し、経費の削減を始めとした経営努力を継続する。</t>
    <rPh sb="218" eb="220">
      <t>クリイレ</t>
    </rPh>
    <rPh sb="220" eb="221">
      <t>キン</t>
    </rPh>
    <rPh sb="282" eb="284">
      <t>レイワ</t>
    </rPh>
    <rPh sb="291" eb="293">
      <t>ネンド</t>
    </rPh>
    <rPh sb="294" eb="295">
      <t>クラ</t>
    </rPh>
    <rPh sb="296" eb="298">
      <t>カイゼン</t>
    </rPh>
    <rPh sb="338" eb="340">
      <t>レイワ</t>
    </rPh>
    <rPh sb="347" eb="349">
      <t>ネンド</t>
    </rPh>
    <rPh sb="350" eb="352">
      <t>ヒカク</t>
    </rPh>
    <rPh sb="353" eb="35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</si>
</sst>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E-499C-8DC0-3AF5A7A8C3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A03E-499C-8DC0-3AF5A7A8C3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61.96</c:v>
                </c:pt>
                <c:pt idx="1">
                  <c:v>59.89</c:v>
                </c:pt>
                <c:pt idx="2">
                  <c:v>56.31</c:v>
                </c:pt>
                <c:pt idx="3">
                  <c:v>58.57</c:v>
                </c:pt>
                <c:pt idx="4">
                  <c:v>57.84</c:v>
                </c:pt>
              </c:numCache>
            </c:numRef>
          </c:val>
          <c:extLst>
            <c:ext xmlns:c16="http://schemas.microsoft.com/office/drawing/2014/chart" uri="{C3380CC4-5D6E-409C-BE32-E72D297353CC}">
              <c16:uniqueId val="{00000000-5C66-4E52-A3B1-DED3E4006A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5C66-4E52-A3B1-DED3E4006A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c:v>
                </c:pt>
                <c:pt idx="1">
                  <c:v>90.74</c:v>
                </c:pt>
                <c:pt idx="2">
                  <c:v>90.74</c:v>
                </c:pt>
                <c:pt idx="3">
                  <c:v>90.77</c:v>
                </c:pt>
                <c:pt idx="4">
                  <c:v>90.81</c:v>
                </c:pt>
              </c:numCache>
            </c:numRef>
          </c:val>
          <c:extLst>
            <c:ext xmlns:c16="http://schemas.microsoft.com/office/drawing/2014/chart" uri="{C3380CC4-5D6E-409C-BE32-E72D297353CC}">
              <c16:uniqueId val="{00000000-FD2E-4332-AB57-1D68DC0729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FD2E-4332-AB57-1D68DC0729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95.41</c:v>
                </c:pt>
                <c:pt idx="1">
                  <c:v>92.25</c:v>
                </c:pt>
                <c:pt idx="2">
                  <c:v>91.53</c:v>
                </c:pt>
                <c:pt idx="3">
                  <c:v>93.56</c:v>
                </c:pt>
                <c:pt idx="4">
                  <c:v>92.94</c:v>
                </c:pt>
              </c:numCache>
            </c:numRef>
          </c:val>
          <c:extLst>
            <c:ext xmlns:c16="http://schemas.microsoft.com/office/drawing/2014/chart" uri="{C3380CC4-5D6E-409C-BE32-E72D297353CC}">
              <c16:uniqueId val="{00000000-82C6-4C74-99F4-47F073A1FD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82C6-4C74-99F4-47F073A1FD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26.54</c:v>
                </c:pt>
                <c:pt idx="1">
                  <c:v>28.73</c:v>
                </c:pt>
                <c:pt idx="2">
                  <c:v>30.44</c:v>
                </c:pt>
                <c:pt idx="3">
                  <c:v>32.159999999999997</c:v>
                </c:pt>
                <c:pt idx="4">
                  <c:v>33.86</c:v>
                </c:pt>
              </c:numCache>
            </c:numRef>
          </c:val>
          <c:extLst>
            <c:ext xmlns:c16="http://schemas.microsoft.com/office/drawing/2014/chart" uri="{C3380CC4-5D6E-409C-BE32-E72D297353CC}">
              <c16:uniqueId val="{00000000-C14C-4CAE-A7D6-7CED20DEC4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C14C-4CAE-A7D6-7CED20DEC4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3-496B-894C-FEF76F806F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23-496B-894C-FEF76F806F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27.08</c:v>
                </c:pt>
                <c:pt idx="1">
                  <c:v>58.67</c:v>
                </c:pt>
                <c:pt idx="2">
                  <c:v>62.03</c:v>
                </c:pt>
                <c:pt idx="3">
                  <c:v>43.75</c:v>
                </c:pt>
                <c:pt idx="4">
                  <c:v>44.31</c:v>
                </c:pt>
              </c:numCache>
            </c:numRef>
          </c:val>
          <c:extLst>
            <c:ext xmlns:c16="http://schemas.microsoft.com/office/drawing/2014/chart" uri="{C3380CC4-5D6E-409C-BE32-E72D297353CC}">
              <c16:uniqueId val="{00000000-90BE-44AD-84D4-858C7ADC53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90BE-44AD-84D4-858C7ADC53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87.55</c:v>
                </c:pt>
                <c:pt idx="1">
                  <c:v>94.54</c:v>
                </c:pt>
                <c:pt idx="2">
                  <c:v>85.53</c:v>
                </c:pt>
                <c:pt idx="3">
                  <c:v>80.45</c:v>
                </c:pt>
                <c:pt idx="4">
                  <c:v>79</c:v>
                </c:pt>
              </c:numCache>
            </c:numRef>
          </c:val>
          <c:extLst>
            <c:ext xmlns:c16="http://schemas.microsoft.com/office/drawing/2014/chart" uri="{C3380CC4-5D6E-409C-BE32-E72D297353CC}">
              <c16:uniqueId val="{00000000-11B9-4FA0-8521-EFAF1F24F7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11B9-4FA0-8521-EFAF1F24F7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757.54</c:v>
                </c:pt>
                <c:pt idx="1">
                  <c:v>1099.78</c:v>
                </c:pt>
                <c:pt idx="2">
                  <c:v>948.27</c:v>
                </c:pt>
                <c:pt idx="3">
                  <c:v>1069.44</c:v>
                </c:pt>
                <c:pt idx="4">
                  <c:v>975.68</c:v>
                </c:pt>
              </c:numCache>
            </c:numRef>
          </c:val>
          <c:extLst>
            <c:ext xmlns:c16="http://schemas.microsoft.com/office/drawing/2014/chart" uri="{C3380CC4-5D6E-409C-BE32-E72D297353CC}">
              <c16:uniqueId val="{00000000-6C00-4BF7-A3D1-FFD4C94755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6C00-4BF7-A3D1-FFD4C94755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74.81</c:v>
                </c:pt>
                <c:pt idx="1">
                  <c:v>59.95</c:v>
                </c:pt>
                <c:pt idx="2">
                  <c:v>63.43</c:v>
                </c:pt>
                <c:pt idx="3">
                  <c:v>62.4</c:v>
                </c:pt>
                <c:pt idx="4">
                  <c:v>65.760000000000005</c:v>
                </c:pt>
              </c:numCache>
            </c:numRef>
          </c:val>
          <c:extLst>
            <c:ext xmlns:c16="http://schemas.microsoft.com/office/drawing/2014/chart" uri="{C3380CC4-5D6E-409C-BE32-E72D297353CC}">
              <c16:uniqueId val="{00000000-8924-446F-9A57-438FB88141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8924-446F-9A57-438FB88141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190.26</c:v>
                </c:pt>
                <c:pt idx="1">
                  <c:v>237.86</c:v>
                </c:pt>
                <c:pt idx="2">
                  <c:v>225.24</c:v>
                </c:pt>
                <c:pt idx="3">
                  <c:v>230.01</c:v>
                </c:pt>
                <c:pt idx="4">
                  <c:v>240.51</c:v>
                </c:pt>
              </c:numCache>
            </c:numRef>
          </c:val>
          <c:extLst>
            <c:ext xmlns:c16="http://schemas.microsoft.com/office/drawing/2014/chart" uri="{C3380CC4-5D6E-409C-BE32-E72D297353CC}">
              <c16:uniqueId val="{00000000-DB4D-40D0-B914-BAF42F6F45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DB4D-40D0-B914-BAF42F6F45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柏崎市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80297</v>
      </c>
      <c r="AM8" s="42"/>
      <c r="AN8" s="42"/>
      <c r="AO8" s="42"/>
      <c r="AP8" s="42"/>
      <c r="AQ8" s="42"/>
      <c r="AR8" s="42"/>
      <c r="AS8" s="42"/>
      <c r="AT8" s="35">
        <f>データ!T6</f>
        <v>442.03</v>
      </c>
      <c r="AU8" s="35"/>
      <c r="AV8" s="35"/>
      <c r="AW8" s="35"/>
      <c r="AX8" s="35"/>
      <c r="AY8" s="35"/>
      <c r="AZ8" s="35"/>
      <c r="BA8" s="35"/>
      <c r="BB8" s="35">
        <f>データ!U6</f>
        <v>181.66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80.84</v>
      </c>
      <c r="J10" s="35"/>
      <c r="K10" s="35"/>
      <c r="L10" s="35"/>
      <c r="M10" s="35"/>
      <c r="N10" s="35"/>
      <c r="O10" s="35"/>
      <c r="P10" s="35">
        <f>データ!P6</f>
        <v>16.36</v>
      </c>
      <c r="Q10" s="35"/>
      <c r="R10" s="35"/>
      <c r="S10" s="35"/>
      <c r="T10" s="35"/>
      <c r="U10" s="35"/>
      <c r="V10" s="35"/>
      <c r="W10" s="35">
        <f>データ!Q6</f>
        <v>93.56</v>
      </c>
      <c r="X10" s="35"/>
      <c r="Y10" s="35"/>
      <c r="Z10" s="35"/>
      <c r="AA10" s="35"/>
      <c r="AB10" s="35"/>
      <c r="AC10" s="35"/>
      <c r="AD10" s="42">
        <f>データ!R6</f>
        <v>3201</v>
      </c>
      <c r="AE10" s="42"/>
      <c r="AF10" s="42"/>
      <c r="AG10" s="42"/>
      <c r="AH10" s="42"/>
      <c r="AI10" s="42"/>
      <c r="AJ10" s="42"/>
      <c r="AK10" s="2"/>
      <c r="AL10" s="42">
        <f>データ!V6</f>
        <v>13031</v>
      </c>
      <c r="AM10" s="42"/>
      <c r="AN10" s="42"/>
      <c r="AO10" s="42"/>
      <c r="AP10" s="42"/>
      <c r="AQ10" s="42"/>
      <c r="AR10" s="42"/>
      <c r="AS10" s="42"/>
      <c r="AT10" s="35">
        <f>データ!W6</f>
        <v>9.09</v>
      </c>
      <c r="AU10" s="35"/>
      <c r="AV10" s="35"/>
      <c r="AW10" s="35"/>
      <c r="AX10" s="35"/>
      <c r="AY10" s="35"/>
      <c r="AZ10" s="35"/>
      <c r="BA10" s="35"/>
      <c r="BB10" s="35">
        <f>データ!X6</f>
        <v>1433.55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U0aLI96R8zrvWLxiJvwQeHpnq0IfWMD/Iz51GBTChfA8hE8SXvTuK5JPb9fHFIt7qIFKoxck6y+3fZu+rPmKlA==" saltValue="OdXvqW3RH8SMiGis623+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152056</v>
      </c>
      <c r="D6" s="19">
        <f t="shared" si="3"/>
        <v>46</v>
      </c>
      <c r="E6" s="19">
        <f t="shared" si="3"/>
        <v>17</v>
      </c>
      <c r="F6" s="19">
        <f t="shared" si="3"/>
        <v>5</v>
      </c>
      <c r="G6" s="19">
        <f t="shared" si="3"/>
        <v>0</v>
      </c>
      <c r="H6" s="19" t="str">
        <f t="shared" si="3"/>
        <v>新潟県　柏崎市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80.84</v>
      </c>
      <c r="P6" s="20">
        <f t="shared" si="3"/>
        <v>16.36</v>
      </c>
      <c r="Q6" s="20">
        <f t="shared" si="3"/>
        <v>93.56</v>
      </c>
      <c r="R6" s="20">
        <f t="shared" si="3"/>
        <v>3201</v>
      </c>
      <c r="S6" s="20">
        <f t="shared" si="3"/>
        <v>80297</v>
      </c>
      <c r="T6" s="20">
        <f t="shared" si="3"/>
        <v>442.03</v>
      </c>
      <c r="U6" s="20">
        <f t="shared" si="3"/>
        <v>181.66</v>
      </c>
      <c r="V6" s="20">
        <f t="shared" si="3"/>
        <v>13031</v>
      </c>
      <c r="W6" s="20">
        <f t="shared" si="3"/>
        <v>9.09</v>
      </c>
      <c r="X6" s="20">
        <f t="shared" si="3"/>
        <v>1433.55</v>
      </c>
      <c r="Y6" s="21">
        <f>IF(Y7="",NA(),Y7)</f>
        <v>95.41</v>
      </c>
      <c r="Z6" s="21">
        <f t="shared" ref="Z6:AH6" si="4">IF(Z7="",NA(),Z7)</f>
        <v>92.25</v>
      </c>
      <c r="AA6" s="21">
        <f t="shared" si="4"/>
        <v>91.53</v>
      </c>
      <c r="AB6" s="21">
        <f t="shared" si="4"/>
        <v>93.56</v>
      </c>
      <c r="AC6" s="21">
        <f t="shared" si="4"/>
        <v>92.94</v>
      </c>
      <c r="AD6" s="21">
        <f t="shared" si="4"/>
        <v>100.99</v>
      </c>
      <c r="AE6" s="21">
        <f t="shared" si="4"/>
        <v>101.27</v>
      </c>
      <c r="AF6" s="21">
        <f t="shared" si="4"/>
        <v>101.91</v>
      </c>
      <c r="AG6" s="21">
        <f t="shared" si="4"/>
        <v>103.09</v>
      </c>
      <c r="AH6" s="21">
        <f t="shared" si="4"/>
        <v>102.11</v>
      </c>
      <c r="AI6" s="20" t="str">
        <f>IF(AI7="","",IF(AI7="-","【-】","【"&amp;SUBSTITUTE(TEXT(AI7,"#,##0.00"),"-","△")&amp;"】"))</f>
        <v>【104.16】</v>
      </c>
      <c r="AJ6" s="21">
        <f>IF(AJ7="",NA(),AJ7)</f>
        <v>27.08</v>
      </c>
      <c r="AK6" s="21">
        <f t="shared" ref="AK6:AS6" si="5">IF(AK7="",NA(),AK7)</f>
        <v>58.67</v>
      </c>
      <c r="AL6" s="21">
        <f t="shared" si="5"/>
        <v>62.03</v>
      </c>
      <c r="AM6" s="21">
        <f t="shared" si="5"/>
        <v>43.75</v>
      </c>
      <c r="AN6" s="21">
        <f t="shared" si="5"/>
        <v>44.31</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87.55</v>
      </c>
      <c r="AV6" s="21">
        <f t="shared" ref="AV6:BD6" si="6">IF(AV7="",NA(),AV7)</f>
        <v>94.54</v>
      </c>
      <c r="AW6" s="21">
        <f t="shared" si="6"/>
        <v>85.53</v>
      </c>
      <c r="AX6" s="21">
        <f t="shared" si="6"/>
        <v>80.45</v>
      </c>
      <c r="AY6" s="21">
        <f t="shared" si="6"/>
        <v>79</v>
      </c>
      <c r="AZ6" s="21">
        <f t="shared" si="6"/>
        <v>38.119999999999997</v>
      </c>
      <c r="BA6" s="21">
        <f t="shared" si="6"/>
        <v>43.5</v>
      </c>
      <c r="BB6" s="21">
        <f t="shared" si="6"/>
        <v>44.14</v>
      </c>
      <c r="BC6" s="21">
        <f t="shared" si="6"/>
        <v>37.24</v>
      </c>
      <c r="BD6" s="21">
        <f t="shared" si="6"/>
        <v>33.58</v>
      </c>
      <c r="BE6" s="20" t="str">
        <f>IF(BE7="","",IF(BE7="-","【-】","【"&amp;SUBSTITUTE(TEXT(BE7,"#,##0.00"),"-","△")&amp;"】"))</f>
        <v>【34.77】</v>
      </c>
      <c r="BF6" s="21">
        <f>IF(BF7="",NA(),BF7)</f>
        <v>757.54</v>
      </c>
      <c r="BG6" s="21">
        <f t="shared" ref="BG6:BO6" si="7">IF(BG7="",NA(),BG7)</f>
        <v>1099.78</v>
      </c>
      <c r="BH6" s="21">
        <f t="shared" si="7"/>
        <v>948.27</v>
      </c>
      <c r="BI6" s="21">
        <f t="shared" si="7"/>
        <v>1069.44</v>
      </c>
      <c r="BJ6" s="21">
        <f t="shared" si="7"/>
        <v>975.68</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74.81</v>
      </c>
      <c r="BR6" s="21">
        <f t="shared" ref="BR6:BZ6" si="8">IF(BR7="",NA(),BR7)</f>
        <v>59.95</v>
      </c>
      <c r="BS6" s="21">
        <f t="shared" si="8"/>
        <v>63.43</v>
      </c>
      <c r="BT6" s="21">
        <f t="shared" si="8"/>
        <v>62.4</v>
      </c>
      <c r="BU6" s="21">
        <f t="shared" si="8"/>
        <v>65.760000000000005</v>
      </c>
      <c r="BV6" s="21">
        <f t="shared" si="8"/>
        <v>65.33</v>
      </c>
      <c r="BW6" s="21">
        <f t="shared" si="8"/>
        <v>65.39</v>
      </c>
      <c r="BX6" s="21">
        <f t="shared" si="8"/>
        <v>65.37</v>
      </c>
      <c r="BY6" s="21">
        <f t="shared" si="8"/>
        <v>68.11</v>
      </c>
      <c r="BZ6" s="21">
        <f t="shared" si="8"/>
        <v>67.23</v>
      </c>
      <c r="CA6" s="20" t="str">
        <f>IF(CA7="","",IF(CA7="-","【-】","【"&amp;SUBSTITUTE(TEXT(CA7,"#,##0.00"),"-","△")&amp;"】"))</f>
        <v>【60.65】</v>
      </c>
      <c r="CB6" s="21">
        <f>IF(CB7="",NA(),CB7)</f>
        <v>190.26</v>
      </c>
      <c r="CC6" s="21">
        <f t="shared" ref="CC6:CK6" si="9">IF(CC7="",NA(),CC7)</f>
        <v>237.86</v>
      </c>
      <c r="CD6" s="21">
        <f t="shared" si="9"/>
        <v>225.24</v>
      </c>
      <c r="CE6" s="21">
        <f t="shared" si="9"/>
        <v>230.01</v>
      </c>
      <c r="CF6" s="21">
        <f t="shared" si="9"/>
        <v>240.51</v>
      </c>
      <c r="CG6" s="21">
        <f t="shared" si="9"/>
        <v>227.43</v>
      </c>
      <c r="CH6" s="21">
        <f t="shared" si="9"/>
        <v>230.88</v>
      </c>
      <c r="CI6" s="21">
        <f t="shared" si="9"/>
        <v>228.99</v>
      </c>
      <c r="CJ6" s="21">
        <f t="shared" si="9"/>
        <v>222.41</v>
      </c>
      <c r="CK6" s="21">
        <f t="shared" si="9"/>
        <v>228.21</v>
      </c>
      <c r="CL6" s="20" t="str">
        <f>IF(CL7="","",IF(CL7="-","【-】","【"&amp;SUBSTITUTE(TEXT(CL7,"#,##0.00"),"-","△")&amp;"】"))</f>
        <v>【256.97】</v>
      </c>
      <c r="CM6" s="21">
        <f>IF(CM7="",NA(),CM7)</f>
        <v>61.96</v>
      </c>
      <c r="CN6" s="21">
        <f t="shared" ref="CN6:CV6" si="10">IF(CN7="",NA(),CN7)</f>
        <v>59.89</v>
      </c>
      <c r="CO6" s="21">
        <f t="shared" si="10"/>
        <v>56.31</v>
      </c>
      <c r="CP6" s="21">
        <f t="shared" si="10"/>
        <v>58.57</v>
      </c>
      <c r="CQ6" s="21">
        <f t="shared" si="10"/>
        <v>57.84</v>
      </c>
      <c r="CR6" s="21">
        <f t="shared" si="10"/>
        <v>56.01</v>
      </c>
      <c r="CS6" s="21">
        <f t="shared" si="10"/>
        <v>56.72</v>
      </c>
      <c r="CT6" s="21">
        <f t="shared" si="10"/>
        <v>54.06</v>
      </c>
      <c r="CU6" s="21">
        <f t="shared" si="10"/>
        <v>55.26</v>
      </c>
      <c r="CV6" s="21">
        <f t="shared" si="10"/>
        <v>54.54</v>
      </c>
      <c r="CW6" s="20" t="str">
        <f>IF(CW7="","",IF(CW7="-","【-】","【"&amp;SUBSTITUTE(TEXT(CW7,"#,##0.00"),"-","△")&amp;"】"))</f>
        <v>【61.14】</v>
      </c>
      <c r="CX6" s="21">
        <f>IF(CX7="",NA(),CX7)</f>
        <v>92.5</v>
      </c>
      <c r="CY6" s="21">
        <f t="shared" ref="CY6:DG6" si="11">IF(CY7="",NA(),CY7)</f>
        <v>90.74</v>
      </c>
      <c r="CZ6" s="21">
        <f t="shared" si="11"/>
        <v>90.74</v>
      </c>
      <c r="DA6" s="21">
        <f t="shared" si="11"/>
        <v>90.77</v>
      </c>
      <c r="DB6" s="21">
        <f t="shared" si="11"/>
        <v>90.81</v>
      </c>
      <c r="DC6" s="21">
        <f t="shared" si="11"/>
        <v>89.77</v>
      </c>
      <c r="DD6" s="21">
        <f t="shared" si="11"/>
        <v>90.04</v>
      </c>
      <c r="DE6" s="21">
        <f t="shared" si="11"/>
        <v>90.11</v>
      </c>
      <c r="DF6" s="21">
        <f t="shared" si="11"/>
        <v>90.52</v>
      </c>
      <c r="DG6" s="21">
        <f t="shared" si="11"/>
        <v>90.3</v>
      </c>
      <c r="DH6" s="20" t="str">
        <f>IF(DH7="","",IF(DH7="-","【-】","【"&amp;SUBSTITUTE(TEXT(DH7,"#,##0.00"),"-","△")&amp;"】"))</f>
        <v>【86.91】</v>
      </c>
      <c r="DI6" s="21">
        <f>IF(DI7="",NA(),DI7)</f>
        <v>26.54</v>
      </c>
      <c r="DJ6" s="21">
        <f t="shared" ref="DJ6:DR6" si="12">IF(DJ7="",NA(),DJ7)</f>
        <v>28.73</v>
      </c>
      <c r="DK6" s="21">
        <f t="shared" si="12"/>
        <v>30.44</v>
      </c>
      <c r="DL6" s="21">
        <f t="shared" si="12"/>
        <v>32.159999999999997</v>
      </c>
      <c r="DM6" s="21">
        <f t="shared" si="12"/>
        <v>33.86</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152056</v>
      </c>
      <c r="D7" s="23">
        <v>46</v>
      </c>
      <c r="E7" s="23">
        <v>17</v>
      </c>
      <c r="F7" s="23">
        <v>5</v>
      </c>
      <c r="G7" s="23">
        <v>0</v>
      </c>
      <c r="H7" s="23" t="s">
        <v>96</v>
      </c>
      <c r="I7" s="23" t="s">
        <v>97</v>
      </c>
      <c r="J7" s="23" t="s">
        <v>98</v>
      </c>
      <c r="K7" s="23" t="s">
        <v>99</v>
      </c>
      <c r="L7" s="23" t="s">
        <v>100</v>
      </c>
      <c r="M7" s="23" t="s">
        <v>101</v>
      </c>
      <c r="N7" s="24" t="s">
        <v>102</v>
      </c>
      <c r="O7" s="24">
        <v>80.84</v>
      </c>
      <c r="P7" s="24">
        <v>16.36</v>
      </c>
      <c r="Q7" s="24">
        <v>93.56</v>
      </c>
      <c r="R7" s="24">
        <v>3201</v>
      </c>
      <c r="S7" s="24">
        <v>80297</v>
      </c>
      <c r="T7" s="24">
        <v>442.03</v>
      </c>
      <c r="U7" s="24">
        <v>181.66</v>
      </c>
      <c r="V7" s="24">
        <v>13031</v>
      </c>
      <c r="W7" s="24">
        <v>9.09</v>
      </c>
      <c r="X7" s="24">
        <v>1433.55</v>
      </c>
      <c r="Y7" s="24">
        <v>95.41</v>
      </c>
      <c r="Z7" s="24">
        <v>92.25</v>
      </c>
      <c r="AA7" s="24">
        <v>91.53</v>
      </c>
      <c r="AB7" s="24">
        <v>93.56</v>
      </c>
      <c r="AC7" s="24">
        <v>92.94</v>
      </c>
      <c r="AD7" s="24">
        <v>100.99</v>
      </c>
      <c r="AE7" s="24">
        <v>101.27</v>
      </c>
      <c r="AF7" s="24">
        <v>101.91</v>
      </c>
      <c r="AG7" s="24">
        <v>103.09</v>
      </c>
      <c r="AH7" s="24">
        <v>102.11</v>
      </c>
      <c r="AI7" s="24">
        <v>104.16</v>
      </c>
      <c r="AJ7" s="24">
        <v>27.08</v>
      </c>
      <c r="AK7" s="24">
        <v>58.67</v>
      </c>
      <c r="AL7" s="24">
        <v>62.03</v>
      </c>
      <c r="AM7" s="24">
        <v>43.75</v>
      </c>
      <c r="AN7" s="24">
        <v>44.31</v>
      </c>
      <c r="AO7" s="24">
        <v>149.02000000000001</v>
      </c>
      <c r="AP7" s="24">
        <v>137.09</v>
      </c>
      <c r="AQ7" s="24">
        <v>127.98</v>
      </c>
      <c r="AR7" s="24">
        <v>101.24</v>
      </c>
      <c r="AS7" s="24">
        <v>124.9</v>
      </c>
      <c r="AT7" s="24">
        <v>128.22999999999999</v>
      </c>
      <c r="AU7" s="24">
        <v>87.55</v>
      </c>
      <c r="AV7" s="24">
        <v>94.54</v>
      </c>
      <c r="AW7" s="24">
        <v>85.53</v>
      </c>
      <c r="AX7" s="24">
        <v>80.45</v>
      </c>
      <c r="AY7" s="24">
        <v>79</v>
      </c>
      <c r="AZ7" s="24">
        <v>38.119999999999997</v>
      </c>
      <c r="BA7" s="24">
        <v>43.5</v>
      </c>
      <c r="BB7" s="24">
        <v>44.14</v>
      </c>
      <c r="BC7" s="24">
        <v>37.24</v>
      </c>
      <c r="BD7" s="24">
        <v>33.58</v>
      </c>
      <c r="BE7" s="24">
        <v>34.770000000000003</v>
      </c>
      <c r="BF7" s="24">
        <v>757.54</v>
      </c>
      <c r="BG7" s="24">
        <v>1099.78</v>
      </c>
      <c r="BH7" s="24">
        <v>948.27</v>
      </c>
      <c r="BI7" s="24">
        <v>1069.44</v>
      </c>
      <c r="BJ7" s="24">
        <v>975.68</v>
      </c>
      <c r="BK7" s="24">
        <v>684.74</v>
      </c>
      <c r="BL7" s="24">
        <v>654.91999999999996</v>
      </c>
      <c r="BM7" s="24">
        <v>654.71</v>
      </c>
      <c r="BN7" s="24">
        <v>783.8</v>
      </c>
      <c r="BO7" s="24">
        <v>778.81</v>
      </c>
      <c r="BP7" s="24">
        <v>786.37</v>
      </c>
      <c r="BQ7" s="24">
        <v>74.81</v>
      </c>
      <c r="BR7" s="24">
        <v>59.95</v>
      </c>
      <c r="BS7" s="24">
        <v>63.43</v>
      </c>
      <c r="BT7" s="24">
        <v>62.4</v>
      </c>
      <c r="BU7" s="24">
        <v>65.760000000000005</v>
      </c>
      <c r="BV7" s="24">
        <v>65.33</v>
      </c>
      <c r="BW7" s="24">
        <v>65.39</v>
      </c>
      <c r="BX7" s="24">
        <v>65.37</v>
      </c>
      <c r="BY7" s="24">
        <v>68.11</v>
      </c>
      <c r="BZ7" s="24">
        <v>67.23</v>
      </c>
      <c r="CA7" s="24">
        <v>60.65</v>
      </c>
      <c r="CB7" s="24">
        <v>190.26</v>
      </c>
      <c r="CC7" s="24">
        <v>237.86</v>
      </c>
      <c r="CD7" s="24">
        <v>225.24</v>
      </c>
      <c r="CE7" s="24">
        <v>230.01</v>
      </c>
      <c r="CF7" s="24">
        <v>240.51</v>
      </c>
      <c r="CG7" s="24">
        <v>227.43</v>
      </c>
      <c r="CH7" s="24">
        <v>230.88</v>
      </c>
      <c r="CI7" s="24">
        <v>228.99</v>
      </c>
      <c r="CJ7" s="24">
        <v>222.41</v>
      </c>
      <c r="CK7" s="24">
        <v>228.21</v>
      </c>
      <c r="CL7" s="24">
        <v>256.97000000000003</v>
      </c>
      <c r="CM7" s="24">
        <v>61.96</v>
      </c>
      <c r="CN7" s="24">
        <v>59.89</v>
      </c>
      <c r="CO7" s="24">
        <v>56.31</v>
      </c>
      <c r="CP7" s="24">
        <v>58.57</v>
      </c>
      <c r="CQ7" s="24">
        <v>57.84</v>
      </c>
      <c r="CR7" s="24">
        <v>56.01</v>
      </c>
      <c r="CS7" s="24">
        <v>56.72</v>
      </c>
      <c r="CT7" s="24">
        <v>54.06</v>
      </c>
      <c r="CU7" s="24">
        <v>55.26</v>
      </c>
      <c r="CV7" s="24">
        <v>54.54</v>
      </c>
      <c r="CW7" s="24">
        <v>61.14</v>
      </c>
      <c r="CX7" s="24">
        <v>92.5</v>
      </c>
      <c r="CY7" s="24">
        <v>90.74</v>
      </c>
      <c r="CZ7" s="24">
        <v>90.74</v>
      </c>
      <c r="DA7" s="24">
        <v>90.77</v>
      </c>
      <c r="DB7" s="24">
        <v>90.81</v>
      </c>
      <c r="DC7" s="24">
        <v>89.77</v>
      </c>
      <c r="DD7" s="24">
        <v>90.04</v>
      </c>
      <c r="DE7" s="24">
        <v>90.11</v>
      </c>
      <c r="DF7" s="24">
        <v>90.52</v>
      </c>
      <c r="DG7" s="24">
        <v>90.3</v>
      </c>
      <c r="DH7" s="24">
        <v>86.91</v>
      </c>
      <c r="DI7" s="24">
        <v>26.54</v>
      </c>
      <c r="DJ7" s="24">
        <v>28.73</v>
      </c>
      <c r="DK7" s="24">
        <v>30.44</v>
      </c>
      <c r="DL7" s="24">
        <v>32.159999999999997</v>
      </c>
      <c r="DM7" s="24">
        <v>33.86</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2023-01-20T02:24:00Z</cp:lastPrinted>
  <dcterms:created xsi:type="dcterms:W3CDTF">2022-12-01T01:33:56Z</dcterms:created>
  <dcterms:modified xsi:type="dcterms:W3CDTF">2023-02-15T04:27:59Z</dcterms:modified>
  <cp:category/>
</cp:coreProperties>
</file>