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1744E5EA-19CB-4CFF-B1A7-6F5C684B17C8}" xr6:coauthVersionLast="47" xr6:coauthVersionMax="47" xr10:uidLastSave="{00000000-0000-0000-0000-000000000000}"/>
  <bookViews>
    <workbookView xWindow="-108" yWindow="-108" windowWidth="23256" windowHeight="12456" xr2:uid="{33FA6ADC-9216-4986-96A2-3F7495EEF6A6}"/>
  </bookViews>
  <sheets>
    <sheet name="４月" sheetId="1" r:id="rId1"/>
    <sheet name="５月" sheetId="4" r:id="rId2"/>
    <sheet name="６月" sheetId="5" r:id="rId3"/>
    <sheet name="７月" sheetId="6" r:id="rId4"/>
    <sheet name="８月" sheetId="7" r:id="rId5"/>
    <sheet name="９月" sheetId="8" r:id="rId6"/>
    <sheet name="１０月" sheetId="9" r:id="rId7"/>
    <sheet name="１１月" sheetId="10" r:id="rId8"/>
    <sheet name="１２月 " sheetId="11" r:id="rId9"/>
    <sheet name="１月" sheetId="12" r:id="rId10"/>
    <sheet name="２月" sheetId="13" r:id="rId11"/>
    <sheet name="３月" sheetId="14" r:id="rId12"/>
    <sheet name="Sheet1" sheetId="2" r:id="rId13"/>
  </sheets>
  <definedNames>
    <definedName name="_xlnm.Print_Area" localSheetId="6">'１０月'!$A$2:$O$23</definedName>
    <definedName name="_xlnm.Print_Area" localSheetId="7">'１１月'!$A$2:$O$24</definedName>
    <definedName name="_xlnm.Print_Area" localSheetId="8">'１２月 '!$A$2:$O$21</definedName>
    <definedName name="_xlnm.Print_Area" localSheetId="9">'１月'!$A$2:$O$24</definedName>
    <definedName name="_xlnm.Print_Area" localSheetId="10">'２月'!$A$2:$O$23</definedName>
    <definedName name="_xlnm.Print_Area" localSheetId="11">'３月'!$A$2:$O$22</definedName>
    <definedName name="_xlnm.Print_Area" localSheetId="0">'４月'!$A$2:$O$22</definedName>
    <definedName name="_xlnm.Print_Area" localSheetId="1">'５月'!$A$2:$O$26</definedName>
    <definedName name="_xlnm.Print_Area" localSheetId="2">'６月'!$A$2:$O$21</definedName>
    <definedName name="_xlnm.Print_Area" localSheetId="3">'７月'!$A$2:$O$22</definedName>
    <definedName name="_xlnm.Print_Area" localSheetId="4">'８月'!$A$2:$O$24</definedName>
    <definedName name="_xlnm.Print_Area" localSheetId="5">'９月'!$A$2:$O$24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2" l="1"/>
  <c r="F28" i="12"/>
  <c r="G28" i="12"/>
  <c r="H28" i="12"/>
  <c r="I28" i="12"/>
  <c r="J28" i="12"/>
  <c r="K28" i="12"/>
  <c r="L28" i="12"/>
  <c r="M28" i="12"/>
  <c r="D28" i="12"/>
  <c r="D27" i="12"/>
  <c r="E27" i="12"/>
  <c r="F27" i="12"/>
  <c r="G27" i="12"/>
  <c r="H27" i="12"/>
  <c r="I27" i="12"/>
  <c r="J27" i="12"/>
  <c r="K27" i="12"/>
  <c r="L27" i="12"/>
  <c r="M27" i="12"/>
  <c r="E26" i="12"/>
  <c r="F26" i="12"/>
  <c r="G26" i="12"/>
  <c r="H26" i="12"/>
  <c r="I26" i="12"/>
  <c r="J26" i="12"/>
  <c r="K26" i="12"/>
  <c r="L26" i="12"/>
  <c r="M26" i="12"/>
  <c r="D26" i="12"/>
  <c r="D23" i="12" s="1"/>
  <c r="D24" i="12" s="1"/>
  <c r="D21" i="12"/>
  <c r="E20" i="12"/>
  <c r="F20" i="12"/>
  <c r="G20" i="12"/>
  <c r="H20" i="12"/>
  <c r="I20" i="12"/>
  <c r="J20" i="12"/>
  <c r="K20" i="12"/>
  <c r="L20" i="12"/>
  <c r="M20" i="12"/>
  <c r="D20" i="12"/>
  <c r="D22" i="12"/>
  <c r="B18" i="12" a="1"/>
  <c r="B18" i="12" s="1"/>
  <c r="C18" i="12" s="1"/>
  <c r="B19" i="12" a="1"/>
  <c r="B19" i="12" s="1"/>
  <c r="C19" i="12" s="1"/>
  <c r="D28" i="7"/>
  <c r="D18" i="1"/>
  <c r="E30" i="4"/>
  <c r="F30" i="4"/>
  <c r="G30" i="4"/>
  <c r="H30" i="4"/>
  <c r="I30" i="4"/>
  <c r="J30" i="4"/>
  <c r="K30" i="4"/>
  <c r="L30" i="4"/>
  <c r="M30" i="4"/>
  <c r="D30" i="4"/>
  <c r="E29" i="4"/>
  <c r="F29" i="4"/>
  <c r="G29" i="4"/>
  <c r="H29" i="4"/>
  <c r="I29" i="4"/>
  <c r="J29" i="4"/>
  <c r="K29" i="4"/>
  <c r="L29" i="4"/>
  <c r="M29" i="4"/>
  <c r="D29" i="4"/>
  <c r="E28" i="4"/>
  <c r="F28" i="4"/>
  <c r="G28" i="4"/>
  <c r="H28" i="4"/>
  <c r="I28" i="4"/>
  <c r="J28" i="4"/>
  <c r="K28" i="4"/>
  <c r="L28" i="4"/>
  <c r="M28" i="4"/>
  <c r="D28" i="4"/>
  <c r="E28" i="7"/>
  <c r="F28" i="7"/>
  <c r="G28" i="7"/>
  <c r="H28" i="7"/>
  <c r="I28" i="7"/>
  <c r="J28" i="7"/>
  <c r="K28" i="7"/>
  <c r="L28" i="7"/>
  <c r="M28" i="7"/>
  <c r="E27" i="7"/>
  <c r="F27" i="7"/>
  <c r="G27" i="7"/>
  <c r="H27" i="7"/>
  <c r="I27" i="7"/>
  <c r="J27" i="7"/>
  <c r="K27" i="7"/>
  <c r="L27" i="7"/>
  <c r="M27" i="7"/>
  <c r="D27" i="7"/>
  <c r="E26" i="7"/>
  <c r="F26" i="7"/>
  <c r="G26" i="7"/>
  <c r="H26" i="7"/>
  <c r="I26" i="7"/>
  <c r="J26" i="7"/>
  <c r="K26" i="7"/>
  <c r="L26" i="7"/>
  <c r="M26" i="7"/>
  <c r="D26" i="7"/>
  <c r="E20" i="7"/>
  <c r="F20" i="7"/>
  <c r="G20" i="7"/>
  <c r="H20" i="7"/>
  <c r="I20" i="7"/>
  <c r="J20" i="7"/>
  <c r="K20" i="7"/>
  <c r="L20" i="7"/>
  <c r="M20" i="7"/>
  <c r="D20" i="7"/>
  <c r="B18" i="7" a="1"/>
  <c r="B18" i="7" s="1"/>
  <c r="C18" i="7" s="1"/>
  <c r="B19" i="7" a="1"/>
  <c r="B19" i="7" s="1"/>
  <c r="C19" i="7" s="1"/>
  <c r="D23" i="4"/>
  <c r="E22" i="4"/>
  <c r="F22" i="4"/>
  <c r="G22" i="4"/>
  <c r="H22" i="4"/>
  <c r="I22" i="4"/>
  <c r="J22" i="4"/>
  <c r="K22" i="4"/>
  <c r="L22" i="4"/>
  <c r="M22" i="4"/>
  <c r="D22" i="4"/>
  <c r="B20" i="4" a="1"/>
  <c r="B20" i="4" s="1"/>
  <c r="C20" i="4" s="1"/>
  <c r="B21" i="4" a="1"/>
  <c r="B21" i="4" s="1"/>
  <c r="C21" i="4" s="1"/>
  <c r="D20" i="5"/>
  <c r="D21" i="1"/>
  <c r="E20" i="1"/>
  <c r="F20" i="1"/>
  <c r="G20" i="1"/>
  <c r="H20" i="1"/>
  <c r="I20" i="1"/>
  <c r="J20" i="1"/>
  <c r="K20" i="1"/>
  <c r="L20" i="1"/>
  <c r="M20" i="1"/>
  <c r="I4" i="14"/>
  <c r="I3" i="14"/>
  <c r="I4" i="13"/>
  <c r="I3" i="13"/>
  <c r="I4" i="12"/>
  <c r="I3" i="12"/>
  <c r="I4" i="11"/>
  <c r="I3" i="11"/>
  <c r="I4" i="10"/>
  <c r="I3" i="10"/>
  <c r="I4" i="9"/>
  <c r="I3" i="9"/>
  <c r="I4" i="8"/>
  <c r="I3" i="8"/>
  <c r="I4" i="7"/>
  <c r="I3" i="7"/>
  <c r="I4" i="6"/>
  <c r="I3" i="6"/>
  <c r="I4" i="5"/>
  <c r="I3" i="5"/>
  <c r="I4" i="4"/>
  <c r="I3" i="4"/>
  <c r="D20" i="8"/>
  <c r="I5" i="14"/>
  <c r="I5" i="13"/>
  <c r="G20" i="13" s="1"/>
  <c r="I5" i="12"/>
  <c r="I5" i="11"/>
  <c r="I5" i="10"/>
  <c r="I5" i="9"/>
  <c r="I5" i="8"/>
  <c r="I5" i="7"/>
  <c r="I5" i="6"/>
  <c r="I5" i="5"/>
  <c r="I5" i="4"/>
  <c r="M26" i="14"/>
  <c r="L26" i="14"/>
  <c r="K26" i="14"/>
  <c r="J26" i="14"/>
  <c r="I26" i="14"/>
  <c r="H26" i="14"/>
  <c r="G26" i="14"/>
  <c r="F26" i="14"/>
  <c r="E26" i="14"/>
  <c r="D26" i="14"/>
  <c r="M25" i="14"/>
  <c r="L25" i="14"/>
  <c r="K25" i="14"/>
  <c r="J25" i="14"/>
  <c r="I25" i="14"/>
  <c r="H25" i="14"/>
  <c r="G25" i="14"/>
  <c r="F25" i="14"/>
  <c r="E25" i="14"/>
  <c r="D25" i="14"/>
  <c r="M24" i="14"/>
  <c r="L24" i="14"/>
  <c r="K24" i="14"/>
  <c r="J24" i="14"/>
  <c r="I24" i="14"/>
  <c r="H24" i="14"/>
  <c r="G24" i="14"/>
  <c r="F24" i="14"/>
  <c r="E24" i="14"/>
  <c r="D24" i="14"/>
  <c r="G21" i="14"/>
  <c r="M18" i="14"/>
  <c r="L18" i="14"/>
  <c r="K18" i="14"/>
  <c r="J18" i="14"/>
  <c r="I18" i="14"/>
  <c r="H18" i="14"/>
  <c r="G18" i="14"/>
  <c r="F18" i="14"/>
  <c r="E18" i="14"/>
  <c r="D18" i="14"/>
  <c r="B17" i="14" a="1"/>
  <c r="B17" i="14" s="1"/>
  <c r="C17" i="14" s="1"/>
  <c r="B16" i="14" a="1"/>
  <c r="B16" i="14" s="1"/>
  <c r="C16" i="14" s="1"/>
  <c r="B14" i="14" a="1"/>
  <c r="B14" i="14" s="1"/>
  <c r="C14" i="14" s="1"/>
  <c r="B13" i="14" a="1"/>
  <c r="B13" i="14" s="1"/>
  <c r="C13" i="14" s="1"/>
  <c r="B12" i="14" a="1"/>
  <c r="B12" i="14" s="1"/>
  <c r="C12" i="14" s="1"/>
  <c r="B11" i="14" a="1"/>
  <c r="B11" i="14" s="1"/>
  <c r="C11" i="14" s="1"/>
  <c r="B10" i="14" a="1"/>
  <c r="B10" i="14" s="1"/>
  <c r="C10" i="14" s="1"/>
  <c r="B9" i="14" a="1"/>
  <c r="B9" i="14" s="1"/>
  <c r="C9" i="14" s="1"/>
  <c r="M7" i="14"/>
  <c r="L7" i="14"/>
  <c r="K7" i="14"/>
  <c r="J7" i="14"/>
  <c r="I7" i="14"/>
  <c r="H7" i="14"/>
  <c r="G7" i="14"/>
  <c r="F7" i="14"/>
  <c r="E7" i="14"/>
  <c r="D7" i="14"/>
  <c r="C4" i="14"/>
  <c r="M27" i="13"/>
  <c r="L27" i="13"/>
  <c r="K27" i="13"/>
  <c r="J27" i="13"/>
  <c r="I27" i="13"/>
  <c r="H27" i="13"/>
  <c r="G27" i="13"/>
  <c r="F27" i="13"/>
  <c r="E27" i="13"/>
  <c r="D27" i="13"/>
  <c r="M26" i="13"/>
  <c r="L26" i="13"/>
  <c r="K26" i="13"/>
  <c r="J26" i="13"/>
  <c r="I26" i="13"/>
  <c r="H26" i="13"/>
  <c r="G26" i="13"/>
  <c r="F26" i="13"/>
  <c r="E26" i="13"/>
  <c r="D26" i="13"/>
  <c r="M25" i="13"/>
  <c r="L25" i="13"/>
  <c r="K25" i="13"/>
  <c r="J25" i="13"/>
  <c r="I25" i="13"/>
  <c r="H25" i="13"/>
  <c r="G25" i="13"/>
  <c r="F25" i="13"/>
  <c r="E25" i="13"/>
  <c r="D25" i="13"/>
  <c r="M19" i="13"/>
  <c r="L19" i="13"/>
  <c r="K19" i="13"/>
  <c r="J19" i="13"/>
  <c r="I19" i="13"/>
  <c r="H19" i="13"/>
  <c r="G19" i="13"/>
  <c r="F19" i="13"/>
  <c r="E19" i="13"/>
  <c r="D19" i="13"/>
  <c r="B18" i="13" a="1"/>
  <c r="B18" i="13" s="1"/>
  <c r="C18" i="13" s="1"/>
  <c r="B17" i="13" a="1"/>
  <c r="B17" i="13" s="1"/>
  <c r="C17" i="13" s="1"/>
  <c r="B15" i="13" a="1"/>
  <c r="B15" i="13" s="1"/>
  <c r="C15" i="13" s="1"/>
  <c r="B14" i="13" a="1"/>
  <c r="B14" i="13" s="1"/>
  <c r="C14" i="13" s="1"/>
  <c r="B13" i="13" a="1"/>
  <c r="B13" i="13" s="1"/>
  <c r="C13" i="13" s="1"/>
  <c r="B12" i="13" a="1"/>
  <c r="B12" i="13" s="1"/>
  <c r="C12" i="13" s="1"/>
  <c r="B10" i="13" a="1"/>
  <c r="B10" i="13" s="1"/>
  <c r="C10" i="13" s="1"/>
  <c r="B9" i="13" a="1"/>
  <c r="B9" i="13" s="1"/>
  <c r="C9" i="13" s="1"/>
  <c r="M7" i="13"/>
  <c r="L7" i="13"/>
  <c r="K7" i="13"/>
  <c r="J7" i="13"/>
  <c r="I7" i="13"/>
  <c r="H7" i="13"/>
  <c r="G7" i="13"/>
  <c r="F7" i="13"/>
  <c r="E7" i="13"/>
  <c r="D7" i="13"/>
  <c r="C4" i="13"/>
  <c r="D23" i="7" l="1"/>
  <c r="L19" i="14"/>
  <c r="M19" i="14"/>
  <c r="D19" i="14"/>
  <c r="D21" i="14"/>
  <c r="E19" i="14"/>
  <c r="D21" i="8"/>
  <c r="F19" i="14"/>
  <c r="N18" i="14"/>
  <c r="H19" i="14"/>
  <c r="G19" i="14"/>
  <c r="I19" i="14"/>
  <c r="J19" i="14"/>
  <c r="K19" i="14"/>
  <c r="N19" i="13"/>
  <c r="F21" i="14"/>
  <c r="J21" i="14"/>
  <c r="K21" i="14"/>
  <c r="H22" i="13"/>
  <c r="E20" i="13"/>
  <c r="F20" i="13"/>
  <c r="L21" i="10"/>
  <c r="D20" i="13"/>
  <c r="K21" i="10"/>
  <c r="M20" i="13"/>
  <c r="L20" i="13"/>
  <c r="K20" i="13"/>
  <c r="J20" i="13"/>
  <c r="I20" i="13"/>
  <c r="H20" i="13"/>
  <c r="J18" i="11"/>
  <c r="H21" i="14"/>
  <c r="L21" i="14"/>
  <c r="E21" i="14"/>
  <c r="I21" i="14"/>
  <c r="M21" i="14"/>
  <c r="I22" i="13"/>
  <c r="J22" i="13"/>
  <c r="K22" i="13"/>
  <c r="F22" i="13"/>
  <c r="G22" i="13"/>
  <c r="E22" i="13"/>
  <c r="M22" i="13"/>
  <c r="D22" i="13"/>
  <c r="L22" i="13"/>
  <c r="B10" i="12" a="1"/>
  <c r="B10" i="12" s="1"/>
  <c r="C10" i="12" s="1"/>
  <c r="B11" i="12" a="1"/>
  <c r="B11" i="12" s="1"/>
  <c r="C11" i="12" s="1"/>
  <c r="B12" i="12" a="1"/>
  <c r="B12" i="12" s="1"/>
  <c r="C12" i="12" s="1"/>
  <c r="B14" i="12" a="1"/>
  <c r="B14" i="12" s="1"/>
  <c r="C14" i="12" s="1"/>
  <c r="B15" i="12" a="1"/>
  <c r="B15" i="12" s="1"/>
  <c r="C15" i="12" s="1"/>
  <c r="B16" i="12" a="1"/>
  <c r="B16" i="12" s="1"/>
  <c r="C16" i="12" s="1"/>
  <c r="B17" i="12" a="1"/>
  <c r="B17" i="12" s="1"/>
  <c r="C17" i="12" s="1"/>
  <c r="B9" i="12" a="1"/>
  <c r="B9" i="12" s="1"/>
  <c r="C9" i="12" s="1"/>
  <c r="M21" i="12"/>
  <c r="L21" i="12"/>
  <c r="K21" i="12"/>
  <c r="J21" i="12"/>
  <c r="I21" i="12"/>
  <c r="H21" i="12"/>
  <c r="G21" i="12"/>
  <c r="F21" i="12"/>
  <c r="E21" i="12"/>
  <c r="M7" i="12"/>
  <c r="L7" i="12"/>
  <c r="K7" i="12"/>
  <c r="J7" i="12"/>
  <c r="I7" i="12"/>
  <c r="H7" i="12"/>
  <c r="G7" i="12"/>
  <c r="F7" i="12"/>
  <c r="E7" i="12"/>
  <c r="D7" i="12"/>
  <c r="C4" i="12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17" i="11"/>
  <c r="M18" i="11" s="1"/>
  <c r="L17" i="11"/>
  <c r="L18" i="11" s="1"/>
  <c r="K17" i="11"/>
  <c r="K18" i="11" s="1"/>
  <c r="J17" i="11"/>
  <c r="I17" i="11"/>
  <c r="I18" i="11" s="1"/>
  <c r="H17" i="11"/>
  <c r="H18" i="11" s="1"/>
  <c r="G17" i="11"/>
  <c r="G18" i="11" s="1"/>
  <c r="F17" i="11"/>
  <c r="F18" i="11" s="1"/>
  <c r="E17" i="11"/>
  <c r="E18" i="11" s="1"/>
  <c r="D17" i="11"/>
  <c r="B16" i="11" a="1"/>
  <c r="B16" i="11" s="1"/>
  <c r="C16" i="11" s="1"/>
  <c r="B15" i="11" a="1"/>
  <c r="B15" i="11" s="1"/>
  <c r="C15" i="11" s="1"/>
  <c r="B14" i="11" a="1"/>
  <c r="B14" i="11" s="1"/>
  <c r="C14" i="11" s="1"/>
  <c r="B13" i="11" a="1"/>
  <c r="B13" i="11" s="1"/>
  <c r="C13" i="11" s="1"/>
  <c r="B12" i="11" a="1"/>
  <c r="B12" i="11" s="1"/>
  <c r="C12" i="11" s="1"/>
  <c r="B11" i="11" a="1"/>
  <c r="B11" i="11" s="1"/>
  <c r="C11" i="11" s="1"/>
  <c r="B10" i="11" a="1"/>
  <c r="B10" i="11" s="1"/>
  <c r="C10" i="11" s="1"/>
  <c r="B9" i="11" a="1"/>
  <c r="B9" i="11" s="1"/>
  <c r="C9" i="11" s="1"/>
  <c r="M7" i="11"/>
  <c r="L7" i="11"/>
  <c r="K7" i="11"/>
  <c r="J7" i="11"/>
  <c r="I7" i="11"/>
  <c r="H7" i="11"/>
  <c r="G7" i="11"/>
  <c r="F7" i="11"/>
  <c r="E7" i="11"/>
  <c r="D7" i="11"/>
  <c r="C4" i="11"/>
  <c r="C18" i="9"/>
  <c r="C19" i="10"/>
  <c r="B13" i="10" a="1"/>
  <c r="B13" i="10" s="1"/>
  <c r="C13" i="10" s="1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0" i="10"/>
  <c r="M21" i="10" s="1"/>
  <c r="L20" i="10"/>
  <c r="K20" i="10"/>
  <c r="J20" i="10"/>
  <c r="J21" i="10" s="1"/>
  <c r="I20" i="10"/>
  <c r="I21" i="10" s="1"/>
  <c r="H20" i="10"/>
  <c r="H21" i="10" s="1"/>
  <c r="G20" i="10"/>
  <c r="G21" i="10" s="1"/>
  <c r="F20" i="10"/>
  <c r="F21" i="10" s="1"/>
  <c r="E20" i="10"/>
  <c r="E21" i="10" s="1"/>
  <c r="D20" i="10"/>
  <c r="B18" i="10" a="1"/>
  <c r="B18" i="10" s="1"/>
  <c r="C18" i="10" s="1"/>
  <c r="B16" i="10" a="1"/>
  <c r="B16" i="10" s="1"/>
  <c r="C16" i="10" s="1"/>
  <c r="B15" i="10" a="1"/>
  <c r="B15" i="10" s="1"/>
  <c r="C15" i="10" s="1"/>
  <c r="B14" i="10" a="1"/>
  <c r="B14" i="10" s="1"/>
  <c r="C14" i="10" s="1"/>
  <c r="B12" i="10" a="1"/>
  <c r="B12" i="10" s="1"/>
  <c r="C12" i="10" s="1"/>
  <c r="B11" i="10" a="1"/>
  <c r="B11" i="10" s="1"/>
  <c r="C11" i="10" s="1"/>
  <c r="B9" i="10" a="1"/>
  <c r="B9" i="10" s="1"/>
  <c r="C9" i="10" s="1"/>
  <c r="M7" i="10"/>
  <c r="L7" i="10"/>
  <c r="K7" i="10"/>
  <c r="J7" i="10"/>
  <c r="I7" i="10"/>
  <c r="H7" i="10"/>
  <c r="G7" i="10"/>
  <c r="F7" i="10"/>
  <c r="E7" i="10"/>
  <c r="D7" i="10"/>
  <c r="C4" i="10"/>
  <c r="M27" i="9"/>
  <c r="L27" i="9"/>
  <c r="K27" i="9"/>
  <c r="J27" i="9"/>
  <c r="I27" i="9"/>
  <c r="H27" i="9"/>
  <c r="G27" i="9"/>
  <c r="F27" i="9"/>
  <c r="E27" i="9"/>
  <c r="D27" i="9"/>
  <c r="M26" i="9"/>
  <c r="L26" i="9"/>
  <c r="K26" i="9"/>
  <c r="J26" i="9"/>
  <c r="I26" i="9"/>
  <c r="H26" i="9"/>
  <c r="G26" i="9"/>
  <c r="F26" i="9"/>
  <c r="E26" i="9"/>
  <c r="D26" i="9"/>
  <c r="M25" i="9"/>
  <c r="L25" i="9"/>
  <c r="K25" i="9"/>
  <c r="J25" i="9"/>
  <c r="I25" i="9"/>
  <c r="H25" i="9"/>
  <c r="G25" i="9"/>
  <c r="F25" i="9"/>
  <c r="E25" i="9"/>
  <c r="D25" i="9"/>
  <c r="M19" i="9"/>
  <c r="M20" i="9" s="1"/>
  <c r="L19" i="9"/>
  <c r="L20" i="9" s="1"/>
  <c r="K19" i="9"/>
  <c r="K20" i="9" s="1"/>
  <c r="J19" i="9"/>
  <c r="J20" i="9" s="1"/>
  <c r="I19" i="9"/>
  <c r="I20" i="9" s="1"/>
  <c r="H19" i="9"/>
  <c r="H20" i="9" s="1"/>
  <c r="G19" i="9"/>
  <c r="G20" i="9" s="1"/>
  <c r="F19" i="9"/>
  <c r="F20" i="9" s="1"/>
  <c r="E19" i="9"/>
  <c r="E20" i="9" s="1"/>
  <c r="D19" i="9"/>
  <c r="B17" i="9" a="1"/>
  <c r="B17" i="9" s="1"/>
  <c r="C17" i="9" s="1"/>
  <c r="B16" i="9" a="1"/>
  <c r="B16" i="9" s="1"/>
  <c r="C16" i="9" s="1"/>
  <c r="B15" i="9" a="1"/>
  <c r="B15" i="9" s="1"/>
  <c r="C15" i="9" s="1"/>
  <c r="B14" i="9" a="1"/>
  <c r="B14" i="9" s="1"/>
  <c r="C14" i="9" s="1"/>
  <c r="B12" i="9" a="1"/>
  <c r="B12" i="9" s="1"/>
  <c r="C12" i="9" s="1"/>
  <c r="B11" i="9" a="1"/>
  <c r="B11" i="9" s="1"/>
  <c r="C11" i="9" s="1"/>
  <c r="B10" i="9" a="1"/>
  <c r="B10" i="9" s="1"/>
  <c r="C10" i="9" s="1"/>
  <c r="B9" i="9" a="1"/>
  <c r="B9" i="9" s="1"/>
  <c r="C9" i="9" s="1"/>
  <c r="M7" i="9"/>
  <c r="L7" i="9"/>
  <c r="K7" i="9"/>
  <c r="J7" i="9"/>
  <c r="I7" i="9"/>
  <c r="H7" i="9"/>
  <c r="G7" i="9"/>
  <c r="F7" i="9"/>
  <c r="E7" i="9"/>
  <c r="D7" i="9"/>
  <c r="C4" i="9"/>
  <c r="M28" i="8"/>
  <c r="L28" i="8"/>
  <c r="K28" i="8"/>
  <c r="J28" i="8"/>
  <c r="I28" i="8"/>
  <c r="H28" i="8"/>
  <c r="G28" i="8"/>
  <c r="F28" i="8"/>
  <c r="E28" i="8"/>
  <c r="D28" i="8"/>
  <c r="M27" i="8"/>
  <c r="L27" i="8"/>
  <c r="K27" i="8"/>
  <c r="J27" i="8"/>
  <c r="I27" i="8"/>
  <c r="H27" i="8"/>
  <c r="G27" i="8"/>
  <c r="F27" i="8"/>
  <c r="E27" i="8"/>
  <c r="D27" i="8"/>
  <c r="M26" i="8"/>
  <c r="L26" i="8"/>
  <c r="K26" i="8"/>
  <c r="J26" i="8"/>
  <c r="I26" i="8"/>
  <c r="H26" i="8"/>
  <c r="G26" i="8"/>
  <c r="F26" i="8"/>
  <c r="E26" i="8"/>
  <c r="D26" i="8"/>
  <c r="M20" i="8"/>
  <c r="M21" i="8" s="1"/>
  <c r="L20" i="8"/>
  <c r="L21" i="8" s="1"/>
  <c r="K20" i="8"/>
  <c r="K21" i="8" s="1"/>
  <c r="J20" i="8"/>
  <c r="J21" i="8" s="1"/>
  <c r="I20" i="8"/>
  <c r="H20" i="8"/>
  <c r="H21" i="8" s="1"/>
  <c r="G20" i="8"/>
  <c r="G21" i="8" s="1"/>
  <c r="F20" i="8"/>
  <c r="F21" i="8" s="1"/>
  <c r="E20" i="8"/>
  <c r="E21" i="8" s="1"/>
  <c r="B19" i="8" a="1"/>
  <c r="B19" i="8" s="1"/>
  <c r="C19" i="8" s="1"/>
  <c r="B18" i="8" a="1"/>
  <c r="B18" i="8" s="1"/>
  <c r="C18" i="8" s="1"/>
  <c r="B14" i="8" a="1"/>
  <c r="B14" i="8" s="1"/>
  <c r="C14" i="8" s="1"/>
  <c r="B13" i="8" a="1"/>
  <c r="B13" i="8" s="1"/>
  <c r="C13" i="8" s="1"/>
  <c r="B12" i="8" a="1"/>
  <c r="B12" i="8" s="1"/>
  <c r="C12" i="8" s="1"/>
  <c r="B11" i="8" a="1"/>
  <c r="B11" i="8" s="1"/>
  <c r="C11" i="8" s="1"/>
  <c r="B10" i="8" a="1"/>
  <c r="B10" i="8" s="1"/>
  <c r="C10" i="8" s="1"/>
  <c r="B9" i="8" a="1"/>
  <c r="B9" i="8" s="1"/>
  <c r="C9" i="8" s="1"/>
  <c r="M7" i="8"/>
  <c r="L7" i="8"/>
  <c r="K7" i="8"/>
  <c r="J7" i="8"/>
  <c r="I7" i="8"/>
  <c r="H7" i="8"/>
  <c r="G7" i="8"/>
  <c r="F7" i="8"/>
  <c r="E7" i="8"/>
  <c r="D7" i="8"/>
  <c r="C4" i="8"/>
  <c r="G23" i="7"/>
  <c r="M21" i="7"/>
  <c r="L21" i="7"/>
  <c r="K21" i="7"/>
  <c r="J21" i="7"/>
  <c r="I21" i="7"/>
  <c r="H21" i="7"/>
  <c r="G21" i="7"/>
  <c r="F21" i="7"/>
  <c r="E21" i="7"/>
  <c r="B17" i="7" a="1"/>
  <c r="B17" i="7" s="1"/>
  <c r="C17" i="7" s="1"/>
  <c r="B16" i="7" a="1"/>
  <c r="B16" i="7" s="1"/>
  <c r="C16" i="7" s="1"/>
  <c r="B15" i="7" a="1"/>
  <c r="B15" i="7" s="1"/>
  <c r="C15" i="7" s="1"/>
  <c r="B14" i="7" a="1"/>
  <c r="B14" i="7" s="1"/>
  <c r="C14" i="7" s="1"/>
  <c r="B12" i="7" a="1"/>
  <c r="B12" i="7" s="1"/>
  <c r="C12" i="7" s="1"/>
  <c r="B11" i="7" a="1"/>
  <c r="B11" i="7" s="1"/>
  <c r="C11" i="7" s="1"/>
  <c r="B10" i="7" a="1"/>
  <c r="B10" i="7" s="1"/>
  <c r="C10" i="7" s="1"/>
  <c r="B9" i="7" a="1"/>
  <c r="B9" i="7" s="1"/>
  <c r="C9" i="7" s="1"/>
  <c r="M7" i="7"/>
  <c r="L7" i="7"/>
  <c r="K7" i="7"/>
  <c r="J7" i="7"/>
  <c r="I7" i="7"/>
  <c r="H7" i="7"/>
  <c r="G7" i="7"/>
  <c r="F7" i="7"/>
  <c r="E7" i="7"/>
  <c r="D7" i="7"/>
  <c r="C4" i="7"/>
  <c r="E7" i="6"/>
  <c r="F7" i="6"/>
  <c r="G7" i="6"/>
  <c r="H7" i="6"/>
  <c r="I7" i="6"/>
  <c r="J7" i="6"/>
  <c r="K7" i="6"/>
  <c r="L7" i="6"/>
  <c r="M7" i="6"/>
  <c r="D7" i="6"/>
  <c r="E7" i="5"/>
  <c r="F7" i="5"/>
  <c r="G7" i="5"/>
  <c r="H7" i="5"/>
  <c r="I7" i="5"/>
  <c r="J7" i="5"/>
  <c r="K7" i="5"/>
  <c r="L7" i="5"/>
  <c r="M7" i="5"/>
  <c r="D7" i="5"/>
  <c r="E7" i="4"/>
  <c r="F7" i="4"/>
  <c r="G7" i="4"/>
  <c r="H7" i="4"/>
  <c r="I7" i="4"/>
  <c r="J7" i="4"/>
  <c r="K7" i="4"/>
  <c r="L7" i="4"/>
  <c r="M7" i="4"/>
  <c r="D7" i="4"/>
  <c r="M26" i="6"/>
  <c r="L26" i="6"/>
  <c r="K26" i="6"/>
  <c r="J26" i="6"/>
  <c r="I26" i="6"/>
  <c r="H26" i="6"/>
  <c r="G26" i="6"/>
  <c r="F26" i="6"/>
  <c r="E26" i="6"/>
  <c r="D26" i="6"/>
  <c r="M25" i="6"/>
  <c r="L25" i="6"/>
  <c r="K25" i="6"/>
  <c r="J25" i="6"/>
  <c r="I25" i="6"/>
  <c r="H25" i="6"/>
  <c r="G25" i="6"/>
  <c r="F25" i="6"/>
  <c r="E25" i="6"/>
  <c r="D25" i="6"/>
  <c r="M24" i="6"/>
  <c r="L24" i="6"/>
  <c r="K24" i="6"/>
  <c r="J24" i="6"/>
  <c r="I24" i="6"/>
  <c r="H24" i="6"/>
  <c r="G24" i="6"/>
  <c r="F24" i="6"/>
  <c r="E24" i="6"/>
  <c r="D24" i="6"/>
  <c r="M18" i="6"/>
  <c r="M19" i="6" s="1"/>
  <c r="L18" i="6"/>
  <c r="L19" i="6" s="1"/>
  <c r="K18" i="6"/>
  <c r="K19" i="6" s="1"/>
  <c r="J18" i="6"/>
  <c r="J19" i="6" s="1"/>
  <c r="I18" i="6"/>
  <c r="I19" i="6" s="1"/>
  <c r="H18" i="6"/>
  <c r="H19" i="6" s="1"/>
  <c r="G18" i="6"/>
  <c r="G19" i="6" s="1"/>
  <c r="F18" i="6"/>
  <c r="F19" i="6" s="1"/>
  <c r="E18" i="6"/>
  <c r="E19" i="6" s="1"/>
  <c r="D18" i="6"/>
  <c r="B17" i="6" a="1"/>
  <c r="B17" i="6" s="1"/>
  <c r="C17" i="6" s="1"/>
  <c r="B16" i="6" a="1"/>
  <c r="B16" i="6" s="1"/>
  <c r="C16" i="6" s="1"/>
  <c r="B14" i="6" a="1"/>
  <c r="B14" i="6" s="1"/>
  <c r="C14" i="6" s="1"/>
  <c r="B13" i="6" a="1"/>
  <c r="B13" i="6" s="1"/>
  <c r="C13" i="6" s="1"/>
  <c r="B12" i="6" a="1"/>
  <c r="B12" i="6" s="1"/>
  <c r="C12" i="6" s="1"/>
  <c r="B11" i="6" a="1"/>
  <c r="B11" i="6" s="1"/>
  <c r="C11" i="6" s="1"/>
  <c r="B10" i="6" a="1"/>
  <c r="B10" i="6" s="1"/>
  <c r="C10" i="6" s="1"/>
  <c r="B9" i="6" a="1"/>
  <c r="B9" i="6" s="1"/>
  <c r="C9" i="6" s="1"/>
  <c r="C4" i="6"/>
  <c r="M25" i="5"/>
  <c r="L25" i="5"/>
  <c r="K25" i="5"/>
  <c r="J25" i="5"/>
  <c r="I25" i="5"/>
  <c r="H25" i="5"/>
  <c r="G25" i="5"/>
  <c r="F25" i="5"/>
  <c r="E25" i="5"/>
  <c r="D25" i="5"/>
  <c r="M24" i="5"/>
  <c r="L24" i="5"/>
  <c r="K24" i="5"/>
  <c r="J24" i="5"/>
  <c r="I24" i="5"/>
  <c r="H24" i="5"/>
  <c r="G24" i="5"/>
  <c r="F24" i="5"/>
  <c r="E24" i="5"/>
  <c r="D24" i="5"/>
  <c r="M23" i="5"/>
  <c r="L23" i="5"/>
  <c r="K23" i="5"/>
  <c r="J23" i="5"/>
  <c r="I23" i="5"/>
  <c r="H23" i="5"/>
  <c r="G23" i="5"/>
  <c r="F23" i="5"/>
  <c r="E23" i="5"/>
  <c r="D23" i="5"/>
  <c r="M17" i="5"/>
  <c r="M18" i="5" s="1"/>
  <c r="L17" i="5"/>
  <c r="L18" i="5" s="1"/>
  <c r="K17" i="5"/>
  <c r="K18" i="5" s="1"/>
  <c r="J17" i="5"/>
  <c r="J18" i="5" s="1"/>
  <c r="I17" i="5"/>
  <c r="I18" i="5" s="1"/>
  <c r="H17" i="5"/>
  <c r="H18" i="5" s="1"/>
  <c r="G17" i="5"/>
  <c r="G18" i="5" s="1"/>
  <c r="F17" i="5"/>
  <c r="F18" i="5" s="1"/>
  <c r="E17" i="5"/>
  <c r="E18" i="5" s="1"/>
  <c r="D17" i="5"/>
  <c r="B16" i="5" a="1"/>
  <c r="B16" i="5" s="1"/>
  <c r="C16" i="5" s="1"/>
  <c r="B15" i="5" a="1"/>
  <c r="B15" i="5" s="1"/>
  <c r="C15" i="5" s="1"/>
  <c r="B14" i="5" a="1"/>
  <c r="B14" i="5" s="1"/>
  <c r="C14" i="5" s="1"/>
  <c r="B13" i="5" a="1"/>
  <c r="B13" i="5" s="1"/>
  <c r="C13" i="5" s="1"/>
  <c r="B12" i="5" a="1"/>
  <c r="B12" i="5" s="1"/>
  <c r="C12" i="5" s="1"/>
  <c r="B11" i="5" a="1"/>
  <c r="B11" i="5" s="1"/>
  <c r="C11" i="5" s="1"/>
  <c r="B10" i="5" a="1"/>
  <c r="B10" i="5" s="1"/>
  <c r="C10" i="5" s="1"/>
  <c r="B9" i="5" a="1"/>
  <c r="B9" i="5" s="1"/>
  <c r="C9" i="5" s="1"/>
  <c r="C4" i="5"/>
  <c r="M23" i="4"/>
  <c r="M24" i="4" s="1"/>
  <c r="M19" i="5" s="1"/>
  <c r="M20" i="6" s="1"/>
  <c r="L23" i="4"/>
  <c r="L24" i="4" s="1"/>
  <c r="L19" i="5" s="1"/>
  <c r="L20" i="6" s="1"/>
  <c r="K23" i="4"/>
  <c r="K24" i="4" s="1"/>
  <c r="K19" i="5" s="1"/>
  <c r="K20" i="6" s="1"/>
  <c r="J23" i="4"/>
  <c r="J24" i="4" s="1"/>
  <c r="J19" i="5" s="1"/>
  <c r="J20" i="6" s="1"/>
  <c r="I23" i="4"/>
  <c r="I24" i="4" s="1"/>
  <c r="I19" i="5" s="1"/>
  <c r="I20" i="6" s="1"/>
  <c r="I22" i="7" s="1"/>
  <c r="I22" i="8" s="1"/>
  <c r="I21" i="9" s="1"/>
  <c r="I22" i="10" s="1"/>
  <c r="I19" i="11" s="1"/>
  <c r="H23" i="4"/>
  <c r="H24" i="4" s="1"/>
  <c r="H19" i="5" s="1"/>
  <c r="H20" i="6" s="1"/>
  <c r="G23" i="4"/>
  <c r="G24" i="4" s="1"/>
  <c r="G19" i="5" s="1"/>
  <c r="G20" i="6" s="1"/>
  <c r="F23" i="4"/>
  <c r="F24" i="4" s="1"/>
  <c r="F19" i="5" s="1"/>
  <c r="F20" i="6" s="1"/>
  <c r="F22" i="7" s="1"/>
  <c r="F22" i="8" s="1"/>
  <c r="F21" i="9" s="1"/>
  <c r="F22" i="10" s="1"/>
  <c r="F19" i="11" s="1"/>
  <c r="E23" i="4"/>
  <c r="E24" i="4" s="1"/>
  <c r="E19" i="5" s="1"/>
  <c r="E20" i="6" s="1"/>
  <c r="B19" i="4" a="1"/>
  <c r="B19" i="4" s="1"/>
  <c r="C19" i="4" s="1"/>
  <c r="B18" i="4" a="1"/>
  <c r="B18" i="4" s="1"/>
  <c r="C18" i="4" s="1"/>
  <c r="B17" i="4" a="1"/>
  <c r="B17" i="4" s="1"/>
  <c r="C17" i="4" s="1"/>
  <c r="B16" i="4" a="1"/>
  <c r="B16" i="4" s="1"/>
  <c r="C16" i="4" s="1"/>
  <c r="B15" i="4" a="1"/>
  <c r="B15" i="4" s="1"/>
  <c r="C15" i="4" s="1"/>
  <c r="B14" i="4" a="1"/>
  <c r="B14" i="4" s="1"/>
  <c r="C14" i="4" s="1"/>
  <c r="B10" i="4" a="1"/>
  <c r="B10" i="4" s="1"/>
  <c r="C10" i="4" s="1"/>
  <c r="B9" i="4" a="1"/>
  <c r="B9" i="4" s="1"/>
  <c r="C9" i="4" s="1"/>
  <c r="C4" i="4"/>
  <c r="L18" i="1"/>
  <c r="L19" i="1" s="1"/>
  <c r="L26" i="1"/>
  <c r="L25" i="1"/>
  <c r="L24" i="1"/>
  <c r="K24" i="1"/>
  <c r="D24" i="1"/>
  <c r="B9" i="1" a="1"/>
  <c r="B9" i="1" s="1"/>
  <c r="C9" i="1" s="1"/>
  <c r="F24" i="1"/>
  <c r="C4" i="1"/>
  <c r="E26" i="1"/>
  <c r="F26" i="1"/>
  <c r="G26" i="1"/>
  <c r="H26" i="1"/>
  <c r="I26" i="1"/>
  <c r="J26" i="1"/>
  <c r="K26" i="1"/>
  <c r="M26" i="1"/>
  <c r="E25" i="1"/>
  <c r="F25" i="1"/>
  <c r="G25" i="1"/>
  <c r="H25" i="1"/>
  <c r="I25" i="1"/>
  <c r="J25" i="1"/>
  <c r="K25" i="1"/>
  <c r="M25" i="1"/>
  <c r="E24" i="1"/>
  <c r="G24" i="1"/>
  <c r="H24" i="1"/>
  <c r="I24" i="1"/>
  <c r="J24" i="1"/>
  <c r="M24" i="1"/>
  <c r="D26" i="1"/>
  <c r="D25" i="1"/>
  <c r="E18" i="1"/>
  <c r="E19" i="1" s="1"/>
  <c r="F18" i="1"/>
  <c r="F19" i="1" s="1"/>
  <c r="G18" i="1"/>
  <c r="G19" i="1" s="1"/>
  <c r="H18" i="1"/>
  <c r="H19" i="1" s="1"/>
  <c r="I18" i="1"/>
  <c r="I19" i="1" s="1"/>
  <c r="J18" i="1"/>
  <c r="J19" i="1" s="1"/>
  <c r="K18" i="1"/>
  <c r="K19" i="1" s="1"/>
  <c r="M18" i="1"/>
  <c r="M19" i="1" s="1"/>
  <c r="B15" i="1" a="1"/>
  <c r="B15" i="1" s="1"/>
  <c r="C15" i="1" s="1"/>
  <c r="B10" i="1" a="1"/>
  <c r="B10" i="1" s="1"/>
  <c r="C10" i="1" s="1"/>
  <c r="B11" i="1" a="1"/>
  <c r="B11" i="1" s="1"/>
  <c r="C11" i="1" s="1"/>
  <c r="B12" i="1" a="1"/>
  <c r="B12" i="1" s="1"/>
  <c r="C12" i="1" s="1"/>
  <c r="B13" i="1" a="1"/>
  <c r="B13" i="1" s="1"/>
  <c r="C13" i="1" s="1"/>
  <c r="B14" i="1" a="1"/>
  <c r="B14" i="1" s="1"/>
  <c r="C14" i="1" s="1"/>
  <c r="B16" i="1" a="1"/>
  <c r="B16" i="1" s="1"/>
  <c r="C16" i="1" s="1"/>
  <c r="F22" i="12" l="1"/>
  <c r="F21" i="13" s="1"/>
  <c r="F20" i="14" s="1"/>
  <c r="I22" i="12"/>
  <c r="I21" i="13" s="1"/>
  <c r="I20" i="14" s="1"/>
  <c r="G22" i="7"/>
  <c r="G22" i="8" s="1"/>
  <c r="G21" i="9" s="1"/>
  <c r="G22" i="10" s="1"/>
  <c r="G19" i="11" s="1"/>
  <c r="G22" i="12" s="1"/>
  <c r="G21" i="13" s="1"/>
  <c r="G20" i="14" s="1"/>
  <c r="H22" i="7"/>
  <c r="H22" i="8" s="1"/>
  <c r="H21" i="9" s="1"/>
  <c r="H22" i="10" s="1"/>
  <c r="H19" i="11" s="1"/>
  <c r="H22" i="12" s="1"/>
  <c r="H21" i="13" s="1"/>
  <c r="H20" i="14" s="1"/>
  <c r="E22" i="7"/>
  <c r="E22" i="8" s="1"/>
  <c r="L22" i="7"/>
  <c r="L22" i="8" s="1"/>
  <c r="L21" i="9" s="1"/>
  <c r="L22" i="10" s="1"/>
  <c r="L19" i="11" s="1"/>
  <c r="L22" i="12" s="1"/>
  <c r="L21" i="13" s="1"/>
  <c r="L20" i="14" s="1"/>
  <c r="J22" i="7"/>
  <c r="J22" i="8" s="1"/>
  <c r="J21" i="9" s="1"/>
  <c r="J22" i="10" s="1"/>
  <c r="J19" i="11" s="1"/>
  <c r="J22" i="12" s="1"/>
  <c r="J21" i="13" s="1"/>
  <c r="J20" i="14" s="1"/>
  <c r="K22" i="7"/>
  <c r="K22" i="8" s="1"/>
  <c r="K21" i="9" s="1"/>
  <c r="K22" i="10" s="1"/>
  <c r="K19" i="11" s="1"/>
  <c r="K22" i="12" s="1"/>
  <c r="K21" i="13" s="1"/>
  <c r="K20" i="14" s="1"/>
  <c r="M22" i="7"/>
  <c r="M22" i="8" s="1"/>
  <c r="M21" i="9" s="1"/>
  <c r="M22" i="10" s="1"/>
  <c r="M19" i="11" s="1"/>
  <c r="M22" i="12" s="1"/>
  <c r="M21" i="13" s="1"/>
  <c r="M20" i="14" s="1"/>
  <c r="D21" i="10"/>
  <c r="N21" i="10" s="1"/>
  <c r="N20" i="10"/>
  <c r="M22" i="9"/>
  <c r="H21" i="6"/>
  <c r="G25" i="4"/>
  <c r="N19" i="14"/>
  <c r="I21" i="8"/>
  <c r="N21" i="8" s="1"/>
  <c r="N20" i="8"/>
  <c r="N20" i="13"/>
  <c r="D20" i="9"/>
  <c r="N20" i="9" s="1"/>
  <c r="N19" i="9"/>
  <c r="N21" i="12"/>
  <c r="N20" i="12"/>
  <c r="D21" i="7"/>
  <c r="N21" i="7" s="1"/>
  <c r="N20" i="7"/>
  <c r="D19" i="6"/>
  <c r="N19" i="6" s="1"/>
  <c r="N18" i="6"/>
  <c r="D18" i="5"/>
  <c r="N18" i="5" s="1"/>
  <c r="N17" i="5"/>
  <c r="M25" i="4"/>
  <c r="N22" i="4"/>
  <c r="E23" i="12"/>
  <c r="H23" i="12"/>
  <c r="D18" i="11"/>
  <c r="N18" i="11" s="1"/>
  <c r="N17" i="11"/>
  <c r="K23" i="10"/>
  <c r="J23" i="8"/>
  <c r="K23" i="8"/>
  <c r="M23" i="8"/>
  <c r="I23" i="7"/>
  <c r="J23" i="7"/>
  <c r="I21" i="6"/>
  <c r="H20" i="5"/>
  <c r="F25" i="4"/>
  <c r="D19" i="1"/>
  <c r="N18" i="1"/>
  <c r="M21" i="1"/>
  <c r="M22" i="1" s="1"/>
  <c r="I22" i="9"/>
  <c r="H22" i="9"/>
  <c r="H20" i="11"/>
  <c r="N21" i="14"/>
  <c r="N22" i="13"/>
  <c r="I23" i="12"/>
  <c r="I20" i="11"/>
  <c r="K23" i="7"/>
  <c r="K21" i="6"/>
  <c r="J21" i="6"/>
  <c r="J23" i="12"/>
  <c r="L23" i="12"/>
  <c r="M23" i="12"/>
  <c r="K23" i="12"/>
  <c r="G23" i="12"/>
  <c r="F23" i="12"/>
  <c r="J20" i="11"/>
  <c r="G20" i="11"/>
  <c r="K20" i="11"/>
  <c r="M20" i="11"/>
  <c r="D20" i="11"/>
  <c r="F20" i="11"/>
  <c r="L20" i="11"/>
  <c r="E20" i="11"/>
  <c r="G23" i="10"/>
  <c r="J22" i="9"/>
  <c r="K22" i="9"/>
  <c r="J23" i="10"/>
  <c r="L23" i="10"/>
  <c r="D23" i="10"/>
  <c r="H23" i="10"/>
  <c r="M23" i="10"/>
  <c r="E23" i="10"/>
  <c r="F23" i="10"/>
  <c r="I23" i="10"/>
  <c r="F22" i="9"/>
  <c r="L22" i="9"/>
  <c r="E22" i="9"/>
  <c r="G22" i="9"/>
  <c r="D22" i="9"/>
  <c r="I23" i="8"/>
  <c r="H23" i="8"/>
  <c r="L23" i="8"/>
  <c r="D23" i="8"/>
  <c r="F23" i="8"/>
  <c r="E23" i="8"/>
  <c r="G23" i="8"/>
  <c r="E23" i="7"/>
  <c r="H23" i="7"/>
  <c r="L23" i="7"/>
  <c r="M23" i="7"/>
  <c r="F23" i="7"/>
  <c r="D21" i="6"/>
  <c r="E21" i="6"/>
  <c r="G21" i="6"/>
  <c r="L21" i="6"/>
  <c r="M21" i="6"/>
  <c r="F21" i="6"/>
  <c r="K20" i="5"/>
  <c r="J20" i="5"/>
  <c r="G20" i="5"/>
  <c r="I20" i="5"/>
  <c r="L20" i="5"/>
  <c r="E20" i="5"/>
  <c r="F20" i="5"/>
  <c r="M20" i="5"/>
  <c r="H25" i="4"/>
  <c r="I25" i="4"/>
  <c r="J25" i="4"/>
  <c r="L25" i="4"/>
  <c r="E25" i="4"/>
  <c r="D25" i="4"/>
  <c r="K25" i="4"/>
  <c r="L21" i="1"/>
  <c r="L22" i="1" s="1"/>
  <c r="E21" i="1"/>
  <c r="E22" i="1" s="1"/>
  <c r="I21" i="1"/>
  <c r="I22" i="1" s="1"/>
  <c r="D22" i="1"/>
  <c r="K21" i="1"/>
  <c r="K22" i="1" s="1"/>
  <c r="J21" i="1"/>
  <c r="J22" i="1" s="1"/>
  <c r="H21" i="1"/>
  <c r="H22" i="1" s="1"/>
  <c r="F21" i="1"/>
  <c r="F22" i="1" s="1"/>
  <c r="G21" i="1"/>
  <c r="G22" i="1" s="1"/>
  <c r="D20" i="1" l="1"/>
  <c r="N19" i="1"/>
  <c r="N23" i="4"/>
  <c r="E21" i="9"/>
  <c r="E22" i="10" s="1"/>
  <c r="H26" i="4"/>
  <c r="H21" i="5" s="1"/>
  <c r="H22" i="6" s="1"/>
  <c r="H24" i="7" s="1"/>
  <c r="H24" i="8" s="1"/>
  <c r="H23" i="9" s="1"/>
  <c r="H24" i="10" s="1"/>
  <c r="H21" i="11" s="1"/>
  <c r="H24" i="12" s="1"/>
  <c r="H23" i="13" s="1"/>
  <c r="H22" i="14" s="1"/>
  <c r="G26" i="4"/>
  <c r="G21" i="5" s="1"/>
  <c r="G22" i="6" s="1"/>
  <c r="G24" i="7" s="1"/>
  <c r="G24" i="8" s="1"/>
  <c r="G23" i="9" s="1"/>
  <c r="G24" i="10" s="1"/>
  <c r="G21" i="11" s="1"/>
  <c r="G24" i="12" s="1"/>
  <c r="G23" i="13" s="1"/>
  <c r="G22" i="14" s="1"/>
  <c r="F26" i="4"/>
  <c r="F21" i="5" s="1"/>
  <c r="F22" i="6" s="1"/>
  <c r="F24" i="7" s="1"/>
  <c r="F24" i="8" s="1"/>
  <c r="F23" i="9" s="1"/>
  <c r="F24" i="10" s="1"/>
  <c r="F21" i="11" s="1"/>
  <c r="N22" i="1"/>
  <c r="I26" i="4"/>
  <c r="I21" i="5" s="1"/>
  <c r="E26" i="4"/>
  <c r="E21" i="5" s="1"/>
  <c r="E22" i="6" s="1"/>
  <c r="E24" i="7" s="1"/>
  <c r="E24" i="8" s="1"/>
  <c r="E23" i="9" s="1"/>
  <c r="E24" i="10" s="1"/>
  <c r="E21" i="11" s="1"/>
  <c r="N21" i="6"/>
  <c r="M26" i="4"/>
  <c r="M21" i="5" s="1"/>
  <c r="M22" i="6" s="1"/>
  <c r="M24" i="7" s="1"/>
  <c r="M24" i="8" s="1"/>
  <c r="L26" i="4"/>
  <c r="L21" i="5" s="1"/>
  <c r="L22" i="6" s="1"/>
  <c r="L24" i="7" s="1"/>
  <c r="L24" i="8" s="1"/>
  <c r="L23" i="9" s="1"/>
  <c r="L24" i="10" s="1"/>
  <c r="L21" i="11" s="1"/>
  <c r="N25" i="4"/>
  <c r="K26" i="4"/>
  <c r="K21" i="5" s="1"/>
  <c r="K22" i="6" s="1"/>
  <c r="K24" i="7" s="1"/>
  <c r="K24" i="8" s="1"/>
  <c r="K23" i="9" s="1"/>
  <c r="K24" i="10" s="1"/>
  <c r="K21" i="11" s="1"/>
  <c r="J26" i="4"/>
  <c r="J21" i="5" s="1"/>
  <c r="J22" i="6" s="1"/>
  <c r="J24" i="7" s="1"/>
  <c r="J24" i="8" s="1"/>
  <c r="J23" i="9" s="1"/>
  <c r="J24" i="10" s="1"/>
  <c r="J21" i="11" s="1"/>
  <c r="N23" i="12"/>
  <c r="N20" i="11"/>
  <c r="N23" i="10"/>
  <c r="N22" i="9"/>
  <c r="N21" i="1"/>
  <c r="N23" i="8"/>
  <c r="N23" i="7"/>
  <c r="N20" i="5"/>
  <c r="D24" i="4" l="1"/>
  <c r="N20" i="1"/>
  <c r="E19" i="11"/>
  <c r="E22" i="12" s="1"/>
  <c r="D19" i="5"/>
  <c r="N24" i="4"/>
  <c r="L24" i="12"/>
  <c r="L23" i="13" s="1"/>
  <c r="L22" i="14" s="1"/>
  <c r="J24" i="12"/>
  <c r="J23" i="13" s="1"/>
  <c r="J22" i="14" s="1"/>
  <c r="K24" i="12"/>
  <c r="K23" i="13" s="1"/>
  <c r="K22" i="14" s="1"/>
  <c r="F24" i="12"/>
  <c r="F23" i="13" s="1"/>
  <c r="F22" i="14" s="1"/>
  <c r="E24" i="12"/>
  <c r="E23" i="13" s="1"/>
  <c r="E22" i="14" s="1"/>
  <c r="D26" i="4"/>
  <c r="D21" i="5" s="1"/>
  <c r="N21" i="5" s="1"/>
  <c r="M23" i="9"/>
  <c r="M24" i="10" s="1"/>
  <c r="M21" i="11" s="1"/>
  <c r="I22" i="6"/>
  <c r="I24" i="7" s="1"/>
  <c r="I24" i="8" s="1"/>
  <c r="I23" i="9" s="1"/>
  <c r="I24" i="10" s="1"/>
  <c r="I21" i="11" s="1"/>
  <c r="D20" i="6" l="1"/>
  <c r="N19" i="5"/>
  <c r="E21" i="13"/>
  <c r="E20" i="14" s="1"/>
  <c r="M24" i="12"/>
  <c r="M23" i="13" s="1"/>
  <c r="M22" i="14" s="1"/>
  <c r="I24" i="12"/>
  <c r="I23" i="13" s="1"/>
  <c r="I22" i="14" s="1"/>
  <c r="N26" i="4"/>
  <c r="D22" i="7" l="1"/>
  <c r="N20" i="6"/>
  <c r="D22" i="6"/>
  <c r="D24" i="7" s="1"/>
  <c r="D24" i="8" s="1"/>
  <c r="D22" i="8" l="1"/>
  <c r="N22" i="7"/>
  <c r="N24" i="8"/>
  <c r="D23" i="9"/>
  <c r="N22" i="6"/>
  <c r="N24" i="7"/>
  <c r="D21" i="9" l="1"/>
  <c r="N22" i="8"/>
  <c r="D24" i="10"/>
  <c r="N23" i="9"/>
  <c r="D22" i="10" l="1"/>
  <c r="N21" i="9"/>
  <c r="D21" i="11"/>
  <c r="N24" i="10"/>
  <c r="D19" i="11" l="1"/>
  <c r="N22" i="10"/>
  <c r="N21" i="11"/>
  <c r="N19" i="11" l="1"/>
  <c r="D23" i="13"/>
  <c r="D22" i="14" s="1"/>
  <c r="N24" i="12"/>
  <c r="D21" i="13" l="1"/>
  <c r="N22" i="12"/>
  <c r="N22" i="14"/>
  <c r="N23" i="13"/>
  <c r="D20" i="14" l="1"/>
  <c r="N20" i="14" s="1"/>
  <c r="N21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<sst xmlns="http://schemas.openxmlformats.org/spreadsheetml/2006/main" count="256" uniqueCount="29">
  <si>
    <t>指導者氏名</t>
    <rPh sb="0" eb="3">
      <t>シドウシャ</t>
    </rPh>
    <rPh sb="3" eb="5">
      <t>シメイ</t>
    </rPh>
    <phoneticPr fontId="18"/>
  </si>
  <si>
    <t>曜日</t>
    <rPh sb="0" eb="2">
      <t>ヨウビ</t>
    </rPh>
    <phoneticPr fontId="18"/>
  </si>
  <si>
    <t>月日</t>
    <rPh sb="0" eb="2">
      <t>ツキヒ</t>
    </rPh>
    <phoneticPr fontId="18"/>
  </si>
  <si>
    <t>当月補助額</t>
    <rPh sb="0" eb="2">
      <t>トウゲツ</t>
    </rPh>
    <rPh sb="2" eb="5">
      <t>ホジョガク</t>
    </rPh>
    <phoneticPr fontId="18"/>
  </si>
  <si>
    <t>累計補助額</t>
    <rPh sb="0" eb="2">
      <t>ルイケイ</t>
    </rPh>
    <rPh sb="2" eb="5">
      <t>ホジョガク</t>
    </rPh>
    <phoneticPr fontId="18"/>
  </si>
  <si>
    <t>指導時間計</t>
    <rPh sb="0" eb="2">
      <t>シドウ</t>
    </rPh>
    <rPh sb="2" eb="5">
      <t>ジカンケイ</t>
    </rPh>
    <phoneticPr fontId="18"/>
  </si>
  <si>
    <t>1時間</t>
    <rPh sb="1" eb="3">
      <t>ジカン</t>
    </rPh>
    <phoneticPr fontId="18"/>
  </si>
  <si>
    <t>2時間</t>
    <rPh sb="1" eb="3">
      <t>ジカン</t>
    </rPh>
    <phoneticPr fontId="18"/>
  </si>
  <si>
    <t>3時間</t>
    <rPh sb="1" eb="3">
      <t>ジカン</t>
    </rPh>
    <phoneticPr fontId="18"/>
  </si>
  <si>
    <t>令和８年度</t>
    <rPh sb="0" eb="2">
      <t>レイワ</t>
    </rPh>
    <rPh sb="3" eb="4">
      <t>ネン</t>
    </rPh>
    <rPh sb="4" eb="5">
      <t>ド</t>
    </rPh>
    <phoneticPr fontId="18"/>
  </si>
  <si>
    <t>祝</t>
    <rPh sb="0" eb="1">
      <t>シュク</t>
    </rPh>
    <phoneticPr fontId="18"/>
  </si>
  <si>
    <t>月分</t>
    <rPh sb="0" eb="2">
      <t>ガツブン</t>
    </rPh>
    <phoneticPr fontId="18"/>
  </si>
  <si>
    <t>氏名（団体名及び代表者名）</t>
    <phoneticPr fontId="18"/>
  </si>
  <si>
    <t>住所</t>
    <rPh sb="0" eb="2">
      <t>ジュウショ</t>
    </rPh>
    <phoneticPr fontId="18"/>
  </si>
  <si>
    <t>指導時間　※１時間：１　　２時間：２　　３時間以上：３</t>
    <rPh sb="0" eb="4">
      <t>シドウジカン</t>
    </rPh>
    <rPh sb="7" eb="9">
      <t>ジカン</t>
    </rPh>
    <rPh sb="14" eb="16">
      <t>ジカン</t>
    </rPh>
    <rPh sb="21" eb="23">
      <t>ジカン</t>
    </rPh>
    <rPh sb="23" eb="25">
      <t>イジョウ</t>
    </rPh>
    <phoneticPr fontId="18"/>
  </si>
  <si>
    <t>円</t>
    <rPh sb="0" eb="1">
      <t>エン</t>
    </rPh>
    <phoneticPr fontId="18"/>
  </si>
  <si>
    <t>指導時間　※１時間：１　　２時間：２　　３時間以上：３</t>
    <phoneticPr fontId="18"/>
  </si>
  <si>
    <t>円</t>
    <rPh sb="0" eb="1">
      <t>エン</t>
    </rPh>
    <phoneticPr fontId="18"/>
  </si>
  <si>
    <t>指導者謝礼額（１時間あたり）</t>
    <phoneticPr fontId="18"/>
  </si>
  <si>
    <t>円</t>
    <rPh sb="0" eb="1">
      <t>エン</t>
    </rPh>
    <phoneticPr fontId="18"/>
  </si>
  <si>
    <t>合計</t>
    <rPh sb="0" eb="2">
      <t>ゴウケイ</t>
    </rPh>
    <phoneticPr fontId="18"/>
  </si>
  <si>
    <t>合計</t>
    <rPh sb="0" eb="2">
      <t>ゴウケイ</t>
    </rPh>
    <phoneticPr fontId="18"/>
  </si>
  <si>
    <t>指導予定表</t>
    <rPh sb="0" eb="2">
      <t>シドウ</t>
    </rPh>
    <rPh sb="2" eb="5">
      <t>ヨテイヒョウ</t>
    </rPh>
    <phoneticPr fontId="18"/>
  </si>
  <si>
    <t>指導者謝金額（１時間あたり）</t>
    <rPh sb="0" eb="3">
      <t>シドウシャ</t>
    </rPh>
    <rPh sb="3" eb="5">
      <t>シャキン</t>
    </rPh>
    <rPh sb="5" eb="6">
      <t>ガク</t>
    </rPh>
    <rPh sb="8" eb="10">
      <t>ジカン</t>
    </rPh>
    <phoneticPr fontId="18"/>
  </si>
  <si>
    <t>謝金計</t>
    <rPh sb="0" eb="2">
      <t>シャキン</t>
    </rPh>
    <rPh sb="2" eb="3">
      <t>ケイ</t>
    </rPh>
    <phoneticPr fontId="18"/>
  </si>
  <si>
    <t>累計謝金額</t>
    <rPh sb="0" eb="2">
      <t>ルイケイ</t>
    </rPh>
    <rPh sb="2" eb="4">
      <t>シャキン</t>
    </rPh>
    <rPh sb="4" eb="5">
      <t>ガク</t>
    </rPh>
    <phoneticPr fontId="18"/>
  </si>
  <si>
    <t>指導者謝金額（１時間あたり）</t>
    <rPh sb="4" eb="5">
      <t>キン</t>
    </rPh>
    <phoneticPr fontId="18"/>
  </si>
  <si>
    <t>合計</t>
    <rPh sb="0" eb="2">
      <t>ゴウケイ</t>
    </rPh>
    <phoneticPr fontId="18"/>
  </si>
  <si>
    <t>合計</t>
    <rPh sb="0" eb="2">
      <t>ゴウケイ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</si>
</sst>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rgb="FF161616"/>
      <name val="Segoe UI"/>
      <family val="2"/>
    </font>
    <font>
      <sz val="12"/>
      <color rgb="FF161616"/>
      <name val="ＭＳ Ｐゴシック"/>
      <family val="2"/>
      <charset val="128"/>
    </font>
    <font>
      <b/>
      <sz val="11"/>
      <color rgb="FFFF0000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sz val="12"/>
      <name val="Segoe UI"/>
      <family val="2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8" fontId="0" fillId="0" borderId="0" xfId="42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76" fontId="21" fillId="0" borderId="21" xfId="0" applyNumberFormat="1" applyFont="1" applyBorder="1">
      <alignment vertical="center"/>
    </xf>
    <xf numFmtId="14" fontId="21" fillId="0" borderId="22" xfId="0" applyNumberFormat="1" applyFont="1" applyBorder="1" applyAlignment="1">
      <alignment horizontal="center" vertical="center"/>
    </xf>
    <xf numFmtId="0" fontId="21" fillId="0" borderId="22" xfId="0" applyFont="1" applyBorder="1">
      <alignment vertical="center"/>
    </xf>
    <xf numFmtId="0" fontId="21" fillId="0" borderId="23" xfId="0" applyFont="1" applyBorder="1">
      <alignment vertical="center"/>
    </xf>
    <xf numFmtId="176" fontId="21" fillId="0" borderId="26" xfId="0" applyNumberFormat="1" applyFont="1" applyBorder="1">
      <alignment vertical="center"/>
    </xf>
    <xf numFmtId="14" fontId="21" fillId="0" borderId="27" xfId="0" applyNumberFormat="1" applyFont="1" applyBorder="1" applyAlignment="1">
      <alignment horizontal="center" vertical="center"/>
    </xf>
    <xf numFmtId="0" fontId="20" fillId="0" borderId="27" xfId="0" applyFont="1" applyBorder="1">
      <alignment vertical="center"/>
    </xf>
    <xf numFmtId="0" fontId="20" fillId="0" borderId="28" xfId="0" applyFont="1" applyBorder="1">
      <alignment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176" fontId="21" fillId="33" borderId="26" xfId="0" applyNumberFormat="1" applyFont="1" applyFill="1" applyBorder="1">
      <alignment vertical="center"/>
    </xf>
    <xf numFmtId="14" fontId="22" fillId="33" borderId="27" xfId="0" applyNumberFormat="1" applyFont="1" applyFill="1" applyBorder="1" applyAlignment="1">
      <alignment horizontal="center" vertical="center"/>
    </xf>
    <xf numFmtId="0" fontId="20" fillId="33" borderId="27" xfId="0" applyFont="1" applyFill="1" applyBorder="1">
      <alignment vertical="center"/>
    </xf>
    <xf numFmtId="0" fontId="20" fillId="33" borderId="28" xfId="0" applyFont="1" applyFill="1" applyBorder="1">
      <alignment vertical="center"/>
    </xf>
    <xf numFmtId="0" fontId="21" fillId="0" borderId="31" xfId="0" applyFont="1" applyBorder="1">
      <alignment vertical="center"/>
    </xf>
    <xf numFmtId="0" fontId="20" fillId="0" borderId="32" xfId="0" applyFont="1" applyBorder="1">
      <alignment vertical="center"/>
    </xf>
    <xf numFmtId="0" fontId="20" fillId="33" borderId="32" xfId="0" applyFont="1" applyFill="1" applyBorder="1">
      <alignment vertical="center"/>
    </xf>
    <xf numFmtId="176" fontId="21" fillId="0" borderId="34" xfId="0" applyNumberFormat="1" applyFont="1" applyBorder="1">
      <alignment vertical="center"/>
    </xf>
    <xf numFmtId="0" fontId="20" fillId="0" borderId="35" xfId="0" applyFont="1" applyBorder="1">
      <alignment vertical="center"/>
    </xf>
    <xf numFmtId="0" fontId="20" fillId="0" borderId="33" xfId="0" applyFont="1" applyBorder="1">
      <alignment vertical="center"/>
    </xf>
    <xf numFmtId="176" fontId="21" fillId="0" borderId="36" xfId="0" applyNumberFormat="1" applyFont="1" applyBorder="1">
      <alignment vertical="center"/>
    </xf>
    <xf numFmtId="0" fontId="21" fillId="33" borderId="27" xfId="0" applyFont="1" applyFill="1" applyBorder="1">
      <alignment vertical="center"/>
    </xf>
    <xf numFmtId="0" fontId="21" fillId="33" borderId="32" xfId="0" applyFont="1" applyFill="1" applyBorder="1">
      <alignment vertical="center"/>
    </xf>
    <xf numFmtId="0" fontId="21" fillId="33" borderId="28" xfId="0" applyFont="1" applyFill="1" applyBorder="1">
      <alignment vertical="center"/>
    </xf>
    <xf numFmtId="3" fontId="0" fillId="0" borderId="0" xfId="0" applyNumberFormat="1">
      <alignment vertical="center"/>
    </xf>
    <xf numFmtId="38" fontId="20" fillId="0" borderId="19" xfId="42" applyFont="1" applyBorder="1">
      <alignment vertical="center"/>
    </xf>
    <xf numFmtId="38" fontId="0" fillId="0" borderId="0" xfId="0" applyNumberFormat="1">
      <alignment vertical="center"/>
    </xf>
    <xf numFmtId="38" fontId="20" fillId="0" borderId="35" xfId="42" applyFont="1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>
      <alignment vertical="center"/>
    </xf>
    <xf numFmtId="38" fontId="20" fillId="0" borderId="41" xfId="42" applyFont="1" applyBorder="1">
      <alignment vertical="center"/>
    </xf>
    <xf numFmtId="0" fontId="0" fillId="0" borderId="45" xfId="0" applyBorder="1">
      <alignment vertical="center"/>
    </xf>
    <xf numFmtId="0" fontId="0" fillId="0" borderId="45" xfId="0" applyBorder="1" applyAlignment="1">
      <alignment horizontal="center" vertical="center"/>
    </xf>
    <xf numFmtId="176" fontId="21" fillId="0" borderId="48" xfId="0" applyNumberFormat="1" applyFont="1" applyBorder="1">
      <alignment vertical="center"/>
    </xf>
    <xf numFmtId="14" fontId="21" fillId="0" borderId="49" xfId="0" applyNumberFormat="1" applyFont="1" applyBorder="1" applyAlignment="1">
      <alignment horizontal="center" vertical="center"/>
    </xf>
    <xf numFmtId="0" fontId="20" fillId="0" borderId="49" xfId="0" applyFont="1" applyBorder="1">
      <alignment vertical="center"/>
    </xf>
    <xf numFmtId="0" fontId="20" fillId="0" borderId="50" xfId="0" applyFont="1" applyBorder="1">
      <alignment vertical="center"/>
    </xf>
    <xf numFmtId="0" fontId="20" fillId="0" borderId="53" xfId="0" applyFont="1" applyBorder="1">
      <alignment vertical="center"/>
    </xf>
    <xf numFmtId="0" fontId="20" fillId="0" borderId="54" xfId="0" applyFont="1" applyBorder="1">
      <alignment vertical="center"/>
    </xf>
    <xf numFmtId="0" fontId="20" fillId="0" borderId="45" xfId="0" applyFont="1" applyBorder="1">
      <alignment vertical="center"/>
    </xf>
    <xf numFmtId="0" fontId="20" fillId="0" borderId="55" xfId="0" applyFont="1" applyBorder="1">
      <alignment vertical="center"/>
    </xf>
    <xf numFmtId="0" fontId="20" fillId="0" borderId="56" xfId="0" applyFont="1" applyBorder="1">
      <alignment vertical="center"/>
    </xf>
    <xf numFmtId="38" fontId="20" fillId="0" borderId="46" xfId="42" applyFont="1" applyBorder="1">
      <alignment vertical="center"/>
    </xf>
    <xf numFmtId="38" fontId="0" fillId="0" borderId="46" xfId="42" applyFont="1" applyBorder="1">
      <alignment vertical="center"/>
    </xf>
    <xf numFmtId="38" fontId="20" fillId="0" borderId="29" xfId="42" applyFont="1" applyBorder="1">
      <alignment vertical="center"/>
    </xf>
    <xf numFmtId="38" fontId="0" fillId="0" borderId="43" xfId="42" applyFont="1" applyBorder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4" fillId="0" borderId="10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25" fillId="0" borderId="22" xfId="0" applyFont="1" applyBorder="1">
      <alignment vertical="center"/>
    </xf>
    <xf numFmtId="0" fontId="25" fillId="0" borderId="31" xfId="0" applyFont="1" applyBorder="1">
      <alignment vertical="center"/>
    </xf>
    <xf numFmtId="0" fontId="25" fillId="0" borderId="23" xfId="0" applyFont="1" applyBorder="1">
      <alignment vertical="center"/>
    </xf>
    <xf numFmtId="0" fontId="24" fillId="0" borderId="27" xfId="0" applyFont="1" applyBorder="1">
      <alignment vertical="center"/>
    </xf>
    <xf numFmtId="0" fontId="24" fillId="0" borderId="32" xfId="0" applyFont="1" applyBorder="1">
      <alignment vertical="center"/>
    </xf>
    <xf numFmtId="0" fontId="24" fillId="0" borderId="28" xfId="0" applyFont="1" applyBorder="1">
      <alignment vertical="center"/>
    </xf>
    <xf numFmtId="0" fontId="26" fillId="0" borderId="10" xfId="0" applyFont="1" applyBorder="1" applyAlignment="1">
      <alignment horizontal="center" vertical="center" shrinkToFit="1"/>
    </xf>
    <xf numFmtId="0" fontId="27" fillId="0" borderId="0" xfId="0" applyFont="1">
      <alignment vertical="center"/>
    </xf>
    <xf numFmtId="3" fontId="27" fillId="0" borderId="0" xfId="0" applyNumberFormat="1" applyFont="1">
      <alignment vertical="center"/>
    </xf>
    <xf numFmtId="0" fontId="24" fillId="33" borderId="27" xfId="0" applyFont="1" applyFill="1" applyBorder="1">
      <alignment vertical="center"/>
    </xf>
    <xf numFmtId="0" fontId="24" fillId="33" borderId="32" xfId="0" applyFont="1" applyFill="1" applyBorder="1">
      <alignment vertical="center"/>
    </xf>
    <xf numFmtId="0" fontId="24" fillId="33" borderId="28" xfId="0" applyFont="1" applyFill="1" applyBorder="1">
      <alignment vertical="center"/>
    </xf>
    <xf numFmtId="0" fontId="24" fillId="0" borderId="49" xfId="0" applyFont="1" applyBorder="1">
      <alignment vertical="center"/>
    </xf>
    <xf numFmtId="0" fontId="24" fillId="0" borderId="50" xfId="0" applyFont="1" applyBorder="1">
      <alignment vertical="center"/>
    </xf>
    <xf numFmtId="38" fontId="20" fillId="0" borderId="44" xfId="42" applyFont="1" applyBorder="1">
      <alignment vertical="center"/>
    </xf>
    <xf numFmtId="38" fontId="20" fillId="0" borderId="14" xfId="42" applyFont="1" applyBorder="1">
      <alignment vertical="center"/>
    </xf>
    <xf numFmtId="38" fontId="20" fillId="0" borderId="30" xfId="42" applyFont="1" applyBorder="1">
      <alignment vertical="center"/>
    </xf>
    <xf numFmtId="38" fontId="20" fillId="0" borderId="45" xfId="0" applyNumberFormat="1" applyFont="1" applyBorder="1">
      <alignment vertical="center"/>
    </xf>
    <xf numFmtId="38" fontId="20" fillId="0" borderId="46" xfId="0" applyNumberFormat="1" applyFont="1" applyBorder="1">
      <alignment vertical="center"/>
    </xf>
    <xf numFmtId="38" fontId="20" fillId="0" borderId="15" xfId="42" applyFont="1" applyBorder="1">
      <alignment vertical="center"/>
    </xf>
    <xf numFmtId="38" fontId="20" fillId="0" borderId="47" xfId="0" applyNumberFormat="1" applyFont="1" applyBorder="1">
      <alignment vertical="center"/>
    </xf>
    <xf numFmtId="38" fontId="28" fillId="0" borderId="14" xfId="42" applyFont="1" applyBorder="1">
      <alignment vertical="center"/>
    </xf>
    <xf numFmtId="38" fontId="28" fillId="0" borderId="15" xfId="42" applyFont="1" applyBorder="1">
      <alignment vertical="center"/>
    </xf>
    <xf numFmtId="38" fontId="28" fillId="0" borderId="47" xfId="0" applyNumberFormat="1" applyFont="1" applyBorder="1">
      <alignment vertical="center"/>
    </xf>
    <xf numFmtId="38" fontId="28" fillId="0" borderId="19" xfId="42" applyFont="1" applyBorder="1">
      <alignment vertical="center"/>
    </xf>
    <xf numFmtId="38" fontId="28" fillId="0" borderId="29" xfId="42" applyFont="1" applyBorder="1">
      <alignment vertical="center"/>
    </xf>
    <xf numFmtId="38" fontId="28" fillId="0" borderId="46" xfId="0" applyNumberFormat="1" applyFont="1" applyBorder="1">
      <alignment vertical="center"/>
    </xf>
    <xf numFmtId="38" fontId="28" fillId="0" borderId="30" xfId="42" applyFont="1" applyBorder="1">
      <alignment vertical="center"/>
    </xf>
    <xf numFmtId="38" fontId="28" fillId="0" borderId="45" xfId="0" applyNumberFormat="1" applyFont="1" applyBorder="1">
      <alignment vertical="center"/>
    </xf>
    <xf numFmtId="38" fontId="28" fillId="0" borderId="41" xfId="42" applyFont="1" applyBorder="1">
      <alignment vertical="center"/>
    </xf>
    <xf numFmtId="38" fontId="26" fillId="34" borderId="46" xfId="0" applyNumberFormat="1" applyFont="1" applyFill="1" applyBorder="1">
      <alignment vertical="center"/>
    </xf>
    <xf numFmtId="38" fontId="20" fillId="0" borderId="57" xfId="42" applyFont="1" applyBorder="1">
      <alignment vertical="center"/>
    </xf>
    <xf numFmtId="38" fontId="20" fillId="0" borderId="10" xfId="42" applyFont="1" applyBorder="1">
      <alignment vertical="center"/>
    </xf>
    <xf numFmtId="38" fontId="20" fillId="0" borderId="11" xfId="42" applyFont="1" applyBorder="1">
      <alignment vertical="center"/>
    </xf>
    <xf numFmtId="38" fontId="20" fillId="0" borderId="43" xfId="42" applyFont="1" applyBorder="1">
      <alignment vertical="center"/>
    </xf>
    <xf numFmtId="38" fontId="20" fillId="0" borderId="22" xfId="42" applyFont="1" applyBorder="1">
      <alignment vertical="center"/>
    </xf>
    <xf numFmtId="38" fontId="20" fillId="0" borderId="31" xfId="42" applyFont="1" applyBorder="1">
      <alignment vertical="center"/>
    </xf>
    <xf numFmtId="38" fontId="0" fillId="0" borderId="57" xfId="42" applyFont="1" applyBorder="1">
      <alignment vertical="center"/>
    </xf>
    <xf numFmtId="176" fontId="21" fillId="33" borderId="36" xfId="0" applyNumberFormat="1" applyFont="1" applyFill="1" applyBorder="1">
      <alignment vertical="center"/>
    </xf>
    <xf numFmtId="0" fontId="22" fillId="33" borderId="35" xfId="0" applyFont="1" applyFill="1" applyBorder="1" applyAlignment="1">
      <alignment horizontal="center" vertical="center"/>
    </xf>
    <xf numFmtId="0" fontId="24" fillId="33" borderId="35" xfId="0" applyFont="1" applyFill="1" applyBorder="1">
      <alignment vertical="center"/>
    </xf>
    <xf numFmtId="0" fontId="24" fillId="33" borderId="33" xfId="0" applyFont="1" applyFill="1" applyBorder="1">
      <alignment vertical="center"/>
    </xf>
    <xf numFmtId="0" fontId="24" fillId="0" borderId="14" xfId="0" applyFont="1" applyBorder="1">
      <alignment vertical="center"/>
    </xf>
    <xf numFmtId="0" fontId="24" fillId="0" borderId="64" xfId="0" applyFont="1" applyBorder="1">
      <alignment vertical="center"/>
    </xf>
    <xf numFmtId="38" fontId="20" fillId="0" borderId="62" xfId="42" applyFont="1" applyBorder="1">
      <alignment vertical="center"/>
    </xf>
    <xf numFmtId="38" fontId="20" fillId="0" borderId="23" xfId="42" applyFont="1" applyBorder="1">
      <alignment vertical="center"/>
    </xf>
    <xf numFmtId="38" fontId="0" fillId="0" borderId="44" xfId="42" applyFont="1" applyBorder="1">
      <alignment vertical="center"/>
    </xf>
    <xf numFmtId="38" fontId="28" fillId="0" borderId="25" xfId="42" applyFont="1" applyBorder="1">
      <alignment vertical="center"/>
    </xf>
    <xf numFmtId="38" fontId="28" fillId="0" borderId="65" xfId="42" applyFont="1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20" fillId="0" borderId="1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6" fontId="22" fillId="0" borderId="63" xfId="0" applyNumberFormat="1" applyFont="1" applyBorder="1" applyAlignment="1">
      <alignment horizontal="center" vertical="center"/>
    </xf>
    <xf numFmtId="176" fontId="22" fillId="0" borderId="64" xfId="0" applyNumberFormat="1" applyFont="1" applyBorder="1" applyAlignment="1">
      <alignment horizontal="center" vertical="center"/>
    </xf>
    <xf numFmtId="14" fontId="22" fillId="0" borderId="37" xfId="0" applyNumberFormat="1" applyFont="1" applyBorder="1" applyAlignment="1">
      <alignment horizontal="center" vertical="center"/>
    </xf>
    <xf numFmtId="14" fontId="22" fillId="0" borderId="12" xfId="0" applyNumberFormat="1" applyFont="1" applyBorder="1" applyAlignment="1">
      <alignment horizontal="center" vertical="center"/>
    </xf>
    <xf numFmtId="14" fontId="22" fillId="0" borderId="58" xfId="0" applyNumberFormat="1" applyFont="1" applyBorder="1" applyAlignment="1">
      <alignment horizontal="center" vertical="center"/>
    </xf>
    <xf numFmtId="14" fontId="22" fillId="0" borderId="59" xfId="0" applyNumberFormat="1" applyFont="1" applyBorder="1" applyAlignment="1">
      <alignment horizontal="center" vertical="center"/>
    </xf>
    <xf numFmtId="176" fontId="22" fillId="0" borderId="51" xfId="0" applyNumberFormat="1" applyFont="1" applyBorder="1" applyAlignment="1">
      <alignment horizontal="center" vertical="center"/>
    </xf>
    <xf numFmtId="176" fontId="22" fillId="0" borderId="52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38" fontId="22" fillId="0" borderId="39" xfId="42" applyFont="1" applyBorder="1" applyAlignment="1">
      <alignment horizontal="center" vertical="center"/>
    </xf>
    <xf numFmtId="38" fontId="22" fillId="0" borderId="38" xfId="42" applyFont="1" applyBorder="1" applyAlignment="1">
      <alignment horizontal="center" vertical="center"/>
    </xf>
    <xf numFmtId="38" fontId="22" fillId="0" borderId="20" xfId="42" applyFont="1" applyBorder="1" applyAlignment="1">
      <alignment horizontal="center" vertical="center"/>
    </xf>
    <xf numFmtId="38" fontId="22" fillId="0" borderId="60" xfId="42" applyFont="1" applyBorder="1" applyAlignment="1">
      <alignment horizontal="center" vertical="center"/>
    </xf>
    <xf numFmtId="38" fontId="22" fillId="0" borderId="21" xfId="42" applyFont="1" applyBorder="1" applyAlignment="1">
      <alignment horizontal="center" vertical="center"/>
    </xf>
    <xf numFmtId="38" fontId="22" fillId="0" borderId="22" xfId="42" applyFont="1" applyBorder="1" applyAlignment="1">
      <alignment horizontal="center" vertical="center"/>
    </xf>
    <xf numFmtId="38" fontId="22" fillId="0" borderId="40" xfId="42" applyFont="1" applyBorder="1" applyAlignment="1">
      <alignment horizontal="center" vertical="center"/>
    </xf>
    <xf numFmtId="38" fontId="22" fillId="0" borderId="19" xfId="42" applyFont="1" applyBorder="1" applyAlignment="1">
      <alignment horizontal="center" vertical="center"/>
    </xf>
    <xf numFmtId="38" fontId="22" fillId="0" borderId="16" xfId="42" applyFont="1" applyBorder="1" applyAlignment="1">
      <alignment horizontal="center" vertical="center"/>
    </xf>
    <xf numFmtId="38" fontId="22" fillId="0" borderId="10" xfId="42" applyFont="1" applyBorder="1" applyAlignment="1">
      <alignment horizontal="center" vertical="center"/>
    </xf>
    <xf numFmtId="38" fontId="22" fillId="0" borderId="61" xfId="42" applyFont="1" applyBorder="1" applyAlignment="1">
      <alignment horizontal="center" vertical="center"/>
    </xf>
    <xf numFmtId="38" fontId="22" fillId="0" borderId="62" xfId="42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4"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982A-C242-44DF-8C57-994CC22784CD}">
  <dimension ref="A1:P26"/>
  <sheetViews>
    <sheetView tabSelected="1" view="pageBreakPreview" zoomScale="91" zoomScaleNormal="100" zoomScaleSheetLayoutView="91" workbookViewId="0">
      <selection activeCell="D7" sqref="D7"/>
    </sheetView>
  </sheetViews>
  <sheetFormatPr defaultRowHeight="18" x14ac:dyDescent="0.45"/>
  <cols>
    <col min="1" max="1" width="4.5976562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  <col min="16" max="16" width="10.59765625" customWidth="1"/>
  </cols>
  <sheetData>
    <row r="1" spans="1:16" x14ac:dyDescent="0.45">
      <c r="A1">
        <v>4</v>
      </c>
    </row>
    <row r="2" spans="1:16" ht="36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6" ht="25.05" customHeight="1" x14ac:dyDescent="0.45">
      <c r="B3" s="2"/>
      <c r="C3" s="2"/>
      <c r="D3" s="2"/>
      <c r="E3" s="2"/>
      <c r="F3" s="2"/>
      <c r="G3" s="2"/>
      <c r="H3" s="17" t="s">
        <v>13</v>
      </c>
      <c r="I3" s="66"/>
      <c r="J3" s="54"/>
      <c r="K3" s="54"/>
      <c r="L3" s="54"/>
      <c r="M3" s="54"/>
    </row>
    <row r="4" spans="1:16" ht="25.05" customHeight="1" x14ac:dyDescent="0.45">
      <c r="B4" s="14" t="s">
        <v>9</v>
      </c>
      <c r="C4" s="4">
        <f>A1</f>
        <v>4</v>
      </c>
      <c r="D4" s="5" t="s">
        <v>11</v>
      </c>
      <c r="E4" s="2"/>
      <c r="F4" s="2"/>
      <c r="G4" s="2"/>
      <c r="H4" s="17" t="s">
        <v>12</v>
      </c>
      <c r="I4" s="66"/>
      <c r="J4" s="55"/>
      <c r="K4" s="55"/>
      <c r="L4" s="55"/>
      <c r="M4" s="55"/>
    </row>
    <row r="5" spans="1:16" ht="25.05" customHeight="1" thickBot="1" x14ac:dyDescent="0.5">
      <c r="H5" s="17" t="s">
        <v>23</v>
      </c>
      <c r="I5" s="67"/>
      <c r="J5" t="s">
        <v>15</v>
      </c>
    </row>
    <row r="6" spans="1:16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P6" s="1"/>
    </row>
    <row r="7" spans="1:16" ht="25.05" customHeight="1" x14ac:dyDescent="0.45">
      <c r="B7" s="120"/>
      <c r="C7" s="121"/>
      <c r="D7" s="65"/>
      <c r="E7" s="65"/>
      <c r="F7" s="65"/>
      <c r="G7" s="56"/>
      <c r="H7" s="56"/>
      <c r="I7" s="56"/>
      <c r="J7" s="56"/>
      <c r="K7" s="56"/>
      <c r="L7" s="57"/>
      <c r="M7" s="58"/>
      <c r="P7" s="1"/>
    </row>
    <row r="8" spans="1:16" ht="25.05" customHeight="1" x14ac:dyDescent="0.45">
      <c r="B8" s="120"/>
      <c r="C8" s="121"/>
      <c r="D8" s="114" t="s">
        <v>14</v>
      </c>
      <c r="E8" s="115"/>
      <c r="F8" s="115"/>
      <c r="G8" s="115"/>
      <c r="H8" s="115"/>
      <c r="I8" s="115"/>
      <c r="J8" s="115"/>
      <c r="K8" s="115"/>
      <c r="L8" s="115"/>
      <c r="M8" s="116"/>
      <c r="P8" s="1"/>
    </row>
    <row r="9" spans="1:16" ht="25.05" customHeight="1" x14ac:dyDescent="0.45">
      <c r="B9" s="6" cm="1">
        <f t="array" ref="B9">IFERROR(SMALL(IF((WEEKDAY(DATE(2026,$A$1,ROW($1:$36)),2)&gt;5)*(MONTH(DATE(2026,$A$1,ROW($1:$36)))=$A$1),DATE(2026,$A$1,ROW($1:$36)),""),ROW(A1)),"")</f>
        <v>46116</v>
      </c>
      <c r="C9" s="7" t="str">
        <f>TEXT(B9,"aaa")</f>
        <v>土</v>
      </c>
      <c r="D9" s="59"/>
      <c r="E9" s="59"/>
      <c r="F9" s="59"/>
      <c r="G9" s="59"/>
      <c r="H9" s="59"/>
      <c r="I9" s="59"/>
      <c r="J9" s="59"/>
      <c r="K9" s="59"/>
      <c r="L9" s="60"/>
      <c r="M9" s="61"/>
      <c r="P9" s="1"/>
    </row>
    <row r="10" spans="1:16" ht="25.05" customHeight="1" x14ac:dyDescent="0.45">
      <c r="B10" s="10" cm="1">
        <f t="array" ref="B10">IFERROR(SMALL(IF((WEEKDAY(DATE(2026,$A$1,ROW($1:$36)),2)&gt;5)*(MONTH(DATE(2026,$A$1,ROW($1:$36)))=$A$1),DATE(2026,$A$1,ROW($1:$36)),""),ROW(A2)),"")</f>
        <v>46117</v>
      </c>
      <c r="C10" s="11" t="str">
        <f t="shared" ref="C10:C16" si="0">TEXT(B10,"aaa")</f>
        <v>日</v>
      </c>
      <c r="D10" s="62"/>
      <c r="E10" s="62"/>
      <c r="F10" s="62"/>
      <c r="G10" s="62"/>
      <c r="H10" s="62"/>
      <c r="I10" s="62"/>
      <c r="J10" s="62"/>
      <c r="K10" s="62"/>
      <c r="L10" s="63"/>
      <c r="M10" s="64"/>
      <c r="P10" s="1"/>
    </row>
    <row r="11" spans="1:16" ht="25.05" customHeight="1" x14ac:dyDescent="0.45">
      <c r="B11" s="10" cm="1">
        <f t="array" ref="B11">IFERROR(SMALL(IF((WEEKDAY(DATE(2026,$A$1,ROW($1:$36)),2)&gt;5)*(MONTH(DATE(2026,$A$1,ROW($1:$36)))=$A$1),DATE(2026,$A$1,ROW($1:$36)),""),ROW(A3)),"")</f>
        <v>46123</v>
      </c>
      <c r="C11" s="11" t="str">
        <f t="shared" si="0"/>
        <v>土</v>
      </c>
      <c r="D11" s="62"/>
      <c r="E11" s="62"/>
      <c r="F11" s="62"/>
      <c r="G11" s="62"/>
      <c r="H11" s="62"/>
      <c r="I11" s="62"/>
      <c r="J11" s="62"/>
      <c r="K11" s="62"/>
      <c r="L11" s="63"/>
      <c r="M11" s="64"/>
      <c r="P11" s="1"/>
    </row>
    <row r="12" spans="1:16" ht="25.05" customHeight="1" x14ac:dyDescent="0.45">
      <c r="B12" s="10" cm="1">
        <f t="array" ref="B12">IFERROR(SMALL(IF((WEEKDAY(DATE(2026,$A$1,ROW($1:$36)),2)&gt;5)*(MONTH(DATE(2026,$A$1,ROW($1:$36)))=$A$1),DATE(2026,$A$1,ROW($1:$36)),""),ROW(A4)),"")</f>
        <v>46124</v>
      </c>
      <c r="C12" s="11" t="str">
        <f t="shared" si="0"/>
        <v>日</v>
      </c>
      <c r="D12" s="62"/>
      <c r="E12" s="62"/>
      <c r="F12" s="62"/>
      <c r="G12" s="62"/>
      <c r="H12" s="62"/>
      <c r="I12" s="62"/>
      <c r="J12" s="62"/>
      <c r="K12" s="62"/>
      <c r="L12" s="63"/>
      <c r="M12" s="64"/>
      <c r="P12" s="1"/>
    </row>
    <row r="13" spans="1:16" ht="25.05" customHeight="1" x14ac:dyDescent="0.45">
      <c r="B13" s="10" cm="1">
        <f t="array" ref="B13">IFERROR(SMALL(IF((WEEKDAY(DATE(2026,$A$1,ROW($1:$36)),2)&gt;5)*(MONTH(DATE(2026,$A$1,ROW($1:$36)))=$A$1),DATE(2026,$A$1,ROW($1:$36)),""),ROW(A5)),"")</f>
        <v>46130</v>
      </c>
      <c r="C13" s="11" t="str">
        <f t="shared" si="0"/>
        <v>土</v>
      </c>
      <c r="D13" s="62"/>
      <c r="E13" s="62"/>
      <c r="F13" s="62"/>
      <c r="G13" s="62"/>
      <c r="H13" s="62"/>
      <c r="I13" s="62"/>
      <c r="J13" s="62"/>
      <c r="K13" s="62"/>
      <c r="L13" s="63"/>
      <c r="M13" s="64"/>
      <c r="P13" s="1"/>
    </row>
    <row r="14" spans="1:16" ht="25.05" customHeight="1" x14ac:dyDescent="0.45">
      <c r="B14" s="10" cm="1">
        <f t="array" ref="B14">IFERROR(SMALL(IF((WEEKDAY(DATE(2026,$A$1,ROW($1:$36)),2)&gt;5)*(MONTH(DATE(2026,$A$1,ROW($1:$36)))=$A$1),DATE(2026,$A$1,ROW($1:$36)),""),ROW(A6)),"")</f>
        <v>46131</v>
      </c>
      <c r="C14" s="11" t="str">
        <f t="shared" si="0"/>
        <v>日</v>
      </c>
      <c r="D14" s="62"/>
      <c r="E14" s="62"/>
      <c r="F14" s="62"/>
      <c r="G14" s="62"/>
      <c r="H14" s="62"/>
      <c r="I14" s="62"/>
      <c r="J14" s="62"/>
      <c r="K14" s="62"/>
      <c r="L14" s="63"/>
      <c r="M14" s="64"/>
      <c r="P14" s="1"/>
    </row>
    <row r="15" spans="1:16" ht="25.05" customHeight="1" x14ac:dyDescent="0.45">
      <c r="B15" s="10" cm="1">
        <f t="array" ref="B15">IFERROR(SMALL(IF((WEEKDAY(DATE(2026,$A$1,ROW($1:$36)),2)&gt;5)*(MONTH(DATE(2026,$A$1,ROW($1:$36)))=$A$1),DATE(2026,$A$1,ROW($1:$36)),""),ROW(A7)),"")</f>
        <v>46137</v>
      </c>
      <c r="C15" s="11" t="str">
        <f t="shared" si="0"/>
        <v>土</v>
      </c>
      <c r="D15" s="62"/>
      <c r="E15" s="62"/>
      <c r="F15" s="62"/>
      <c r="G15" s="62"/>
      <c r="H15" s="62"/>
      <c r="I15" s="62"/>
      <c r="J15" s="62"/>
      <c r="K15" s="62"/>
      <c r="L15" s="63"/>
      <c r="M15" s="64"/>
      <c r="P15" s="1"/>
    </row>
    <row r="16" spans="1:16" ht="25.05" customHeight="1" thickBot="1" x14ac:dyDescent="0.5">
      <c r="B16" s="10" cm="1">
        <f t="array" ref="B16">IFERROR(SMALL(IF((WEEKDAY(DATE(2026,$A$1,ROW($1:$36)),2)&gt;5)*(MONTH(DATE(2026,$A$1,ROW($1:$36)))=$A$1),DATE(2026,$A$1,ROW($1:$36)),""),ROW(A8)),"")</f>
        <v>46138</v>
      </c>
      <c r="C16" s="11" t="str">
        <f t="shared" si="0"/>
        <v>日</v>
      </c>
      <c r="D16" s="62"/>
      <c r="E16" s="62"/>
      <c r="F16" s="62"/>
      <c r="G16" s="62"/>
      <c r="H16" s="62"/>
      <c r="I16" s="62"/>
      <c r="J16" s="62"/>
      <c r="K16" s="62"/>
      <c r="L16" s="63"/>
      <c r="M16" s="64"/>
      <c r="P16" s="1"/>
    </row>
    <row r="17" spans="2:16" ht="25.05" customHeight="1" thickBot="1" x14ac:dyDescent="0.5">
      <c r="B17" s="97">
        <v>46141</v>
      </c>
      <c r="C17" s="98" t="s">
        <v>10</v>
      </c>
      <c r="D17" s="99"/>
      <c r="E17" s="99"/>
      <c r="F17" s="99"/>
      <c r="G17" s="99"/>
      <c r="H17" s="99"/>
      <c r="I17" s="99"/>
      <c r="J17" s="99"/>
      <c r="K17" s="99"/>
      <c r="L17" s="100"/>
      <c r="M17" s="100"/>
      <c r="N17" s="36" t="s">
        <v>20</v>
      </c>
      <c r="P17" s="1"/>
    </row>
    <row r="18" spans="2:16" ht="25.05" customHeight="1" x14ac:dyDescent="0.45">
      <c r="B18" s="122" t="s">
        <v>5</v>
      </c>
      <c r="C18" s="123"/>
      <c r="D18" s="101">
        <f>SUM(D9:D17)</f>
        <v>0</v>
      </c>
      <c r="E18" s="101">
        <f t="shared" ref="E18:M18" si="1">SUM(E9:E17)</f>
        <v>0</v>
      </c>
      <c r="F18" s="101">
        <f t="shared" si="1"/>
        <v>0</v>
      </c>
      <c r="G18" s="101">
        <f t="shared" si="1"/>
        <v>0</v>
      </c>
      <c r="H18" s="101">
        <f t="shared" si="1"/>
        <v>0</v>
      </c>
      <c r="I18" s="101">
        <f t="shared" si="1"/>
        <v>0</v>
      </c>
      <c r="J18" s="101">
        <f t="shared" si="1"/>
        <v>0</v>
      </c>
      <c r="K18" s="101">
        <f t="shared" si="1"/>
        <v>0</v>
      </c>
      <c r="L18" s="101">
        <f t="shared" si="1"/>
        <v>0</v>
      </c>
      <c r="M18" s="102">
        <f t="shared" si="1"/>
        <v>0</v>
      </c>
      <c r="N18" s="47">
        <f>SUM(D18:M18)</f>
        <v>0</v>
      </c>
      <c r="P18" s="1"/>
    </row>
    <row r="19" spans="2:16" ht="25.05" customHeight="1" x14ac:dyDescent="0.45">
      <c r="B19" s="124" t="s">
        <v>24</v>
      </c>
      <c r="C19" s="125"/>
      <c r="D19" s="91">
        <f>$I$5*D18</f>
        <v>0</v>
      </c>
      <c r="E19" s="91">
        <f t="shared" ref="E19:M19" si="2">$I$5*E18</f>
        <v>0</v>
      </c>
      <c r="F19" s="91">
        <f t="shared" si="2"/>
        <v>0</v>
      </c>
      <c r="G19" s="91">
        <f t="shared" si="2"/>
        <v>0</v>
      </c>
      <c r="H19" s="91">
        <f t="shared" si="2"/>
        <v>0</v>
      </c>
      <c r="I19" s="91">
        <f t="shared" si="2"/>
        <v>0</v>
      </c>
      <c r="J19" s="91">
        <f t="shared" si="2"/>
        <v>0</v>
      </c>
      <c r="K19" s="91">
        <f t="shared" si="2"/>
        <v>0</v>
      </c>
      <c r="L19" s="91">
        <f t="shared" si="2"/>
        <v>0</v>
      </c>
      <c r="M19" s="92">
        <f t="shared" si="2"/>
        <v>0</v>
      </c>
      <c r="N19" s="93">
        <f>SUM(D19:M19)</f>
        <v>0</v>
      </c>
      <c r="P19" s="1"/>
    </row>
    <row r="20" spans="2:16" ht="25.05" customHeight="1" thickBot="1" x14ac:dyDescent="0.5">
      <c r="B20" s="126" t="s">
        <v>25</v>
      </c>
      <c r="C20" s="127"/>
      <c r="D20" s="103">
        <f>D19</f>
        <v>0</v>
      </c>
      <c r="E20" s="103">
        <f t="shared" ref="E20:M20" si="3">E19</f>
        <v>0</v>
      </c>
      <c r="F20" s="103">
        <f t="shared" si="3"/>
        <v>0</v>
      </c>
      <c r="G20" s="103">
        <f t="shared" si="3"/>
        <v>0</v>
      </c>
      <c r="H20" s="103">
        <f t="shared" si="3"/>
        <v>0</v>
      </c>
      <c r="I20" s="103">
        <f t="shared" si="3"/>
        <v>0</v>
      </c>
      <c r="J20" s="103">
        <f t="shared" si="3"/>
        <v>0</v>
      </c>
      <c r="K20" s="103">
        <f t="shared" si="3"/>
        <v>0</v>
      </c>
      <c r="L20" s="103">
        <f t="shared" si="3"/>
        <v>0</v>
      </c>
      <c r="M20" s="103">
        <f t="shared" si="3"/>
        <v>0</v>
      </c>
      <c r="N20" s="50">
        <f>SUM(D20:M20)</f>
        <v>0</v>
      </c>
      <c r="P20" s="1"/>
    </row>
    <row r="21" spans="2:16" ht="25.05" customHeight="1" x14ac:dyDescent="0.45">
      <c r="B21" s="117" t="s">
        <v>3</v>
      </c>
      <c r="C21" s="111"/>
      <c r="D21" s="74">
        <f>SUM($B$24*D24,$B$25*D25,$B$26*D26)</f>
        <v>0</v>
      </c>
      <c r="E21" s="74">
        <f>SUM($B$24*E24,$B$25*E25,$B$26*E26)</f>
        <v>0</v>
      </c>
      <c r="F21" s="74">
        <f>SUM($B$24*F24,$B$25*F25,$B$26*F26)</f>
        <v>0</v>
      </c>
      <c r="G21" s="74">
        <f>SUM($B$24*G24,$B$25*G25,$B$26*G26)</f>
        <v>0</v>
      </c>
      <c r="H21" s="74">
        <f t="shared" ref="H21:K21" si="4">SUM($B$24*H24,$B$25*H25,$B$26*H26)</f>
        <v>0</v>
      </c>
      <c r="I21" s="74">
        <f t="shared" si="4"/>
        <v>0</v>
      </c>
      <c r="J21" s="74">
        <f t="shared" si="4"/>
        <v>0</v>
      </c>
      <c r="K21" s="74">
        <f t="shared" si="4"/>
        <v>0</v>
      </c>
      <c r="L21" s="74">
        <f>SUM($B$24*L24,$B$25*L25,$B$26*L26)</f>
        <v>0</v>
      </c>
      <c r="M21" s="75">
        <f>SUM($B$24*M24,$B$25*M25,$B$26*M26)</f>
        <v>0</v>
      </c>
      <c r="N21" s="76">
        <f>SUM(D21:M21)</f>
        <v>0</v>
      </c>
      <c r="O21" s="34"/>
      <c r="P21" s="1"/>
    </row>
    <row r="22" spans="2:16" ht="25.05" customHeight="1" thickBot="1" x14ac:dyDescent="0.5">
      <c r="B22" s="118" t="s">
        <v>4</v>
      </c>
      <c r="C22" s="119"/>
      <c r="D22" s="33">
        <f>D21</f>
        <v>0</v>
      </c>
      <c r="E22" s="33">
        <f t="shared" ref="E22:M22" si="5">E21</f>
        <v>0</v>
      </c>
      <c r="F22" s="33">
        <f t="shared" si="5"/>
        <v>0</v>
      </c>
      <c r="G22" s="33">
        <f t="shared" si="5"/>
        <v>0</v>
      </c>
      <c r="H22" s="33">
        <f t="shared" si="5"/>
        <v>0</v>
      </c>
      <c r="I22" s="33">
        <f t="shared" si="5"/>
        <v>0</v>
      </c>
      <c r="J22" s="33">
        <f t="shared" si="5"/>
        <v>0</v>
      </c>
      <c r="K22" s="33">
        <f t="shared" si="5"/>
        <v>0</v>
      </c>
      <c r="L22" s="33">
        <f t="shared" si="5"/>
        <v>0</v>
      </c>
      <c r="M22" s="38">
        <f t="shared" si="5"/>
        <v>0</v>
      </c>
      <c r="N22" s="77">
        <f>SUM(D22:M22)</f>
        <v>0</v>
      </c>
      <c r="O22" s="34"/>
      <c r="P22" s="1"/>
    </row>
    <row r="23" spans="2:16" ht="25.05" customHeight="1" x14ac:dyDescent="0.45">
      <c r="P23" s="1"/>
    </row>
    <row r="24" spans="2:16" ht="25.05" customHeight="1" x14ac:dyDescent="0.45">
      <c r="B24" s="3">
        <v>600</v>
      </c>
      <c r="C24" t="s">
        <v>6</v>
      </c>
      <c r="D24">
        <f>COUNTIF(D9:D17,"1")</f>
        <v>0</v>
      </c>
      <c r="E24">
        <f t="shared" ref="E24:M24" si="6">COUNTIF(E9:E17,"1")</f>
        <v>0</v>
      </c>
      <c r="F24">
        <f>COUNTIF(F9:F17,"1")</f>
        <v>0</v>
      </c>
      <c r="G24">
        <f t="shared" si="6"/>
        <v>0</v>
      </c>
      <c r="H24">
        <f t="shared" si="6"/>
        <v>0</v>
      </c>
      <c r="I24">
        <f t="shared" si="6"/>
        <v>0</v>
      </c>
      <c r="J24">
        <f t="shared" si="6"/>
        <v>0</v>
      </c>
      <c r="K24">
        <f>COUNTIF(K9:K17,"1")</f>
        <v>0</v>
      </c>
      <c r="L24">
        <f>COUNTIF(L9:L17,"1")</f>
        <v>0</v>
      </c>
      <c r="M24">
        <f t="shared" si="6"/>
        <v>0</v>
      </c>
      <c r="P24" s="1"/>
    </row>
    <row r="25" spans="2:16" x14ac:dyDescent="0.45">
      <c r="B25" s="3">
        <v>1200</v>
      </c>
      <c r="C25" t="s">
        <v>7</v>
      </c>
      <c r="D25">
        <f>COUNTIF(D9:D17,"2")</f>
        <v>0</v>
      </c>
      <c r="E25">
        <f t="shared" ref="E25:M25" si="7">COUNTIF(E9:E17,"2")</f>
        <v>0</v>
      </c>
      <c r="F25">
        <f t="shared" si="7"/>
        <v>0</v>
      </c>
      <c r="G25">
        <f t="shared" si="7"/>
        <v>0</v>
      </c>
      <c r="H25">
        <f t="shared" si="7"/>
        <v>0</v>
      </c>
      <c r="I25">
        <f t="shared" si="7"/>
        <v>0</v>
      </c>
      <c r="J25">
        <f t="shared" si="7"/>
        <v>0</v>
      </c>
      <c r="K25">
        <f t="shared" si="7"/>
        <v>0</v>
      </c>
      <c r="L25">
        <f t="shared" si="7"/>
        <v>0</v>
      </c>
      <c r="M25">
        <f t="shared" si="7"/>
        <v>0</v>
      </c>
    </row>
    <row r="26" spans="2:16" x14ac:dyDescent="0.45">
      <c r="B26" s="3">
        <v>1800</v>
      </c>
      <c r="C26" t="s">
        <v>8</v>
      </c>
      <c r="D26">
        <f>COUNTIF(D9:D17,"3")</f>
        <v>0</v>
      </c>
      <c r="E26">
        <f t="shared" ref="E26:M26" si="8">COUNTIF(E9:E17,"3")</f>
        <v>0</v>
      </c>
      <c r="F26">
        <f t="shared" si="8"/>
        <v>0</v>
      </c>
      <c r="G26">
        <f t="shared" si="8"/>
        <v>0</v>
      </c>
      <c r="H26">
        <f t="shared" si="8"/>
        <v>0</v>
      </c>
      <c r="I26">
        <f t="shared" si="8"/>
        <v>0</v>
      </c>
      <c r="J26">
        <f t="shared" si="8"/>
        <v>0</v>
      </c>
      <c r="K26">
        <f t="shared" si="8"/>
        <v>0</v>
      </c>
      <c r="L26">
        <f t="shared" si="8"/>
        <v>0</v>
      </c>
      <c r="M26">
        <f t="shared" si="8"/>
        <v>0</v>
      </c>
    </row>
  </sheetData>
  <mergeCells count="10">
    <mergeCell ref="B2:N2"/>
    <mergeCell ref="D6:M6"/>
    <mergeCell ref="D8:M8"/>
    <mergeCell ref="B21:C21"/>
    <mergeCell ref="B22:C22"/>
    <mergeCell ref="B6:B8"/>
    <mergeCell ref="C6:C8"/>
    <mergeCell ref="B18:C18"/>
    <mergeCell ref="B19:C19"/>
    <mergeCell ref="B20:C20"/>
  </mergeCells>
  <phoneticPr fontId="18"/>
  <conditionalFormatting sqref="B9:M17">
    <cfRule type="expression" dxfId="23" priority="2">
      <formula>TEXT($C9,"aaa")="日"</formula>
    </cfRule>
    <cfRule type="expression" dxfId="22" priority="3">
      <formula>TEXT($C9,"aaa")="土"</formula>
    </cfRule>
  </conditionalFormatting>
  <dataValidations count="1">
    <dataValidation type="list" allowBlank="1" showInputMessage="1" showErrorMessage="1" sqref="D9:M17" xr:uid="{E4014CDC-0D19-4B19-8355-2AE8248CA14D}">
      <formula1>"１,２,３"</formula1>
    </dataValidation>
  </dataValidations>
  <pageMargins left="0.7" right="0.7" top="0.75" bottom="0.75" header="0.3" footer="0.3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350F-B9DF-4AE9-BF1B-BBF87DA79BF1}">
  <dimension ref="A1:O28"/>
  <sheetViews>
    <sheetView view="pageBreakPreview" topLeftCell="A7" zoomScale="91" zoomScaleNormal="100" zoomScaleSheetLayoutView="91" workbookViewId="0">
      <selection activeCell="Q22" sqref="Q22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1</v>
      </c>
    </row>
    <row r="2" spans="1:15" ht="48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1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26</v>
      </c>
      <c r="I5" s="32">
        <f>'４月'!I5</f>
        <v>0</v>
      </c>
      <c r="J5" t="s">
        <v>19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IFERROR(SMALL(IF((WEEKDAY(DATE(2027,$A$1,ROW($1:$35)),2)&gt;5)*(MONTH(DATE(2027,$A$1,ROW($1:$35)))=$A$1),DATE(2027,$A$1,ROW($1:$35)),""),ROW(A1)),"")</f>
        <v>46389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IFERROR(SMALL(IF((WEEKDAY(DATE(2027,$A$1,ROW($1:$35)),2)&gt;5)*(MONTH(DATE(2027,$A$1,ROW($1:$35)))=$A$1),DATE(2027,$A$1,ROW($1:$35)),""),ROW(A2)),"")</f>
        <v>46390</v>
      </c>
      <c r="C10" s="11" t="str">
        <f t="shared" ref="C10:C19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IFERROR(SMALL(IF((WEEKDAY(DATE(2027,$A$1,ROW($1:$35)),2)&gt;5)*(MONTH(DATE(2027,$A$1,ROW($1:$35)))=$A$1),DATE(2027,$A$1,ROW($1:$35)),""),ROW(A3)),"")</f>
        <v>46396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IFERROR(SMALL(IF((WEEKDAY(DATE(2027,$A$1,ROW($1:$35)),2)&gt;5)*(MONTH(DATE(2027,$A$1,ROW($1:$35)))=$A$1),DATE(2027,$A$1,ROW($1:$35)),""),ROW(A4)),"")</f>
        <v>46397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8">
        <v>46033</v>
      </c>
      <c r="C13" s="19" t="s">
        <v>10</v>
      </c>
      <c r="D13" s="20"/>
      <c r="E13" s="20"/>
      <c r="F13" s="20"/>
      <c r="G13" s="20"/>
      <c r="H13" s="20"/>
      <c r="I13" s="20"/>
      <c r="J13" s="20"/>
      <c r="K13" s="20"/>
      <c r="L13" s="24"/>
      <c r="M13" s="21"/>
      <c r="O13" s="1"/>
    </row>
    <row r="14" spans="1:15" ht="25.05" customHeight="1" x14ac:dyDescent="0.45">
      <c r="B14" s="10" cm="1">
        <f t="array" ref="B14">IFERROR(SMALL(IF((WEEKDAY(DATE(2027,$A$1,ROW($1:$35)),2)&gt;5)*(MONTH(DATE(2027,$A$1,ROW($1:$35)))=$A$1),DATE(2027,$A$1,ROW($1:$35)),""),ROW(A5)),"")</f>
        <v>46403</v>
      </c>
      <c r="C14" s="11" t="str">
        <f t="shared" si="0"/>
        <v>土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0" cm="1">
        <f t="array" ref="B15">IFERROR(SMALL(IF((WEEKDAY(DATE(2027,$A$1,ROW($1:$35)),2)&gt;5)*(MONTH(DATE(2027,$A$1,ROW($1:$35)))=$A$1),DATE(2027,$A$1,ROW($1:$35)),""),ROW(A6)),"")</f>
        <v>46404</v>
      </c>
      <c r="C15" s="11" t="str">
        <f t="shared" si="0"/>
        <v>日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x14ac:dyDescent="0.45">
      <c r="B16" s="10" cm="1">
        <f t="array" ref="B16">IFERROR(SMALL(IF((WEEKDAY(DATE(2027,$A$1,ROW($1:$35)),2)&gt;5)*(MONTH(DATE(2027,$A$1,ROW($1:$35)))=$A$1),DATE(2027,$A$1,ROW($1:$35)),""),ROW(A7)),"")</f>
        <v>46410</v>
      </c>
      <c r="C16" s="11" t="str">
        <f t="shared" si="0"/>
        <v>土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O16" s="1"/>
    </row>
    <row r="17" spans="1:15" ht="25.05" customHeight="1" x14ac:dyDescent="0.45">
      <c r="B17" s="28" cm="1">
        <f t="array" ref="B17">IFERROR(SMALL(IF((WEEKDAY(DATE(2027,$A$1,ROW($1:$35)),2)&gt;5)*(MONTH(DATE(2027,$A$1,ROW($1:$35)))=$A$1),DATE(2027,$A$1,ROW($1:$35)),""),ROW(A8)),"")</f>
        <v>46411</v>
      </c>
      <c r="C17" s="42" t="str">
        <f t="shared" si="0"/>
        <v>日</v>
      </c>
      <c r="D17" s="43"/>
      <c r="E17" s="43"/>
      <c r="F17" s="43"/>
      <c r="G17" s="43"/>
      <c r="H17" s="43"/>
      <c r="I17" s="43"/>
      <c r="J17" s="43"/>
      <c r="K17" s="43"/>
      <c r="L17" s="44"/>
      <c r="M17" s="48"/>
      <c r="N17" s="108"/>
      <c r="O17" s="1"/>
    </row>
    <row r="18" spans="1:15" ht="25.05" customHeight="1" thickBot="1" x14ac:dyDescent="0.5">
      <c r="B18" s="28" cm="1">
        <f t="array" ref="B18">IFERROR(SMALL(IF((WEEKDAY(DATE(2027,$A$1,ROW($1:$35)),2)&gt;5)*(MONTH(DATE(2027,$A$1,ROW($1:$35)))=$A$1),DATE(2027,$A$1,ROW($1:$35)),""),ROW(A9)),"")</f>
        <v>46417</v>
      </c>
      <c r="C18" s="42" t="str">
        <f t="shared" si="0"/>
        <v>土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109"/>
      <c r="O18" s="1"/>
    </row>
    <row r="19" spans="1:15" ht="25.05" customHeight="1" thickBot="1" x14ac:dyDescent="0.5">
      <c r="B19" s="28" cm="1">
        <f t="array" ref="B19">IFERROR(SMALL(IF((WEEKDAY(DATE(2027,$A$1,ROW($1:$35)),2)&gt;5)*(MONTH(DATE(2027,$A$1,ROW($1:$35)))=$A$1),DATE(2027,$A$1,ROW($1:$35)),""),ROW(A10)),"")</f>
        <v>46418</v>
      </c>
      <c r="C19" s="42" t="str">
        <f t="shared" si="0"/>
        <v>日</v>
      </c>
      <c r="D19" s="26"/>
      <c r="E19" s="26"/>
      <c r="F19" s="26"/>
      <c r="G19" s="26"/>
      <c r="H19" s="26"/>
      <c r="I19" s="26"/>
      <c r="J19" s="26"/>
      <c r="K19" s="26"/>
      <c r="L19" s="27"/>
      <c r="M19" s="27"/>
      <c r="N19" s="36" t="s">
        <v>28</v>
      </c>
      <c r="O19" s="1"/>
    </row>
    <row r="20" spans="1:15" ht="25.05" customHeight="1" x14ac:dyDescent="0.45">
      <c r="B20" s="128" t="s">
        <v>5</v>
      </c>
      <c r="C20" s="129"/>
      <c r="D20" s="45">
        <f>SUM(D9:D19)</f>
        <v>0</v>
      </c>
      <c r="E20" s="45">
        <f t="shared" ref="E20:M20" si="1">SUM(E9:E19)</f>
        <v>0</v>
      </c>
      <c r="F20" s="45">
        <f t="shared" si="1"/>
        <v>0</v>
      </c>
      <c r="G20" s="45">
        <f t="shared" si="1"/>
        <v>0</v>
      </c>
      <c r="H20" s="45">
        <f t="shared" si="1"/>
        <v>0</v>
      </c>
      <c r="I20" s="45">
        <f t="shared" si="1"/>
        <v>0</v>
      </c>
      <c r="J20" s="45">
        <f t="shared" si="1"/>
        <v>0</v>
      </c>
      <c r="K20" s="45">
        <f t="shared" si="1"/>
        <v>0</v>
      </c>
      <c r="L20" s="45">
        <f t="shared" si="1"/>
        <v>0</v>
      </c>
      <c r="M20" s="45">
        <f t="shared" si="1"/>
        <v>0</v>
      </c>
      <c r="N20" s="47">
        <f>SUM(D20:M20)</f>
        <v>0</v>
      </c>
      <c r="O20" s="1"/>
    </row>
    <row r="21" spans="1:15" s="3" customFormat="1" ht="25.05" customHeight="1" x14ac:dyDescent="0.45">
      <c r="B21" s="141" t="s">
        <v>24</v>
      </c>
      <c r="C21" s="142"/>
      <c r="D21" s="94">
        <f>$I$5*D20</f>
        <v>0</v>
      </c>
      <c r="E21" s="94">
        <f t="shared" ref="E21:M21" si="2">$I$5*E20</f>
        <v>0</v>
      </c>
      <c r="F21" s="94">
        <f t="shared" si="2"/>
        <v>0</v>
      </c>
      <c r="G21" s="94">
        <f t="shared" si="2"/>
        <v>0</v>
      </c>
      <c r="H21" s="94">
        <f t="shared" si="2"/>
        <v>0</v>
      </c>
      <c r="I21" s="94">
        <f t="shared" si="2"/>
        <v>0</v>
      </c>
      <c r="J21" s="94">
        <f t="shared" si="2"/>
        <v>0</v>
      </c>
      <c r="K21" s="94">
        <f t="shared" si="2"/>
        <v>0</v>
      </c>
      <c r="L21" s="94">
        <f t="shared" si="2"/>
        <v>0</v>
      </c>
      <c r="M21" s="95">
        <f t="shared" si="2"/>
        <v>0</v>
      </c>
      <c r="N21" s="90">
        <f>SUM(D21:M21)</f>
        <v>0</v>
      </c>
    </row>
    <row r="22" spans="1:15" s="3" customFormat="1" ht="25.05" customHeight="1" thickBot="1" x14ac:dyDescent="0.5">
      <c r="B22" s="143" t="s">
        <v>25</v>
      </c>
      <c r="C22" s="144"/>
      <c r="D22" s="94">
        <f>'１２月 '!D19+D21</f>
        <v>0</v>
      </c>
      <c r="E22" s="94">
        <f>'１２月 '!E19+E21</f>
        <v>0</v>
      </c>
      <c r="F22" s="94">
        <f>'１２月 '!F19+F21</f>
        <v>0</v>
      </c>
      <c r="G22" s="94">
        <f>'１２月 '!G19+G21</f>
        <v>0</v>
      </c>
      <c r="H22" s="94">
        <f>'１２月 '!H19+H21</f>
        <v>0</v>
      </c>
      <c r="I22" s="94">
        <f>'１２月 '!I19+I21</f>
        <v>0</v>
      </c>
      <c r="J22" s="94">
        <f>'１２月 '!J19+J21</f>
        <v>0</v>
      </c>
      <c r="K22" s="94">
        <f>'１２月 '!K19+K21</f>
        <v>0</v>
      </c>
      <c r="L22" s="94">
        <f>'１２月 '!L19+L21</f>
        <v>0</v>
      </c>
      <c r="M22" s="94">
        <f>'１２月 '!M19+M21</f>
        <v>0</v>
      </c>
      <c r="N22" s="50">
        <f>SUM(D22:M22)</f>
        <v>0</v>
      </c>
    </row>
    <row r="23" spans="1:15" ht="24.6" customHeight="1" x14ac:dyDescent="0.45">
      <c r="B23" s="149" t="s">
        <v>3</v>
      </c>
      <c r="C23" s="130"/>
      <c r="D23" s="80">
        <f>SUM($B$26*D26,$B$27*D27,$B$28*D28)</f>
        <v>0</v>
      </c>
      <c r="E23" s="80">
        <f>SUM($B$26*E26,$B$27*E27,$B$28*E28)</f>
        <v>0</v>
      </c>
      <c r="F23" s="80">
        <f>SUM($B$26*F26,$B$27*F27,$B$28*F28)</f>
        <v>0</v>
      </c>
      <c r="G23" s="80">
        <f>SUM($B$26*G26,$B$27*G27,$B$28*G28)</f>
        <v>0</v>
      </c>
      <c r="H23" s="80">
        <f t="shared" ref="H23:K23" si="3">SUM($B$26*H26,$B$27*H27,$B$28*H28)</f>
        <v>0</v>
      </c>
      <c r="I23" s="80">
        <f t="shared" si="3"/>
        <v>0</v>
      </c>
      <c r="J23" s="80">
        <f t="shared" si="3"/>
        <v>0</v>
      </c>
      <c r="K23" s="80">
        <f t="shared" si="3"/>
        <v>0</v>
      </c>
      <c r="L23" s="80">
        <f>SUM($B$26*L26,$B$27*L27,$B$28*L28)</f>
        <v>0</v>
      </c>
      <c r="M23" s="81">
        <f>SUM($B$26*M26,$B$27*M27,$B$28*M28)</f>
        <v>0</v>
      </c>
      <c r="N23" s="82">
        <f>SUM(D23:M23)</f>
        <v>0</v>
      </c>
      <c r="O23" s="1"/>
    </row>
    <row r="24" spans="1:15" ht="24.6" customHeight="1" thickBot="1" x14ac:dyDescent="0.5">
      <c r="B24" s="131" t="s">
        <v>4</v>
      </c>
      <c r="C24" s="132"/>
      <c r="D24" s="83">
        <f>IF('１２月 '!D21+D23&gt;$A$25,$A$25,'１２月 '!D21+D23)</f>
        <v>0</v>
      </c>
      <c r="E24" s="83">
        <f>IF('１２月 '!E21+E23&gt;$A$25,$A$25,'１２月 '!E21+E23)</f>
        <v>0</v>
      </c>
      <c r="F24" s="83">
        <f>IF('１２月 '!F21+F23&gt;$A$25,$A$25,'１２月 '!F21+F23)</f>
        <v>0</v>
      </c>
      <c r="G24" s="83">
        <f>IF('１２月 '!G21+G23&gt;$A$25,$A$25,'１２月 '!G21+G23)</f>
        <v>0</v>
      </c>
      <c r="H24" s="83">
        <f>IF('１２月 '!H21+H23&gt;$A$25,$A$25,'１２月 '!H21+H23)</f>
        <v>0</v>
      </c>
      <c r="I24" s="83">
        <f>IF('１２月 '!I21+I23&gt;$A$25,$A$25,'１２月 '!I21+I23)</f>
        <v>0</v>
      </c>
      <c r="J24" s="83">
        <f>IF('１２月 '!J21+J23&gt;$A$25,$A$25,'１２月 '!J21+J23)</f>
        <v>0</v>
      </c>
      <c r="K24" s="83">
        <f>IF('１２月 '!K21+K23&gt;$A$25,$A$25,'１２月 '!K21+K23)</f>
        <v>0</v>
      </c>
      <c r="L24" s="83">
        <f>IF('１２月 '!L21+L23&gt;$A$25,$A$25,'１２月 '!L21+L23)</f>
        <v>0</v>
      </c>
      <c r="M24" s="83">
        <f>IF('１２月 '!M21+M23&gt;$A$25,$A$25,'１２月 '!M21+M23)</f>
        <v>0</v>
      </c>
      <c r="N24" s="85">
        <f>SUM(D24:M24)</f>
        <v>0</v>
      </c>
    </row>
    <row r="25" spans="1:15" ht="24.6" customHeight="1" x14ac:dyDescent="0.45">
      <c r="A25">
        <v>86400</v>
      </c>
    </row>
    <row r="26" spans="1:15" ht="24.6" customHeight="1" x14ac:dyDescent="0.45">
      <c r="B26">
        <v>600</v>
      </c>
      <c r="C26" t="s">
        <v>6</v>
      </c>
      <c r="D26">
        <f>COUNTIF(D9:D19,"1")</f>
        <v>0</v>
      </c>
      <c r="E26">
        <f t="shared" ref="E26:M26" si="4">COUNTIF(E9:E19,"1")</f>
        <v>0</v>
      </c>
      <c r="F26">
        <f t="shared" si="4"/>
        <v>0</v>
      </c>
      <c r="G26">
        <f t="shared" si="4"/>
        <v>0</v>
      </c>
      <c r="H26">
        <f t="shared" si="4"/>
        <v>0</v>
      </c>
      <c r="I26">
        <f t="shared" si="4"/>
        <v>0</v>
      </c>
      <c r="J26">
        <f t="shared" si="4"/>
        <v>0</v>
      </c>
      <c r="K26">
        <f t="shared" si="4"/>
        <v>0</v>
      </c>
      <c r="L26">
        <f t="shared" si="4"/>
        <v>0</v>
      </c>
      <c r="M26">
        <f t="shared" si="4"/>
        <v>0</v>
      </c>
    </row>
    <row r="27" spans="1:15" x14ac:dyDescent="0.45">
      <c r="B27" s="3">
        <v>1200</v>
      </c>
      <c r="C27" t="s">
        <v>7</v>
      </c>
      <c r="D27">
        <f>COUNTIF(D9:D19,"2")</f>
        <v>0</v>
      </c>
      <c r="E27">
        <f t="shared" ref="E27:M27" si="5">COUNTIF(E9:E19,"2")</f>
        <v>0</v>
      </c>
      <c r="F27">
        <f t="shared" si="5"/>
        <v>0</v>
      </c>
      <c r="G27">
        <f t="shared" si="5"/>
        <v>0</v>
      </c>
      <c r="H27">
        <f t="shared" si="5"/>
        <v>0</v>
      </c>
      <c r="I27">
        <f t="shared" si="5"/>
        <v>0</v>
      </c>
      <c r="J27">
        <f t="shared" si="5"/>
        <v>0</v>
      </c>
      <c r="K27">
        <f t="shared" si="5"/>
        <v>0</v>
      </c>
      <c r="L27">
        <f t="shared" si="5"/>
        <v>0</v>
      </c>
      <c r="M27">
        <f t="shared" si="5"/>
        <v>0</v>
      </c>
    </row>
    <row r="28" spans="1:15" x14ac:dyDescent="0.45">
      <c r="B28" s="3">
        <v>1800</v>
      </c>
      <c r="C28" t="s">
        <v>8</v>
      </c>
      <c r="D28">
        <f>COUNTIF(D9:D19,"3")</f>
        <v>0</v>
      </c>
      <c r="E28">
        <f t="shared" ref="E28:M28" si="6">COUNTIF(E9:E19,"3")</f>
        <v>0</v>
      </c>
      <c r="F28">
        <f t="shared" si="6"/>
        <v>0</v>
      </c>
      <c r="G28">
        <f t="shared" si="6"/>
        <v>0</v>
      </c>
      <c r="H28">
        <f t="shared" si="6"/>
        <v>0</v>
      </c>
      <c r="I28">
        <f t="shared" si="6"/>
        <v>0</v>
      </c>
      <c r="J28">
        <f t="shared" si="6"/>
        <v>0</v>
      </c>
      <c r="K28">
        <f t="shared" si="6"/>
        <v>0</v>
      </c>
      <c r="L28">
        <f t="shared" si="6"/>
        <v>0</v>
      </c>
      <c r="M28">
        <f t="shared" si="6"/>
        <v>0</v>
      </c>
    </row>
  </sheetData>
  <mergeCells count="12">
    <mergeCell ref="B2:N2"/>
    <mergeCell ref="B20:C20"/>
    <mergeCell ref="B23:C23"/>
    <mergeCell ref="B24:C24"/>
    <mergeCell ref="B21:C21"/>
    <mergeCell ref="I3:M3"/>
    <mergeCell ref="I4:M4"/>
    <mergeCell ref="B6:B8"/>
    <mergeCell ref="C6:C8"/>
    <mergeCell ref="D6:M6"/>
    <mergeCell ref="D8:M8"/>
    <mergeCell ref="B22:C22"/>
  </mergeCells>
  <phoneticPr fontId="18"/>
  <conditionalFormatting sqref="B9:M19">
    <cfRule type="expression" dxfId="5" priority="1">
      <formula>TEXT($C9,"aaa")="日"</formula>
    </cfRule>
    <cfRule type="expression" dxfId="4" priority="2">
      <formula>TEXT($C9,"aaa")="土"</formula>
    </cfRule>
  </conditionalFormatting>
  <dataValidations count="1">
    <dataValidation type="list" allowBlank="1" showInputMessage="1" showErrorMessage="1" sqref="D9:M19" xr:uid="{C2A2A266-DE5B-42F9-9936-63B40729DE3D}">
      <formula1>"１,２,３"</formula1>
    </dataValidation>
  </dataValidations>
  <pageMargins left="0.7" right="0.7" top="0.75" bottom="0.75" header="0.3" footer="0.3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44A2-0F48-431A-9C83-D76D5DA10E69}">
  <dimension ref="A1:O27"/>
  <sheetViews>
    <sheetView view="pageBreakPreview" topLeftCell="A10" zoomScale="91" zoomScaleNormal="100" zoomScaleSheetLayoutView="91" workbookViewId="0">
      <selection activeCell="B22" sqref="B22:C22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2</v>
      </c>
    </row>
    <row r="2" spans="1:15" ht="48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2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26</v>
      </c>
      <c r="I5" s="32">
        <f>'４月'!I5</f>
        <v>0</v>
      </c>
      <c r="J5" t="s">
        <v>19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IFERROR(SMALL(IF((WEEKDAY(DATE(2027,$A$1,ROW($1:$33)),2)&gt;5)*(MONTH(DATE(2027,$A$1,ROW($1:$33)))=$A$1),DATE(2027,$A$1,ROW($1:$33)),""),ROW(A1)),"")</f>
        <v>46424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IFERROR(SMALL(IF((WEEKDAY(DATE(2027,$A$1,ROW($1:$33)),2)&gt;5)*(MONTH(DATE(2027,$A$1,ROW($1:$33)))=$A$1),DATE(2027,$A$1,ROW($1:$33)),""),ROW(A2)),"")</f>
        <v>46425</v>
      </c>
      <c r="C10" s="11" t="str">
        <f t="shared" ref="C10:C13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8">
        <v>46064</v>
      </c>
      <c r="C11" s="19" t="s">
        <v>10</v>
      </c>
      <c r="D11" s="20"/>
      <c r="E11" s="20"/>
      <c r="F11" s="20"/>
      <c r="G11" s="20"/>
      <c r="H11" s="20"/>
      <c r="I11" s="20"/>
      <c r="J11" s="20"/>
      <c r="K11" s="20"/>
      <c r="L11" s="24"/>
      <c r="M11" s="21"/>
      <c r="O11" s="1"/>
    </row>
    <row r="12" spans="1:15" ht="25.05" customHeight="1" x14ac:dyDescent="0.45">
      <c r="B12" s="10" cm="1">
        <f t="array" ref="B12">IFERROR(SMALL(IF((WEEKDAY(DATE(2027,$A$1,ROW($1:$33)),2)&gt;5)*(MONTH(DATE(2027,$A$1,ROW($1:$33)))=$A$1),DATE(2027,$A$1,ROW($1:$33)),""),ROW(A3)),"")</f>
        <v>46431</v>
      </c>
      <c r="C12" s="11" t="str">
        <f t="shared" si="0"/>
        <v>土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IFERROR(SMALL(IF((WEEKDAY(DATE(2027,$A$1,ROW($1:$33)),2)&gt;5)*(MONTH(DATE(2027,$A$1,ROW($1:$33)))=$A$1),DATE(2027,$A$1,ROW($1:$33)),""),ROW(A4)),"")</f>
        <v>46432</v>
      </c>
      <c r="C13" s="11" t="str">
        <f t="shared" si="0"/>
        <v>日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IFERROR(SMALL(IF((WEEKDAY(DATE(2027,$A$1,ROW($1:$33)),2)&gt;5)*(MONTH(DATE(2027,$A$1,ROW($1:$33)))=$A$1),DATE(2027,$A$1,ROW($1:$33)),""),ROW(A5)),"")</f>
        <v>46438</v>
      </c>
      <c r="C14" s="11" t="str">
        <f t="shared" ref="C14:C18" si="1">TEXT(B14,"aaa")</f>
        <v>土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0" cm="1">
        <f t="array" ref="B15">IFERROR(SMALL(IF((WEEKDAY(DATE(2027,$A$1,ROW($1:$33)),2)&gt;5)*(MONTH(DATE(2027,$A$1,ROW($1:$33)))=$A$1),DATE(2027,$A$1,ROW($1:$33)),""),ROW(A6)),"")</f>
        <v>46439</v>
      </c>
      <c r="C15" s="11" t="str">
        <f t="shared" si="1"/>
        <v>日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x14ac:dyDescent="0.45">
      <c r="B16" s="18">
        <v>46076</v>
      </c>
      <c r="C16" s="19" t="s">
        <v>10</v>
      </c>
      <c r="D16" s="20"/>
      <c r="E16" s="20"/>
      <c r="F16" s="20"/>
      <c r="G16" s="20"/>
      <c r="H16" s="20"/>
      <c r="I16" s="20"/>
      <c r="J16" s="20"/>
      <c r="K16" s="20"/>
      <c r="L16" s="24"/>
      <c r="M16" s="21"/>
      <c r="O16" s="1"/>
    </row>
    <row r="17" spans="1:15" ht="25.05" customHeight="1" thickBot="1" x14ac:dyDescent="0.5">
      <c r="B17" s="10" cm="1">
        <f t="array" ref="B17">IFERROR(SMALL(IF((WEEKDAY(DATE(2027,$A$1,ROW($1:$33)),2)&gt;5)*(MONTH(DATE(2027,$A$1,ROW($1:$33)))=$A$1),DATE(2027,$A$1,ROW($1:$33)),""),ROW(A7)),"")</f>
        <v>46445</v>
      </c>
      <c r="C17" s="11" t="str">
        <f t="shared" si="1"/>
        <v>土</v>
      </c>
      <c r="D17" s="12"/>
      <c r="E17" s="12"/>
      <c r="F17" s="12"/>
      <c r="G17" s="12"/>
      <c r="H17" s="12"/>
      <c r="I17" s="12"/>
      <c r="J17" s="12"/>
      <c r="K17" s="12"/>
      <c r="L17" s="23"/>
      <c r="M17" s="13"/>
      <c r="O17" s="1"/>
    </row>
    <row r="18" spans="1:15" ht="25.05" customHeight="1" thickBot="1" x14ac:dyDescent="0.5">
      <c r="B18" s="28" cm="1">
        <f t="array" ref="B18">IFERROR(SMALL(IF((WEEKDAY(DATE(2027,$A$1,ROW($1:$33)),2)&gt;5)*(MONTH(DATE(2027,$A$1,ROW($1:$33)))=$A$1),DATE(2027,$A$1,ROW($1:$33)),""),ROW(A8)),"")</f>
        <v>46446</v>
      </c>
      <c r="C18" s="42" t="str">
        <f t="shared" si="1"/>
        <v>日</v>
      </c>
      <c r="D18" s="43"/>
      <c r="E18" s="43"/>
      <c r="F18" s="43"/>
      <c r="G18" s="43"/>
      <c r="H18" s="43"/>
      <c r="I18" s="43"/>
      <c r="J18" s="43"/>
      <c r="K18" s="43"/>
      <c r="L18" s="44"/>
      <c r="M18" s="44"/>
      <c r="N18" s="40" t="s">
        <v>21</v>
      </c>
      <c r="O18" s="1"/>
    </row>
    <row r="19" spans="1:15" ht="25.05" customHeight="1" x14ac:dyDescent="0.45">
      <c r="B19" s="128" t="s">
        <v>5</v>
      </c>
      <c r="C19" s="129"/>
      <c r="D19" s="45">
        <f t="shared" ref="D19:M19" si="2">SUM(D9:D18)</f>
        <v>0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5">
        <f t="shared" si="2"/>
        <v>0</v>
      </c>
      <c r="K19" s="45">
        <f t="shared" si="2"/>
        <v>0</v>
      </c>
      <c r="L19" s="45">
        <f t="shared" si="2"/>
        <v>0</v>
      </c>
      <c r="M19" s="49">
        <f t="shared" si="2"/>
        <v>0</v>
      </c>
      <c r="N19" s="37">
        <f>SUM(D19:M19)</f>
        <v>0</v>
      </c>
      <c r="O19" s="1"/>
    </row>
    <row r="20" spans="1:15" s="3" customFormat="1" ht="25.05" customHeight="1" x14ac:dyDescent="0.45">
      <c r="B20" s="141" t="s">
        <v>24</v>
      </c>
      <c r="C20" s="142"/>
      <c r="D20" s="94">
        <f>$I$5*D19</f>
        <v>0</v>
      </c>
      <c r="E20" s="94">
        <f t="shared" ref="E20:M20" si="3">$I$5*E19</f>
        <v>0</v>
      </c>
      <c r="F20" s="94">
        <f t="shared" si="3"/>
        <v>0</v>
      </c>
      <c r="G20" s="94">
        <f t="shared" si="3"/>
        <v>0</v>
      </c>
      <c r="H20" s="94">
        <f t="shared" si="3"/>
        <v>0</v>
      </c>
      <c r="I20" s="94">
        <f t="shared" si="3"/>
        <v>0</v>
      </c>
      <c r="J20" s="94">
        <f t="shared" si="3"/>
        <v>0</v>
      </c>
      <c r="K20" s="94">
        <f t="shared" si="3"/>
        <v>0</v>
      </c>
      <c r="L20" s="94">
        <f t="shared" si="3"/>
        <v>0</v>
      </c>
      <c r="M20" s="104">
        <f t="shared" si="3"/>
        <v>0</v>
      </c>
      <c r="N20" s="105">
        <f>SUM(D20:M20)</f>
        <v>0</v>
      </c>
    </row>
    <row r="21" spans="1:15" s="3" customFormat="1" ht="25.05" customHeight="1" thickBot="1" x14ac:dyDescent="0.5">
      <c r="B21" s="143" t="s">
        <v>25</v>
      </c>
      <c r="C21" s="144"/>
      <c r="D21" s="33">
        <f>'１月'!D22+D20</f>
        <v>0</v>
      </c>
      <c r="E21" s="33">
        <f>'１月'!E22+E20</f>
        <v>0</v>
      </c>
      <c r="F21" s="33">
        <f>'１月'!F22+F20</f>
        <v>0</v>
      </c>
      <c r="G21" s="33">
        <f>'１月'!G22+G20</f>
        <v>0</v>
      </c>
      <c r="H21" s="33">
        <f>'１月'!H22+H20</f>
        <v>0</v>
      </c>
      <c r="I21" s="33">
        <f>'１月'!I22+I20</f>
        <v>0</v>
      </c>
      <c r="J21" s="33">
        <f>'１月'!J22+J20</f>
        <v>0</v>
      </c>
      <c r="K21" s="33">
        <f>'１月'!K22+K20</f>
        <v>0</v>
      </c>
      <c r="L21" s="33">
        <f>'１月'!L22+L20</f>
        <v>0</v>
      </c>
      <c r="M21" s="33">
        <f>'１月'!M22+M20</f>
        <v>0</v>
      </c>
      <c r="N21" s="105">
        <f>SUM(D21:M21)</f>
        <v>0</v>
      </c>
    </row>
    <row r="22" spans="1:15" ht="24.6" customHeight="1" x14ac:dyDescent="0.45">
      <c r="B22" s="149" t="s">
        <v>3</v>
      </c>
      <c r="C22" s="130"/>
      <c r="D22" s="80">
        <f>SUM($B$25*D25,$B$26*D26,$B$27*D27)</f>
        <v>0</v>
      </c>
      <c r="E22" s="80">
        <f>SUM($B$25*E25,$B$26*E26,$B$27*E27)</f>
        <v>0</v>
      </c>
      <c r="F22" s="80">
        <f>SUM($B$25*F25,$B$26*F26,$B$27*F27)</f>
        <v>0</v>
      </c>
      <c r="G22" s="80">
        <f>SUM($B$25*G25,$B$26*G26,$B$27*G27)</f>
        <v>0</v>
      </c>
      <c r="H22" s="80">
        <f t="shared" ref="H22:K22" si="4">SUM($B$25*H25,$B$26*H26,$B$27*H27)</f>
        <v>0</v>
      </c>
      <c r="I22" s="80">
        <f t="shared" si="4"/>
        <v>0</v>
      </c>
      <c r="J22" s="80">
        <f t="shared" si="4"/>
        <v>0</v>
      </c>
      <c r="K22" s="80">
        <f t="shared" si="4"/>
        <v>0</v>
      </c>
      <c r="L22" s="80">
        <f>SUM($B$25*L25,$B$26*L26,$B$27*L27)</f>
        <v>0</v>
      </c>
      <c r="M22" s="81">
        <f>SUM($B$25*M25,$B$26*M26,$B$27*M27)</f>
        <v>0</v>
      </c>
      <c r="N22" s="87">
        <f>SUM(D22:M22)</f>
        <v>0</v>
      </c>
    </row>
    <row r="23" spans="1:15" ht="24.6" customHeight="1" thickBot="1" x14ac:dyDescent="0.5">
      <c r="B23" s="131" t="s">
        <v>4</v>
      </c>
      <c r="C23" s="132"/>
      <c r="D23" s="83">
        <f>IF('１月'!D24+D22&gt;$A$24,$A$24,'１月'!D24+D22)</f>
        <v>0</v>
      </c>
      <c r="E23" s="83">
        <f>IF('１月'!E24+E22&gt;$A$24,$A$24,'１月'!E24+E22)</f>
        <v>0</v>
      </c>
      <c r="F23" s="83">
        <f>IF('１月'!F24+F22&gt;$A$24,$A$24,'１月'!F24+F22)</f>
        <v>0</v>
      </c>
      <c r="G23" s="83">
        <f>IF('１月'!G24+G22&gt;$A$24,$A$24,'１月'!G24+G22)</f>
        <v>0</v>
      </c>
      <c r="H23" s="83">
        <f>IF('１月'!H24+H22&gt;$A$24,$A$24,'１月'!H24+H22)</f>
        <v>0</v>
      </c>
      <c r="I23" s="83">
        <f>IF('１月'!I24+I22&gt;$A$24,$A$24,'１月'!I24+I22)</f>
        <v>0</v>
      </c>
      <c r="J23" s="83">
        <f>IF('１月'!J24+J22&gt;$A$24,$A$24,'１月'!J24+J22)</f>
        <v>0</v>
      </c>
      <c r="K23" s="83">
        <f>IF('１月'!K24+K22&gt;$A$24,$A$24,'１月'!K24+K22)</f>
        <v>0</v>
      </c>
      <c r="L23" s="83">
        <f>IF('１月'!L24+L22&gt;$A$24,$A$24,'１月'!L24+L22)</f>
        <v>0</v>
      </c>
      <c r="M23" s="83">
        <f>IF('１月'!M24+M22&gt;$A$24,$A$24,'１月'!M24+M22)</f>
        <v>0</v>
      </c>
      <c r="N23" s="85">
        <f>SUM(D23:M23)</f>
        <v>0</v>
      </c>
    </row>
    <row r="24" spans="1:15" ht="24.6" customHeight="1" x14ac:dyDescent="0.45">
      <c r="A24">
        <v>86400</v>
      </c>
    </row>
    <row r="25" spans="1:15" x14ac:dyDescent="0.45">
      <c r="B25">
        <v>600</v>
      </c>
      <c r="C25" t="s">
        <v>6</v>
      </c>
      <c r="D25">
        <f t="shared" ref="D25:M25" si="5">COUNTIF(D9:D18,"1")</f>
        <v>0</v>
      </c>
      <c r="E25">
        <f t="shared" si="5"/>
        <v>0</v>
      </c>
      <c r="F25">
        <f t="shared" si="5"/>
        <v>0</v>
      </c>
      <c r="G25">
        <f t="shared" si="5"/>
        <v>0</v>
      </c>
      <c r="H25">
        <f t="shared" si="5"/>
        <v>0</v>
      </c>
      <c r="I25">
        <f t="shared" si="5"/>
        <v>0</v>
      </c>
      <c r="J25">
        <f t="shared" si="5"/>
        <v>0</v>
      </c>
      <c r="K25">
        <f t="shared" si="5"/>
        <v>0</v>
      </c>
      <c r="L25">
        <f t="shared" si="5"/>
        <v>0</v>
      </c>
      <c r="M25">
        <f t="shared" si="5"/>
        <v>0</v>
      </c>
    </row>
    <row r="26" spans="1:15" x14ac:dyDescent="0.45">
      <c r="B26" s="3">
        <v>1200</v>
      </c>
      <c r="C26" t="s">
        <v>7</v>
      </c>
      <c r="D26">
        <f t="shared" ref="D26:M26" si="6">COUNTIF(D9:D18,"2")</f>
        <v>0</v>
      </c>
      <c r="E26">
        <f t="shared" si="6"/>
        <v>0</v>
      </c>
      <c r="F26">
        <f t="shared" si="6"/>
        <v>0</v>
      </c>
      <c r="G26">
        <f t="shared" si="6"/>
        <v>0</v>
      </c>
      <c r="H26">
        <f t="shared" si="6"/>
        <v>0</v>
      </c>
      <c r="I26">
        <f t="shared" si="6"/>
        <v>0</v>
      </c>
      <c r="J26">
        <f t="shared" si="6"/>
        <v>0</v>
      </c>
      <c r="K26">
        <f t="shared" si="6"/>
        <v>0</v>
      </c>
      <c r="L26">
        <f t="shared" si="6"/>
        <v>0</v>
      </c>
      <c r="M26">
        <f t="shared" si="6"/>
        <v>0</v>
      </c>
    </row>
    <row r="27" spans="1:15" x14ac:dyDescent="0.45">
      <c r="B27" s="3">
        <v>1800</v>
      </c>
      <c r="C27" t="s">
        <v>8</v>
      </c>
      <c r="D27">
        <f t="shared" ref="D27:M27" si="7">COUNTIF(D9:D18,"3")</f>
        <v>0</v>
      </c>
      <c r="E27">
        <f t="shared" si="7"/>
        <v>0</v>
      </c>
      <c r="F27">
        <f t="shared" si="7"/>
        <v>0</v>
      </c>
      <c r="G27">
        <f t="shared" si="7"/>
        <v>0</v>
      </c>
      <c r="H27">
        <f t="shared" si="7"/>
        <v>0</v>
      </c>
      <c r="I27">
        <f t="shared" si="7"/>
        <v>0</v>
      </c>
      <c r="J27">
        <f t="shared" si="7"/>
        <v>0</v>
      </c>
      <c r="K27">
        <f t="shared" si="7"/>
        <v>0</v>
      </c>
      <c r="L27">
        <f t="shared" si="7"/>
        <v>0</v>
      </c>
      <c r="M27">
        <f t="shared" si="7"/>
        <v>0</v>
      </c>
    </row>
  </sheetData>
  <mergeCells count="12">
    <mergeCell ref="B2:N2"/>
    <mergeCell ref="B19:C19"/>
    <mergeCell ref="B22:C22"/>
    <mergeCell ref="B23:C23"/>
    <mergeCell ref="B20:C20"/>
    <mergeCell ref="I3:M3"/>
    <mergeCell ref="I4:M4"/>
    <mergeCell ref="B6:B8"/>
    <mergeCell ref="C6:C8"/>
    <mergeCell ref="D6:M6"/>
    <mergeCell ref="D8:M8"/>
    <mergeCell ref="B21:C21"/>
  </mergeCells>
  <phoneticPr fontId="18"/>
  <conditionalFormatting sqref="B9:M18">
    <cfRule type="expression" dxfId="3" priority="1">
      <formula>TEXT($C9,"aaa")="日"</formula>
    </cfRule>
    <cfRule type="expression" dxfId="2" priority="2">
      <formula>TEXT($C9,"aaa")="土"</formula>
    </cfRule>
  </conditionalFormatting>
  <dataValidations count="1">
    <dataValidation type="list" allowBlank="1" showInputMessage="1" showErrorMessage="1" sqref="D9:M18" xr:uid="{30BADC76-FA15-4AA2-B23C-52E78C9650A5}">
      <formula1>"１,２,３"</formula1>
    </dataValidation>
  </dataValidations>
  <pageMargins left="0.7" right="0.7" top="0.75" bottom="0.75" header="0.3" footer="0.3"/>
  <pageSetup paperSize="9" scale="8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9A64-AA14-4400-9D2B-375E16638169}">
  <dimension ref="A1:O26"/>
  <sheetViews>
    <sheetView view="pageBreakPreview" topLeftCell="A10" zoomScale="91" zoomScaleNormal="100" zoomScaleSheetLayoutView="91" workbookViewId="0">
      <selection activeCell="B21" sqref="B21:C21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796875" customWidth="1"/>
  </cols>
  <sheetData>
    <row r="1" spans="1:15" x14ac:dyDescent="0.45">
      <c r="A1">
        <v>3</v>
      </c>
    </row>
    <row r="2" spans="1:15" ht="48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52">
        <f>'４月'!I3</f>
        <v>0</v>
      </c>
      <c r="J3" s="152"/>
      <c r="K3" s="152"/>
      <c r="L3" s="152"/>
      <c r="M3" s="152"/>
    </row>
    <row r="4" spans="1:15" ht="25.05" customHeight="1" x14ac:dyDescent="0.45">
      <c r="B4" s="14" t="s">
        <v>9</v>
      </c>
      <c r="C4" s="4">
        <f>A1</f>
        <v>3</v>
      </c>
      <c r="D4" s="5" t="s">
        <v>11</v>
      </c>
      <c r="E4" s="2"/>
      <c r="F4" s="2"/>
      <c r="G4" s="2"/>
      <c r="H4" s="17" t="s">
        <v>12</v>
      </c>
      <c r="I4" s="152">
        <f>'４月'!I4</f>
        <v>0</v>
      </c>
      <c r="J4" s="152"/>
      <c r="K4" s="152"/>
      <c r="L4" s="152"/>
      <c r="M4" s="152"/>
    </row>
    <row r="5" spans="1:15" ht="25.05" customHeight="1" thickBot="1" x14ac:dyDescent="0.5">
      <c r="H5" s="17" t="s">
        <v>26</v>
      </c>
      <c r="I5" s="67">
        <f>'４月'!I5</f>
        <v>0</v>
      </c>
      <c r="J5" t="s">
        <v>19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65">
        <f>'４月'!D7</f>
        <v>0</v>
      </c>
      <c r="E7" s="65">
        <f>'４月'!E7</f>
        <v>0</v>
      </c>
      <c r="F7" s="65">
        <f>'４月'!F7</f>
        <v>0</v>
      </c>
      <c r="G7" s="56">
        <f>'４月'!G7</f>
        <v>0</v>
      </c>
      <c r="H7" s="56">
        <f>'４月'!H7</f>
        <v>0</v>
      </c>
      <c r="I7" s="56">
        <f>'４月'!I7</f>
        <v>0</v>
      </c>
      <c r="J7" s="56">
        <f>'４月'!J7</f>
        <v>0</v>
      </c>
      <c r="K7" s="56">
        <f>'４月'!K7</f>
        <v>0</v>
      </c>
      <c r="L7" s="56">
        <f>'４月'!L7</f>
        <v>0</v>
      </c>
      <c r="M7" s="58">
        <f>'４月'!M7</f>
        <v>0</v>
      </c>
      <c r="O7" s="1"/>
    </row>
    <row r="8" spans="1:15" ht="25.05" customHeight="1" x14ac:dyDescent="0.45">
      <c r="B8" s="120"/>
      <c r="C8" s="121"/>
      <c r="D8" s="114" t="s">
        <v>16</v>
      </c>
      <c r="E8" s="115"/>
      <c r="F8" s="115"/>
      <c r="G8" s="115"/>
      <c r="H8" s="115"/>
      <c r="I8" s="115"/>
      <c r="J8" s="115"/>
      <c r="K8" s="115"/>
      <c r="L8" s="115"/>
      <c r="M8" s="116"/>
      <c r="O8" s="1"/>
    </row>
    <row r="9" spans="1:15" ht="25.05" customHeight="1" x14ac:dyDescent="0.45">
      <c r="B9" s="6" cm="1">
        <f t="array" ref="B9">IFERROR(SMALL(IF((WEEKDAY(DATE(2027,$A$1,ROW($1:$33)),2)&gt;5)*(MONTH(DATE(2027,$A$1,ROW($1:$33)))=$A$1),DATE(2027,$A$1,ROW($1:$33)),""),ROW(A1)),"")</f>
        <v>46452</v>
      </c>
      <c r="C9" s="7" t="str">
        <f>TEXT(B9,"aaa")</f>
        <v>土</v>
      </c>
      <c r="D9" s="59"/>
      <c r="E9" s="59"/>
      <c r="F9" s="59"/>
      <c r="G9" s="59"/>
      <c r="H9" s="59"/>
      <c r="I9" s="59"/>
      <c r="J9" s="59"/>
      <c r="K9" s="59"/>
      <c r="L9" s="60"/>
      <c r="M9" s="61"/>
      <c r="O9" s="1"/>
    </row>
    <row r="10" spans="1:15" ht="25.05" customHeight="1" x14ac:dyDescent="0.45">
      <c r="B10" s="10" cm="1">
        <f t="array" ref="B10">IFERROR(SMALL(IF((WEEKDAY(DATE(2027,$A$1,ROW($1:$33)),2)&gt;5)*(MONTH(DATE(2027,$A$1,ROW($1:$33)))=$A$1),DATE(2027,$A$1,ROW($1:$33)),""),ROW(A2)),"")</f>
        <v>46453</v>
      </c>
      <c r="C10" s="11" t="str">
        <f t="shared" ref="C10" si="0">TEXT(B10,"aaa")</f>
        <v>日</v>
      </c>
      <c r="D10" s="62"/>
      <c r="E10" s="62"/>
      <c r="F10" s="62"/>
      <c r="G10" s="62"/>
      <c r="H10" s="62"/>
      <c r="I10" s="62"/>
      <c r="J10" s="62"/>
      <c r="K10" s="62"/>
      <c r="L10" s="63"/>
      <c r="M10" s="64"/>
      <c r="O10" s="1"/>
    </row>
    <row r="11" spans="1:15" ht="25.05" customHeight="1" x14ac:dyDescent="0.45">
      <c r="B11" s="10" cm="1">
        <f t="array" ref="B11">IFERROR(SMALL(IF((WEEKDAY(DATE(2027,$A$1,ROW($1:$33)),2)&gt;5)*(MONTH(DATE(2027,$A$1,ROW($1:$33)))=$A$1),DATE(2027,$A$1,ROW($1:$33)),""),ROW(A3)),"")</f>
        <v>46459</v>
      </c>
      <c r="C11" s="11" t="str">
        <f t="shared" ref="C11:C14" si="1">TEXT(B11,"aaa")</f>
        <v>土</v>
      </c>
      <c r="D11" s="62"/>
      <c r="E11" s="62"/>
      <c r="F11" s="62"/>
      <c r="G11" s="62"/>
      <c r="H11" s="62"/>
      <c r="I11" s="62"/>
      <c r="J11" s="62"/>
      <c r="K11" s="62"/>
      <c r="L11" s="63"/>
      <c r="M11" s="64"/>
      <c r="O11" s="1"/>
    </row>
    <row r="12" spans="1:15" ht="25.05" customHeight="1" x14ac:dyDescent="0.45">
      <c r="B12" s="10" cm="1">
        <f t="array" ref="B12">IFERROR(SMALL(IF((WEEKDAY(DATE(2027,$A$1,ROW($1:$33)),2)&gt;5)*(MONTH(DATE(2027,$A$1,ROW($1:$33)))=$A$1),DATE(2027,$A$1,ROW($1:$33)),""),ROW(A4)),"")</f>
        <v>46460</v>
      </c>
      <c r="C12" s="11" t="str">
        <f t="shared" si="1"/>
        <v>日</v>
      </c>
      <c r="D12" s="62"/>
      <c r="E12" s="62"/>
      <c r="F12" s="62"/>
      <c r="G12" s="62"/>
      <c r="H12" s="62"/>
      <c r="I12" s="62"/>
      <c r="J12" s="62"/>
      <c r="K12" s="62"/>
      <c r="L12" s="63"/>
      <c r="M12" s="64"/>
      <c r="O12" s="1"/>
    </row>
    <row r="13" spans="1:15" ht="25.05" customHeight="1" x14ac:dyDescent="0.45">
      <c r="B13" s="10" cm="1">
        <f t="array" ref="B13">IFERROR(SMALL(IF((WEEKDAY(DATE(2027,$A$1,ROW($1:$33)),2)&gt;5)*(MONTH(DATE(2027,$A$1,ROW($1:$33)))=$A$1),DATE(2027,$A$1,ROW($1:$33)),""),ROW(A5)),"")</f>
        <v>46466</v>
      </c>
      <c r="C13" s="11" t="str">
        <f t="shared" si="1"/>
        <v>土</v>
      </c>
      <c r="D13" s="62"/>
      <c r="E13" s="62"/>
      <c r="F13" s="62"/>
      <c r="G13" s="62"/>
      <c r="H13" s="62"/>
      <c r="I13" s="62"/>
      <c r="J13" s="62"/>
      <c r="K13" s="62"/>
      <c r="L13" s="63"/>
      <c r="M13" s="64"/>
      <c r="O13" s="1"/>
    </row>
    <row r="14" spans="1:15" ht="25.05" customHeight="1" x14ac:dyDescent="0.45">
      <c r="B14" s="10" cm="1">
        <f t="array" ref="B14">IFERROR(SMALL(IF((WEEKDAY(DATE(2027,$A$1,ROW($1:$33)),2)&gt;5)*(MONTH(DATE(2027,$A$1,ROW($1:$33)))=$A$1),DATE(2027,$A$1,ROW($1:$33)),""),ROW(A6)),"")</f>
        <v>46467</v>
      </c>
      <c r="C14" s="11" t="str">
        <f t="shared" si="1"/>
        <v>日</v>
      </c>
      <c r="D14" s="62"/>
      <c r="E14" s="62"/>
      <c r="F14" s="62"/>
      <c r="G14" s="62"/>
      <c r="H14" s="62"/>
      <c r="I14" s="62"/>
      <c r="J14" s="62"/>
      <c r="K14" s="62"/>
      <c r="L14" s="63"/>
      <c r="M14" s="64"/>
      <c r="O14" s="1"/>
    </row>
    <row r="15" spans="1:15" ht="25.05" customHeight="1" x14ac:dyDescent="0.45">
      <c r="B15" s="18">
        <v>46103</v>
      </c>
      <c r="C15" s="19" t="s">
        <v>10</v>
      </c>
      <c r="D15" s="68"/>
      <c r="E15" s="68"/>
      <c r="F15" s="68"/>
      <c r="G15" s="68"/>
      <c r="H15" s="68"/>
      <c r="I15" s="68"/>
      <c r="J15" s="68"/>
      <c r="K15" s="68"/>
      <c r="L15" s="69"/>
      <c r="M15" s="70"/>
      <c r="O15" s="1"/>
    </row>
    <row r="16" spans="1:15" ht="25.05" customHeight="1" thickBot="1" x14ac:dyDescent="0.5">
      <c r="B16" s="10" cm="1">
        <f t="array" ref="B16">IFERROR(SMALL(IF((WEEKDAY(DATE(2027,$A$1,ROW($1:$33)),2)&gt;5)*(MONTH(DATE(2027,$A$1,ROW($1:$33)))=$A$1),DATE(2027,$A$1,ROW($1:$33)),""),ROW(A7)),"")</f>
        <v>46473</v>
      </c>
      <c r="C16" s="11" t="str">
        <f t="shared" ref="C16:C17" si="2">TEXT(B16,"aaa")</f>
        <v>土</v>
      </c>
      <c r="D16" s="62"/>
      <c r="E16" s="62"/>
      <c r="F16" s="62"/>
      <c r="G16" s="62"/>
      <c r="H16" s="62"/>
      <c r="I16" s="62"/>
      <c r="J16" s="62"/>
      <c r="K16" s="62"/>
      <c r="L16" s="63"/>
      <c r="M16" s="64"/>
      <c r="O16" s="1"/>
    </row>
    <row r="17" spans="1:15" ht="25.05" customHeight="1" thickBot="1" x14ac:dyDescent="0.5">
      <c r="B17" s="28" cm="1">
        <f t="array" ref="B17">IFERROR(SMALL(IF((WEEKDAY(DATE(2027,$A$1,ROW($1:$33)),2)&gt;5)*(MONTH(DATE(2027,$A$1,ROW($1:$33)))=$A$1),DATE(2027,$A$1,ROW($1:$33)),""),ROW(A8)),"")</f>
        <v>46474</v>
      </c>
      <c r="C17" s="42" t="str">
        <f t="shared" si="2"/>
        <v>日</v>
      </c>
      <c r="D17" s="71"/>
      <c r="E17" s="71"/>
      <c r="F17" s="71"/>
      <c r="G17" s="71"/>
      <c r="H17" s="71"/>
      <c r="I17" s="71"/>
      <c r="J17" s="71"/>
      <c r="K17" s="71"/>
      <c r="L17" s="72"/>
      <c r="M17" s="72"/>
      <c r="N17" s="36" t="s">
        <v>21</v>
      </c>
      <c r="O17" s="1"/>
    </row>
    <row r="18" spans="1:15" ht="25.05" customHeight="1" x14ac:dyDescent="0.45">
      <c r="B18" s="128" t="s">
        <v>5</v>
      </c>
      <c r="C18" s="129"/>
      <c r="D18" s="45">
        <f t="shared" ref="D18:M18" si="3">SUM(D9:D17)</f>
        <v>0</v>
      </c>
      <c r="E18" s="45">
        <f t="shared" si="3"/>
        <v>0</v>
      </c>
      <c r="F18" s="45">
        <f t="shared" si="3"/>
        <v>0</v>
      </c>
      <c r="G18" s="45">
        <f t="shared" si="3"/>
        <v>0</v>
      </c>
      <c r="H18" s="45">
        <f t="shared" si="3"/>
        <v>0</v>
      </c>
      <c r="I18" s="45">
        <f t="shared" si="3"/>
        <v>0</v>
      </c>
      <c r="J18" s="45">
        <f t="shared" si="3"/>
        <v>0</v>
      </c>
      <c r="K18" s="45">
        <f t="shared" si="3"/>
        <v>0</v>
      </c>
      <c r="L18" s="45">
        <f t="shared" si="3"/>
        <v>0</v>
      </c>
      <c r="M18" s="46">
        <f t="shared" si="3"/>
        <v>0</v>
      </c>
      <c r="N18" s="47">
        <f>SUM(D18:M18)</f>
        <v>0</v>
      </c>
      <c r="O18" s="1"/>
    </row>
    <row r="19" spans="1:15" s="3" customFormat="1" ht="25.05" customHeight="1" x14ac:dyDescent="0.45">
      <c r="B19" s="141" t="s">
        <v>24</v>
      </c>
      <c r="C19" s="142"/>
      <c r="D19" s="94">
        <f>$I$5*D18</f>
        <v>0</v>
      </c>
      <c r="E19" s="94">
        <f t="shared" ref="E19:M19" si="4">$I$5*E18</f>
        <v>0</v>
      </c>
      <c r="F19" s="94">
        <f t="shared" si="4"/>
        <v>0</v>
      </c>
      <c r="G19" s="94">
        <f t="shared" si="4"/>
        <v>0</v>
      </c>
      <c r="H19" s="94">
        <f t="shared" si="4"/>
        <v>0</v>
      </c>
      <c r="I19" s="94">
        <f t="shared" si="4"/>
        <v>0</v>
      </c>
      <c r="J19" s="94">
        <f t="shared" si="4"/>
        <v>0</v>
      </c>
      <c r="K19" s="94">
        <f t="shared" si="4"/>
        <v>0</v>
      </c>
      <c r="L19" s="94">
        <f t="shared" si="4"/>
        <v>0</v>
      </c>
      <c r="M19" s="95">
        <f t="shared" si="4"/>
        <v>0</v>
      </c>
      <c r="N19" s="90">
        <f>SUM(D19:M19)</f>
        <v>0</v>
      </c>
    </row>
    <row r="20" spans="1:15" s="3" customFormat="1" ht="25.05" customHeight="1" thickBot="1" x14ac:dyDescent="0.5">
      <c r="B20" s="143" t="s">
        <v>25</v>
      </c>
      <c r="C20" s="144"/>
      <c r="D20" s="33">
        <f>'２月'!D21+D19</f>
        <v>0</v>
      </c>
      <c r="E20" s="33">
        <f>'２月'!E21+E19</f>
        <v>0</v>
      </c>
      <c r="F20" s="33">
        <f>'２月'!F21+F19</f>
        <v>0</v>
      </c>
      <c r="G20" s="33">
        <f>'２月'!G21+G19</f>
        <v>0</v>
      </c>
      <c r="H20" s="33">
        <f>'２月'!H21+H19</f>
        <v>0</v>
      </c>
      <c r="I20" s="33">
        <f>'２月'!I21+I19</f>
        <v>0</v>
      </c>
      <c r="J20" s="33">
        <f>'２月'!J21+J19</f>
        <v>0</v>
      </c>
      <c r="K20" s="33">
        <f>'２月'!K21+K19</f>
        <v>0</v>
      </c>
      <c r="L20" s="33">
        <f>'２月'!L21+L19</f>
        <v>0</v>
      </c>
      <c r="M20" s="33">
        <f>'２月'!M21+M19</f>
        <v>0</v>
      </c>
      <c r="N20" s="50">
        <f>SUM(D20:M20)</f>
        <v>0</v>
      </c>
    </row>
    <row r="21" spans="1:15" ht="24.6" customHeight="1" x14ac:dyDescent="0.45">
      <c r="B21" s="150" t="s">
        <v>3</v>
      </c>
      <c r="C21" s="151"/>
      <c r="D21" s="106">
        <f>SUM($B$24*D24,$B$25*D25,$B$26*D26)</f>
        <v>0</v>
      </c>
      <c r="E21" s="106">
        <f>SUM($B$24*E24,$B$25*E25,$B$26*E26)</f>
        <v>0</v>
      </c>
      <c r="F21" s="106">
        <f>SUM($B$24*F24,$B$25*F25,$B$26*F26)</f>
        <v>0</v>
      </c>
      <c r="G21" s="106">
        <f>SUM($B$24*G24,$B$25*G25,$B$26*G26)</f>
        <v>0</v>
      </c>
      <c r="H21" s="106">
        <f t="shared" ref="H21:K21" si="5">SUM($B$24*H24,$B$25*H25,$B$26*H26)</f>
        <v>0</v>
      </c>
      <c r="I21" s="106">
        <f t="shared" si="5"/>
        <v>0</v>
      </c>
      <c r="J21" s="106">
        <f t="shared" si="5"/>
        <v>0</v>
      </c>
      <c r="K21" s="106">
        <f t="shared" si="5"/>
        <v>0</v>
      </c>
      <c r="L21" s="106">
        <f>SUM($B$24*L24,$B$25*L25,$B$26*L26)</f>
        <v>0</v>
      </c>
      <c r="M21" s="107">
        <f>SUM($B$24*M24,$B$25*M25,$B$26*M26)</f>
        <v>0</v>
      </c>
      <c r="N21" s="82">
        <f>SUM(D21:M21)</f>
        <v>0</v>
      </c>
      <c r="O21" s="1"/>
    </row>
    <row r="22" spans="1:15" ht="24.6" customHeight="1" thickBot="1" x14ac:dyDescent="0.5">
      <c r="B22" s="118" t="s">
        <v>4</v>
      </c>
      <c r="C22" s="119"/>
      <c r="D22" s="83">
        <f>IF('２月'!D23+D21&gt;$A$23,$A$23,'２月'!D23+D21)</f>
        <v>0</v>
      </c>
      <c r="E22" s="83">
        <f>IF('２月'!E23+E21&gt;$A$23,$A$23,'２月'!E23+E21)</f>
        <v>0</v>
      </c>
      <c r="F22" s="83">
        <f>IF('２月'!F23+F21&gt;$A$23,$A$23,'２月'!F23+F21)</f>
        <v>0</v>
      </c>
      <c r="G22" s="83">
        <f>IF('２月'!G23+G21&gt;$A$23,$A$23,'２月'!G23+G21)</f>
        <v>0</v>
      </c>
      <c r="H22" s="83">
        <f>IF('２月'!H23+H21&gt;$A$23,$A$23,'２月'!H23+H21)</f>
        <v>0</v>
      </c>
      <c r="I22" s="83">
        <f>IF('２月'!I23+I21&gt;$A$23,$A$23,'２月'!I23+I21)</f>
        <v>0</v>
      </c>
      <c r="J22" s="83">
        <f>IF('２月'!J23+J21&gt;$A$23,$A$23,'２月'!J23+J21)</f>
        <v>0</v>
      </c>
      <c r="K22" s="83">
        <f>IF('２月'!K23+K21&gt;$A$23,$A$23,'２月'!K23+K21)</f>
        <v>0</v>
      </c>
      <c r="L22" s="83">
        <f>IF('２月'!L23+L21&gt;$A$23,$A$23,'２月'!L23+L21)</f>
        <v>0</v>
      </c>
      <c r="M22" s="84">
        <f>IF('２月'!M23+M21&gt;$A$23,$A$23,'２月'!M23+M21)</f>
        <v>0</v>
      </c>
      <c r="N22" s="89">
        <f>SUM(D22:M22)</f>
        <v>0</v>
      </c>
    </row>
    <row r="23" spans="1:15" ht="24.6" customHeight="1" x14ac:dyDescent="0.45">
      <c r="A23">
        <v>86400</v>
      </c>
    </row>
    <row r="24" spans="1:15" ht="24.6" customHeight="1" x14ac:dyDescent="0.45">
      <c r="B24">
        <v>600</v>
      </c>
      <c r="C24" t="s">
        <v>6</v>
      </c>
      <c r="D24">
        <f t="shared" ref="D24:M24" si="6">COUNTIF(D9:D17,"1")</f>
        <v>0</v>
      </c>
      <c r="E24">
        <f t="shared" si="6"/>
        <v>0</v>
      </c>
      <c r="F24">
        <f t="shared" si="6"/>
        <v>0</v>
      </c>
      <c r="G24">
        <f t="shared" si="6"/>
        <v>0</v>
      </c>
      <c r="H24">
        <f t="shared" si="6"/>
        <v>0</v>
      </c>
      <c r="I24">
        <f t="shared" si="6"/>
        <v>0</v>
      </c>
      <c r="J24">
        <f t="shared" si="6"/>
        <v>0</v>
      </c>
      <c r="K24">
        <f t="shared" si="6"/>
        <v>0</v>
      </c>
      <c r="L24">
        <f t="shared" si="6"/>
        <v>0</v>
      </c>
      <c r="M24">
        <f t="shared" si="6"/>
        <v>0</v>
      </c>
    </row>
    <row r="25" spans="1:15" x14ac:dyDescent="0.45">
      <c r="B25" s="3">
        <v>1200</v>
      </c>
      <c r="C25" t="s">
        <v>7</v>
      </c>
      <c r="D25">
        <f t="shared" ref="D25:M25" si="7">COUNTIF(D9:D17,"2")</f>
        <v>0</v>
      </c>
      <c r="E25">
        <f t="shared" si="7"/>
        <v>0</v>
      </c>
      <c r="F25">
        <f t="shared" si="7"/>
        <v>0</v>
      </c>
      <c r="G25">
        <f t="shared" si="7"/>
        <v>0</v>
      </c>
      <c r="H25">
        <f t="shared" si="7"/>
        <v>0</v>
      </c>
      <c r="I25">
        <f t="shared" si="7"/>
        <v>0</v>
      </c>
      <c r="J25">
        <f t="shared" si="7"/>
        <v>0</v>
      </c>
      <c r="K25">
        <f t="shared" si="7"/>
        <v>0</v>
      </c>
      <c r="L25">
        <f t="shared" si="7"/>
        <v>0</v>
      </c>
      <c r="M25">
        <f t="shared" si="7"/>
        <v>0</v>
      </c>
    </row>
    <row r="26" spans="1:15" x14ac:dyDescent="0.45">
      <c r="B26" s="3">
        <v>1800</v>
      </c>
      <c r="C26" t="s">
        <v>8</v>
      </c>
      <c r="D26">
        <f t="shared" ref="D26:M26" si="8">COUNTIF(D9:D17,"3")</f>
        <v>0</v>
      </c>
      <c r="E26">
        <f t="shared" si="8"/>
        <v>0</v>
      </c>
      <c r="F26">
        <f t="shared" si="8"/>
        <v>0</v>
      </c>
      <c r="G26">
        <f t="shared" si="8"/>
        <v>0</v>
      </c>
      <c r="H26">
        <f t="shared" si="8"/>
        <v>0</v>
      </c>
      <c r="I26">
        <f t="shared" si="8"/>
        <v>0</v>
      </c>
      <c r="J26">
        <f t="shared" si="8"/>
        <v>0</v>
      </c>
      <c r="K26">
        <f t="shared" si="8"/>
        <v>0</v>
      </c>
      <c r="L26">
        <f t="shared" si="8"/>
        <v>0</v>
      </c>
      <c r="M26">
        <f t="shared" si="8"/>
        <v>0</v>
      </c>
    </row>
  </sheetData>
  <mergeCells count="12">
    <mergeCell ref="B2:N2"/>
    <mergeCell ref="B18:C18"/>
    <mergeCell ref="B21:C21"/>
    <mergeCell ref="B22:C22"/>
    <mergeCell ref="B19:C19"/>
    <mergeCell ref="I3:M3"/>
    <mergeCell ref="I4:M4"/>
    <mergeCell ref="B6:B8"/>
    <mergeCell ref="C6:C8"/>
    <mergeCell ref="D6:M6"/>
    <mergeCell ref="D8:M8"/>
    <mergeCell ref="B20:C20"/>
  </mergeCells>
  <phoneticPr fontId="18"/>
  <conditionalFormatting sqref="B9:M17">
    <cfRule type="expression" dxfId="1" priority="1">
      <formula>TEXT($C9,"aaa")="日"</formula>
    </cfRule>
    <cfRule type="expression" dxfId="0" priority="2">
      <formula>TEXT($C9,"aaa")="土"</formula>
    </cfRule>
  </conditionalFormatting>
  <dataValidations count="1">
    <dataValidation type="list" allowBlank="1" showInputMessage="1" showErrorMessage="1" sqref="D9:M17" xr:uid="{A5866BC2-A891-402A-9EB5-097E0CAFD296}">
      <formula1>"１,２,３"</formula1>
    </dataValidation>
  </dataValidations>
  <pageMargins left="0.7" right="0.7" top="0.75" bottom="0.75" header="0.3" footer="0.3"/>
  <pageSetup paperSize="9" scale="8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66E0-80EC-48F0-BECA-75082145A0BE}">
  <dimension ref="A1"/>
  <sheetViews>
    <sheetView workbookViewId="0">
      <selection activeCell="K20" sqref="K20"/>
    </sheetView>
  </sheetViews>
  <sheetFormatPr defaultRowHeight="18" x14ac:dyDescent="0.45"/>
  <sheetData/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D6E0-34EA-4C02-8670-78B250C961F4}">
  <dimension ref="A1:P30"/>
  <sheetViews>
    <sheetView view="pageBreakPreview" zoomScale="91" zoomScaleNormal="100" zoomScaleSheetLayoutView="91" workbookViewId="0">
      <selection activeCell="P30" sqref="P30"/>
    </sheetView>
  </sheetViews>
  <sheetFormatPr defaultRowHeight="18" x14ac:dyDescent="0.45"/>
  <cols>
    <col min="1" max="1" width="4.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4.5" customWidth="1"/>
    <col min="16" max="16" width="10.59765625" customWidth="1"/>
  </cols>
  <sheetData>
    <row r="1" spans="1:16" x14ac:dyDescent="0.45">
      <c r="A1">
        <v>5</v>
      </c>
    </row>
    <row r="2" spans="1:16" ht="36.6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6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6" ht="25.05" customHeight="1" x14ac:dyDescent="0.45">
      <c r="B4" s="14" t="s">
        <v>9</v>
      </c>
      <c r="C4" s="4">
        <f>A1</f>
        <v>5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6" ht="25.05" customHeight="1" thickBot="1" x14ac:dyDescent="0.5">
      <c r="H5" s="17" t="s">
        <v>26</v>
      </c>
      <c r="I5" s="32">
        <f>'４月'!I5</f>
        <v>0</v>
      </c>
      <c r="J5" t="s">
        <v>15</v>
      </c>
    </row>
    <row r="6" spans="1:16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P6" s="1"/>
    </row>
    <row r="7" spans="1:16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P7" s="1"/>
    </row>
    <row r="8" spans="1:16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P8" s="1"/>
    </row>
    <row r="9" spans="1:16" ht="25.05" customHeight="1" x14ac:dyDescent="0.45">
      <c r="B9" s="6" cm="1">
        <f t="array" ref="B9">IFERROR(SMALL(IF((WEEKDAY(DATE(2026,$A$1,ROW($1:$37)),2)&gt;5)*(MONTH(DATE(2026,$A$1,ROW($1:$37)))=$A$1),DATE(2026,$A$1,ROW($1:$37)),""),ROW(A1)),"")</f>
        <v>46144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P9" s="1"/>
    </row>
    <row r="10" spans="1:16" ht="25.05" customHeight="1" x14ac:dyDescent="0.45">
      <c r="B10" s="10" cm="1">
        <f t="array" ref="B10">IFERROR(SMALL(IF((WEEKDAY(DATE(2026,$A$1,ROW($1:$37)),2)&gt;5)*(MONTH(DATE(2026,$A$1,ROW($1:$37)))=$A$1),DATE(2026,$A$1,ROW($1:$37)),""),ROW(A2)),"")</f>
        <v>46145</v>
      </c>
      <c r="C10" s="11" t="str">
        <f t="shared" ref="C10:C21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P10" s="1"/>
    </row>
    <row r="11" spans="1:16" ht="25.05" customHeight="1" x14ac:dyDescent="0.45">
      <c r="B11" s="18">
        <v>46146</v>
      </c>
      <c r="C11" s="19" t="s">
        <v>10</v>
      </c>
      <c r="D11" s="20"/>
      <c r="E11" s="20"/>
      <c r="F11" s="20"/>
      <c r="G11" s="20"/>
      <c r="H11" s="20"/>
      <c r="I11" s="20"/>
      <c r="J11" s="20"/>
      <c r="K11" s="20"/>
      <c r="L11" s="24"/>
      <c r="M11" s="21"/>
      <c r="P11" s="1"/>
    </row>
    <row r="12" spans="1:16" ht="25.05" customHeight="1" x14ac:dyDescent="0.45">
      <c r="B12" s="18">
        <v>46147</v>
      </c>
      <c r="C12" s="19" t="s">
        <v>10</v>
      </c>
      <c r="D12" s="20"/>
      <c r="E12" s="20"/>
      <c r="F12" s="20"/>
      <c r="G12" s="20"/>
      <c r="H12" s="20"/>
      <c r="I12" s="20"/>
      <c r="J12" s="20"/>
      <c r="K12" s="20"/>
      <c r="L12" s="24"/>
      <c r="M12" s="21"/>
      <c r="P12" s="1"/>
    </row>
    <row r="13" spans="1:16" ht="25.05" customHeight="1" x14ac:dyDescent="0.45">
      <c r="B13" s="18">
        <v>46148</v>
      </c>
      <c r="C13" s="19" t="s">
        <v>10</v>
      </c>
      <c r="D13" s="20"/>
      <c r="E13" s="20"/>
      <c r="F13" s="20"/>
      <c r="G13" s="20"/>
      <c r="H13" s="20"/>
      <c r="I13" s="20"/>
      <c r="J13" s="20"/>
      <c r="K13" s="20"/>
      <c r="L13" s="24"/>
      <c r="M13" s="21"/>
      <c r="P13" s="1"/>
    </row>
    <row r="14" spans="1:16" ht="25.05" customHeight="1" x14ac:dyDescent="0.45">
      <c r="B14" s="10" cm="1">
        <f t="array" ref="B14">IFERROR(SMALL(IF((WEEKDAY(DATE(2026,$A$1,ROW($1:$37)),2)&gt;5)*(MONTH(DATE(2026,$A$1,ROW($1:$37)))=$A$1),DATE(2026,$A$1,ROW($1:$37)),""),ROW(A3)),"")</f>
        <v>46151</v>
      </c>
      <c r="C14" s="11" t="str">
        <f t="shared" si="0"/>
        <v>土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P14" s="1"/>
    </row>
    <row r="15" spans="1:16" ht="25.05" customHeight="1" x14ac:dyDescent="0.45">
      <c r="B15" s="10" cm="1">
        <f t="array" ref="B15">IFERROR(SMALL(IF((WEEKDAY(DATE(2026,$A$1,ROW($1:$37)),2)&gt;5)*(MONTH(DATE(2026,$A$1,ROW($1:$37)))=$A$1),DATE(2026,$A$1,ROW($1:$37)),""),ROW(A4)),"")</f>
        <v>46152</v>
      </c>
      <c r="C15" s="11" t="str">
        <f t="shared" si="0"/>
        <v>日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P15" s="1"/>
    </row>
    <row r="16" spans="1:16" ht="25.05" customHeight="1" x14ac:dyDescent="0.45">
      <c r="B16" s="10" cm="1">
        <f t="array" ref="B16">IFERROR(SMALL(IF((WEEKDAY(DATE(2026,$A$1,ROW($1:$37)),2)&gt;5)*(MONTH(DATE(2026,$A$1,ROW($1:$37)))=$A$1),DATE(2026,$A$1,ROW($1:$37)),""),ROW(A5)),"")</f>
        <v>46158</v>
      </c>
      <c r="C16" s="11" t="str">
        <f t="shared" si="0"/>
        <v>土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P16" s="1"/>
    </row>
    <row r="17" spans="2:16" ht="25.05" customHeight="1" x14ac:dyDescent="0.45">
      <c r="B17" s="10" cm="1">
        <f t="array" ref="B17">IFERROR(SMALL(IF((WEEKDAY(DATE(2026,$A$1,ROW($1:$37)),2)&gt;5)*(MONTH(DATE(2026,$A$1,ROW($1:$37)))=$A$1),DATE(2026,$A$1,ROW($1:$37)),""),ROW(A6)),"")</f>
        <v>46159</v>
      </c>
      <c r="C17" s="11" t="str">
        <f t="shared" si="0"/>
        <v>日</v>
      </c>
      <c r="D17" s="12"/>
      <c r="E17" s="12"/>
      <c r="F17" s="12"/>
      <c r="G17" s="12"/>
      <c r="H17" s="12"/>
      <c r="I17" s="12"/>
      <c r="J17" s="12"/>
      <c r="K17" s="12"/>
      <c r="L17" s="23"/>
      <c r="M17" s="13"/>
      <c r="P17" s="1"/>
    </row>
    <row r="18" spans="2:16" ht="25.05" customHeight="1" x14ac:dyDescent="0.45">
      <c r="B18" s="10" cm="1">
        <f t="array" ref="B18">IFERROR(SMALL(IF((WEEKDAY(DATE(2026,$A$1,ROW($1:$37)),2)&gt;5)*(MONTH(DATE(2026,$A$1,ROW($1:$37)))=$A$1),DATE(2026,$A$1,ROW($1:$37)),""),ROW(A7)),"")</f>
        <v>46165</v>
      </c>
      <c r="C18" s="11" t="str">
        <f t="shared" si="0"/>
        <v>土</v>
      </c>
      <c r="D18" s="12"/>
      <c r="E18" s="12"/>
      <c r="F18" s="12"/>
      <c r="G18" s="12"/>
      <c r="H18" s="12"/>
      <c r="I18" s="12"/>
      <c r="J18" s="12"/>
      <c r="K18" s="12"/>
      <c r="L18" s="23"/>
      <c r="M18" s="13"/>
      <c r="P18" s="1"/>
    </row>
    <row r="19" spans="2:16" ht="25.05" customHeight="1" x14ac:dyDescent="0.45">
      <c r="B19" s="41" cm="1">
        <f t="array" ref="B19">IFERROR(SMALL(IF((WEEKDAY(DATE(2026,$A$1,ROW($1:$37)),2)&gt;5)*(MONTH(DATE(2026,$A$1,ROW($1:$37)))=$A$1),DATE(2026,$A$1,ROW($1:$37)),""),ROW(A8)),"")</f>
        <v>46166</v>
      </c>
      <c r="C19" s="42" t="str">
        <f t="shared" si="0"/>
        <v>日</v>
      </c>
      <c r="D19" s="43"/>
      <c r="E19" s="43"/>
      <c r="F19" s="43"/>
      <c r="G19" s="43"/>
      <c r="H19" s="43"/>
      <c r="I19" s="43"/>
      <c r="J19" s="43"/>
      <c r="K19" s="43"/>
      <c r="L19" s="44"/>
      <c r="M19" s="44"/>
      <c r="N19" s="108"/>
      <c r="P19" s="1"/>
    </row>
    <row r="20" spans="2:16" ht="25.05" customHeight="1" thickBot="1" x14ac:dyDescent="0.5">
      <c r="B20" s="41" cm="1">
        <f t="array" ref="B20">IFERROR(SMALL(IF((WEEKDAY(DATE(2026,$A$1,ROW($1:$37)),2)&gt;5)*(MONTH(DATE(2026,$A$1,ROW($1:$37)))=$A$1),DATE(2026,$A$1,ROW($1:$37)),""),ROW(A9)),"")</f>
        <v>46172</v>
      </c>
      <c r="C20" s="42" t="str">
        <f t="shared" si="0"/>
        <v>土</v>
      </c>
      <c r="D20" s="26"/>
      <c r="E20" s="26"/>
      <c r="F20" s="26"/>
      <c r="G20" s="26"/>
      <c r="H20" s="26"/>
      <c r="I20" s="26"/>
      <c r="J20" s="26"/>
      <c r="K20" s="26"/>
      <c r="L20" s="27"/>
      <c r="M20" s="27"/>
      <c r="N20" s="109"/>
      <c r="P20" s="1"/>
    </row>
    <row r="21" spans="2:16" ht="25.05" customHeight="1" thickBot="1" x14ac:dyDescent="0.5">
      <c r="B21" s="41" cm="1">
        <f t="array" ref="B21">IFERROR(SMALL(IF((WEEKDAY(DATE(2026,$A$1,ROW($1:$37)),2)&gt;5)*(MONTH(DATE(2026,$A$1,ROW($1:$37)))=$A$1),DATE(2026,$A$1,ROW($1:$37)),""),ROW(A10)),"")</f>
        <v>46173</v>
      </c>
      <c r="C21" s="42" t="str">
        <f t="shared" si="0"/>
        <v>日</v>
      </c>
      <c r="D21" s="26"/>
      <c r="E21" s="26"/>
      <c r="F21" s="26"/>
      <c r="G21" s="26"/>
      <c r="H21" s="26"/>
      <c r="I21" s="26"/>
      <c r="J21" s="26"/>
      <c r="K21" s="26"/>
      <c r="L21" s="27"/>
      <c r="M21" s="27"/>
      <c r="N21" s="36" t="s">
        <v>27</v>
      </c>
      <c r="P21" s="1"/>
    </row>
    <row r="22" spans="2:16" ht="25.05" customHeight="1" x14ac:dyDescent="0.45">
      <c r="B22" s="128" t="s">
        <v>5</v>
      </c>
      <c r="C22" s="129"/>
      <c r="D22" s="45">
        <f>SUM(D9:D21)</f>
        <v>0</v>
      </c>
      <c r="E22" s="45">
        <f t="shared" ref="E22:M22" si="1">SUM(E9:E21)</f>
        <v>0</v>
      </c>
      <c r="F22" s="45">
        <f t="shared" si="1"/>
        <v>0</v>
      </c>
      <c r="G22" s="45">
        <f t="shared" si="1"/>
        <v>0</v>
      </c>
      <c r="H22" s="45">
        <f t="shared" si="1"/>
        <v>0</v>
      </c>
      <c r="I22" s="45">
        <f t="shared" si="1"/>
        <v>0</v>
      </c>
      <c r="J22" s="45">
        <f t="shared" si="1"/>
        <v>0</v>
      </c>
      <c r="K22" s="45">
        <f t="shared" si="1"/>
        <v>0</v>
      </c>
      <c r="L22" s="45">
        <f t="shared" si="1"/>
        <v>0</v>
      </c>
      <c r="M22" s="45">
        <f t="shared" si="1"/>
        <v>0</v>
      </c>
      <c r="N22" s="47">
        <f>SUM(D22:M22)</f>
        <v>0</v>
      </c>
      <c r="P22" s="1"/>
    </row>
    <row r="23" spans="2:16" s="3" customFormat="1" ht="25.05" customHeight="1" x14ac:dyDescent="0.45">
      <c r="B23" s="137" t="s">
        <v>24</v>
      </c>
      <c r="C23" s="138"/>
      <c r="D23" s="94">
        <f>$I$5*D22</f>
        <v>0</v>
      </c>
      <c r="E23" s="94">
        <f t="shared" ref="E23:M23" si="2">$I$5*E22</f>
        <v>0</v>
      </c>
      <c r="F23" s="94">
        <f t="shared" si="2"/>
        <v>0</v>
      </c>
      <c r="G23" s="94">
        <f>$I$5*G22</f>
        <v>0</v>
      </c>
      <c r="H23" s="94">
        <f t="shared" si="2"/>
        <v>0</v>
      </c>
      <c r="I23" s="94">
        <f t="shared" si="2"/>
        <v>0</v>
      </c>
      <c r="J23" s="94">
        <f t="shared" si="2"/>
        <v>0</v>
      </c>
      <c r="K23" s="94">
        <f t="shared" si="2"/>
        <v>0</v>
      </c>
      <c r="L23" s="94">
        <f t="shared" si="2"/>
        <v>0</v>
      </c>
      <c r="M23" s="95">
        <f t="shared" si="2"/>
        <v>0</v>
      </c>
      <c r="N23" s="90">
        <f>SUM(D23:M23)</f>
        <v>0</v>
      </c>
    </row>
    <row r="24" spans="2:16" s="3" customFormat="1" ht="25.05" customHeight="1" thickBot="1" x14ac:dyDescent="0.5">
      <c r="B24" s="139" t="s">
        <v>25</v>
      </c>
      <c r="C24" s="140"/>
      <c r="D24" s="33">
        <f>'４月'!D20+D23</f>
        <v>0</v>
      </c>
      <c r="E24" s="33">
        <f>'４月'!E20+E23</f>
        <v>0</v>
      </c>
      <c r="F24" s="33">
        <f>'４月'!F20+F23</f>
        <v>0</v>
      </c>
      <c r="G24" s="33">
        <f>'４月'!G20+G23</f>
        <v>0</v>
      </c>
      <c r="H24" s="33">
        <f>'４月'!H20+H23</f>
        <v>0</v>
      </c>
      <c r="I24" s="33">
        <f>'４月'!I20+I23</f>
        <v>0</v>
      </c>
      <c r="J24" s="33">
        <f>'４月'!J20+J23</f>
        <v>0</v>
      </c>
      <c r="K24" s="33">
        <f>'４月'!K20+K23</f>
        <v>0</v>
      </c>
      <c r="L24" s="33">
        <f>'４月'!L20+L23</f>
        <v>0</v>
      </c>
      <c r="M24" s="33">
        <f>'４月'!M20+M23</f>
        <v>0</v>
      </c>
      <c r="N24" s="50">
        <f>SUM(D24:M24)</f>
        <v>0</v>
      </c>
    </row>
    <row r="25" spans="2:16" ht="24.6" customHeight="1" x14ac:dyDescent="0.45">
      <c r="B25" s="117" t="s">
        <v>3</v>
      </c>
      <c r="C25" s="130"/>
      <c r="D25" s="74">
        <f>SUM($B$28*D28,$B$29*D29,$B$30*D30)</f>
        <v>0</v>
      </c>
      <c r="E25" s="74">
        <f>SUM($B$28*E28,$B$29*E29,$B$30*E30)</f>
        <v>0</v>
      </c>
      <c r="F25" s="74">
        <f>SUM($B$28*F28,$B$29*F29,$B$30*F30)</f>
        <v>0</v>
      </c>
      <c r="G25" s="74">
        <f>SUM($B$28*G28,$B$29*G29,$B$30*G30)</f>
        <v>0</v>
      </c>
      <c r="H25" s="74">
        <f t="shared" ref="H25:K25" si="3">SUM($B$28*H28,$B$29*H29,$B$30*H30)</f>
        <v>0</v>
      </c>
      <c r="I25" s="74">
        <f t="shared" si="3"/>
        <v>0</v>
      </c>
      <c r="J25" s="74">
        <f t="shared" si="3"/>
        <v>0</v>
      </c>
      <c r="K25" s="74">
        <f t="shared" si="3"/>
        <v>0</v>
      </c>
      <c r="L25" s="74">
        <f>SUM($B$28*L28,$B$29*L29,$B$30*L30)</f>
        <v>0</v>
      </c>
      <c r="M25" s="78">
        <f>SUM($B$28*M28,$B$29*M29,$B$30*M30)</f>
        <v>0</v>
      </c>
      <c r="N25" s="79">
        <f>SUM(D25:M25)</f>
        <v>0</v>
      </c>
      <c r="O25" s="1"/>
    </row>
    <row r="26" spans="2:16" ht="24.6" customHeight="1" thickBot="1" x14ac:dyDescent="0.5">
      <c r="B26" s="131" t="s">
        <v>4</v>
      </c>
      <c r="C26" s="132"/>
      <c r="D26" s="33">
        <f>'４月'!D22+D25</f>
        <v>0</v>
      </c>
      <c r="E26" s="33">
        <f>'４月'!E22+E25</f>
        <v>0</v>
      </c>
      <c r="F26" s="33">
        <f>'４月'!F22+F25</f>
        <v>0</v>
      </c>
      <c r="G26" s="33">
        <f>'４月'!G22+G25</f>
        <v>0</v>
      </c>
      <c r="H26" s="33">
        <f>'４月'!H22+H25</f>
        <v>0</v>
      </c>
      <c r="I26" s="33">
        <f>'４月'!I22+I25</f>
        <v>0</v>
      </c>
      <c r="J26" s="33">
        <f>'４月'!J22+J25</f>
        <v>0</v>
      </c>
      <c r="K26" s="33">
        <f>'４月'!K22+K25</f>
        <v>0</v>
      </c>
      <c r="L26" s="33">
        <f>'４月'!L22+L25</f>
        <v>0</v>
      </c>
      <c r="M26" s="52">
        <f>'４月'!M22+M25</f>
        <v>0</v>
      </c>
      <c r="N26" s="77">
        <f>SUM(D26:M26)</f>
        <v>0</v>
      </c>
    </row>
    <row r="27" spans="2:16" ht="24.6" customHeight="1" x14ac:dyDescent="0.45"/>
    <row r="28" spans="2:16" ht="24.6" customHeight="1" x14ac:dyDescent="0.45">
      <c r="B28" s="3">
        <v>600</v>
      </c>
      <c r="C28" t="s">
        <v>6</v>
      </c>
      <c r="D28">
        <f>COUNTIF(D9:D21,"1")</f>
        <v>0</v>
      </c>
      <c r="E28">
        <f t="shared" ref="E28:M28" si="4">COUNTIF(E9:E21,"1")</f>
        <v>0</v>
      </c>
      <c r="F28">
        <f t="shared" si="4"/>
        <v>0</v>
      </c>
      <c r="G28">
        <f t="shared" si="4"/>
        <v>0</v>
      </c>
      <c r="H28">
        <f t="shared" si="4"/>
        <v>0</v>
      </c>
      <c r="I28">
        <f t="shared" si="4"/>
        <v>0</v>
      </c>
      <c r="J28">
        <f t="shared" si="4"/>
        <v>0</v>
      </c>
      <c r="K28">
        <f t="shared" si="4"/>
        <v>0</v>
      </c>
      <c r="L28">
        <f t="shared" si="4"/>
        <v>0</v>
      </c>
      <c r="M28">
        <f t="shared" si="4"/>
        <v>0</v>
      </c>
    </row>
    <row r="29" spans="2:16" x14ac:dyDescent="0.45">
      <c r="B29" s="3">
        <v>1200</v>
      </c>
      <c r="C29" t="s">
        <v>7</v>
      </c>
      <c r="D29">
        <f>COUNTIF(D9:D21,"2")</f>
        <v>0</v>
      </c>
      <c r="E29">
        <f t="shared" ref="E29:M29" si="5">COUNTIF(E9:E21,"2")</f>
        <v>0</v>
      </c>
      <c r="F29">
        <f t="shared" si="5"/>
        <v>0</v>
      </c>
      <c r="G29">
        <f t="shared" si="5"/>
        <v>0</v>
      </c>
      <c r="H29">
        <f t="shared" si="5"/>
        <v>0</v>
      </c>
      <c r="I29">
        <f t="shared" si="5"/>
        <v>0</v>
      </c>
      <c r="J29">
        <f t="shared" si="5"/>
        <v>0</v>
      </c>
      <c r="K29">
        <f t="shared" si="5"/>
        <v>0</v>
      </c>
      <c r="L29">
        <f t="shared" si="5"/>
        <v>0</v>
      </c>
      <c r="M29">
        <f t="shared" si="5"/>
        <v>0</v>
      </c>
    </row>
    <row r="30" spans="2:16" x14ac:dyDescent="0.45">
      <c r="B30" s="3">
        <v>1800</v>
      </c>
      <c r="C30" t="s">
        <v>8</v>
      </c>
      <c r="D30">
        <f>COUNTIF(D9:D21,"3")</f>
        <v>0</v>
      </c>
      <c r="E30">
        <f t="shared" ref="E30:M30" si="6">COUNTIF(E9:E21,"3")</f>
        <v>0</v>
      </c>
      <c r="F30">
        <f t="shared" si="6"/>
        <v>0</v>
      </c>
      <c r="G30">
        <f t="shared" si="6"/>
        <v>0</v>
      </c>
      <c r="H30">
        <f t="shared" si="6"/>
        <v>0</v>
      </c>
      <c r="I30">
        <f t="shared" si="6"/>
        <v>0</v>
      </c>
      <c r="J30">
        <f t="shared" si="6"/>
        <v>0</v>
      </c>
      <c r="K30">
        <f t="shared" si="6"/>
        <v>0</v>
      </c>
      <c r="L30">
        <f t="shared" si="6"/>
        <v>0</v>
      </c>
      <c r="M30">
        <f t="shared" si="6"/>
        <v>0</v>
      </c>
    </row>
  </sheetData>
  <mergeCells count="12">
    <mergeCell ref="B2:N2"/>
    <mergeCell ref="B22:C22"/>
    <mergeCell ref="B25:C25"/>
    <mergeCell ref="B26:C26"/>
    <mergeCell ref="I3:M3"/>
    <mergeCell ref="I4:M4"/>
    <mergeCell ref="B6:B8"/>
    <mergeCell ref="C6:C8"/>
    <mergeCell ref="D6:M6"/>
    <mergeCell ref="D8:M8"/>
    <mergeCell ref="B23:C23"/>
    <mergeCell ref="B24:C24"/>
  </mergeCells>
  <phoneticPr fontId="18"/>
  <conditionalFormatting sqref="B9:M21">
    <cfRule type="expression" dxfId="21" priority="1">
      <formula>TEXT($C9,"aaa")="日"</formula>
    </cfRule>
    <cfRule type="expression" dxfId="20" priority="2">
      <formula>TEXT($C9,"aaa")="土"</formula>
    </cfRule>
  </conditionalFormatting>
  <dataValidations count="1">
    <dataValidation type="list" allowBlank="1" showInputMessage="1" showErrorMessage="1" sqref="D9:M21" xr:uid="{63FB20BE-C160-4CD1-934E-9247AB2263EA}">
      <formula1>"１,２,３"</formula1>
    </dataValidation>
  </dataValidation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5AAF-2622-4542-B66C-ADEED16669FE}">
  <dimension ref="A1:O26"/>
  <sheetViews>
    <sheetView view="pageBreakPreview" zoomScale="91" zoomScaleNormal="100" zoomScaleSheetLayoutView="91" workbookViewId="0">
      <selection activeCell="Q22" sqref="Q22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6</v>
      </c>
    </row>
    <row r="2" spans="1:15" ht="36.6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6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23</v>
      </c>
      <c r="I5" s="3">
        <f>'４月'!I5</f>
        <v>0</v>
      </c>
      <c r="J5" t="s">
        <v>15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IFERROR(SMALL(IF((WEEKDAY(DATE(2026,$A$1,ROW($1:$35)),2)&gt;5)*(MONTH(DATE(2026,$A$1,ROW($1:$35)))=$A$1),DATE(2026,$A$1,ROW($1:$35)),""),ROW(A1)),"")</f>
        <v>46179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IFERROR(SMALL(IF((WEEKDAY(DATE(2026,$A$1,ROW($1:$35)),2)&gt;5)*(MONTH(DATE(2026,$A$1,ROW($1:$35)))=$A$1),DATE(2026,$A$1,ROW($1:$35)),""),ROW(A2)),"")</f>
        <v>46180</v>
      </c>
      <c r="C10" s="11" t="str">
        <f t="shared" ref="C10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IFERROR(SMALL(IF((WEEKDAY(DATE(2026,$A$1,ROW($1:$35)),2)&gt;5)*(MONTH(DATE(2026,$A$1,ROW($1:$35)))=$A$1),DATE(2026,$A$1,ROW($1:$35)),""),ROW(A3)),"")</f>
        <v>46186</v>
      </c>
      <c r="C11" s="11" t="str">
        <f t="shared" ref="C11:C16" si="1">TEXT(B11,"aaa")</f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IFERROR(SMALL(IF((WEEKDAY(DATE(2026,$A$1,ROW($1:$35)),2)&gt;5)*(MONTH(DATE(2026,$A$1,ROW($1:$35)))=$A$1),DATE(2026,$A$1,ROW($1:$35)),""),ROW(A4)),"")</f>
        <v>46187</v>
      </c>
      <c r="C12" s="11" t="str">
        <f t="shared" si="1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IFERROR(SMALL(IF((WEEKDAY(DATE(2026,$A$1,ROW($1:$35)),2)&gt;5)*(MONTH(DATE(2026,$A$1,ROW($1:$35)))=$A$1),DATE(2026,$A$1,ROW($1:$35)),""),ROW(A5)),"")</f>
        <v>46193</v>
      </c>
      <c r="C13" s="11" t="str">
        <f t="shared" si="1"/>
        <v>土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IFERROR(SMALL(IF((WEEKDAY(DATE(2026,$A$1,ROW($1:$35)),2)&gt;5)*(MONTH(DATE(2026,$A$1,ROW($1:$35)))=$A$1),DATE(2026,$A$1,ROW($1:$35)),""),ROW(A6)),"")</f>
        <v>46194</v>
      </c>
      <c r="C14" s="11" t="str">
        <f t="shared" si="1"/>
        <v>日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thickBot="1" x14ac:dyDescent="0.5">
      <c r="B15" s="10" cm="1">
        <f t="array" ref="B15">IFERROR(SMALL(IF((WEEKDAY(DATE(2026,$A$1,ROW($1:$35)),2)&gt;5)*(MONTH(DATE(2026,$A$1,ROW($1:$35)))=$A$1),DATE(2026,$A$1,ROW($1:$35)),""),ROW(A7)),"")</f>
        <v>46200</v>
      </c>
      <c r="C15" s="11" t="str">
        <f t="shared" si="1"/>
        <v>土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thickBot="1" x14ac:dyDescent="0.5">
      <c r="B16" s="41" cm="1">
        <f t="array" ref="B16">IFERROR(SMALL(IF((WEEKDAY(DATE(2026,$A$1,ROW($1:$35)),2)&gt;5)*(MONTH(DATE(2026,$A$1,ROW($1:$35)))=$A$1),DATE(2026,$A$1,ROW($1:$35)),""),ROW(A8)),"")</f>
        <v>46201</v>
      </c>
      <c r="C16" s="42" t="str">
        <f t="shared" si="1"/>
        <v>日</v>
      </c>
      <c r="D16" s="43"/>
      <c r="E16" s="43"/>
      <c r="F16" s="43"/>
      <c r="G16" s="43"/>
      <c r="H16" s="43"/>
      <c r="I16" s="43"/>
      <c r="J16" s="43"/>
      <c r="K16" s="43"/>
      <c r="L16" s="44"/>
      <c r="M16" s="44"/>
      <c r="N16" s="36" t="s">
        <v>20</v>
      </c>
      <c r="O16" s="1"/>
    </row>
    <row r="17" spans="2:15" ht="25.05" customHeight="1" x14ac:dyDescent="0.45">
      <c r="B17" s="128" t="s">
        <v>5</v>
      </c>
      <c r="C17" s="129"/>
      <c r="D17" s="45">
        <f t="shared" ref="D17:M17" si="2">SUM(D9:D16)</f>
        <v>0</v>
      </c>
      <c r="E17" s="45">
        <f t="shared" si="2"/>
        <v>0</v>
      </c>
      <c r="F17" s="45">
        <f t="shared" si="2"/>
        <v>0</v>
      </c>
      <c r="G17" s="45">
        <f t="shared" si="2"/>
        <v>0</v>
      </c>
      <c r="H17" s="45">
        <f t="shared" si="2"/>
        <v>0</v>
      </c>
      <c r="I17" s="45">
        <f t="shared" si="2"/>
        <v>0</v>
      </c>
      <c r="J17" s="45">
        <f t="shared" si="2"/>
        <v>0</v>
      </c>
      <c r="K17" s="45">
        <f t="shared" si="2"/>
        <v>0</v>
      </c>
      <c r="L17" s="45">
        <f t="shared" si="2"/>
        <v>0</v>
      </c>
      <c r="M17" s="46">
        <f t="shared" si="2"/>
        <v>0</v>
      </c>
      <c r="N17" s="47">
        <f>SUM(D17:M17)</f>
        <v>0</v>
      </c>
      <c r="O17" s="1"/>
    </row>
    <row r="18" spans="2:15" s="3" customFormat="1" ht="25.05" customHeight="1" x14ac:dyDescent="0.45">
      <c r="B18" s="141" t="s">
        <v>24</v>
      </c>
      <c r="C18" s="142"/>
      <c r="D18" s="94">
        <f>$I$5*D17</f>
        <v>0</v>
      </c>
      <c r="E18" s="94">
        <f t="shared" ref="E18:M18" si="3">$I$5*E17</f>
        <v>0</v>
      </c>
      <c r="F18" s="94">
        <f t="shared" si="3"/>
        <v>0</v>
      </c>
      <c r="G18" s="94">
        <f t="shared" si="3"/>
        <v>0</v>
      </c>
      <c r="H18" s="94">
        <f t="shared" si="3"/>
        <v>0</v>
      </c>
      <c r="I18" s="94">
        <f t="shared" si="3"/>
        <v>0</v>
      </c>
      <c r="J18" s="94">
        <f t="shared" si="3"/>
        <v>0</v>
      </c>
      <c r="K18" s="94">
        <f t="shared" si="3"/>
        <v>0</v>
      </c>
      <c r="L18" s="94">
        <f t="shared" si="3"/>
        <v>0</v>
      </c>
      <c r="M18" s="95">
        <f t="shared" si="3"/>
        <v>0</v>
      </c>
      <c r="N18" s="73">
        <f>SUM(D18:M18)</f>
        <v>0</v>
      </c>
    </row>
    <row r="19" spans="2:15" s="3" customFormat="1" ht="25.05" customHeight="1" thickBot="1" x14ac:dyDescent="0.5">
      <c r="B19" s="143" t="s">
        <v>25</v>
      </c>
      <c r="C19" s="144"/>
      <c r="D19" s="94">
        <f>'５月'!D24+D18</f>
        <v>0</v>
      </c>
      <c r="E19" s="94">
        <f>'５月'!E24+E18</f>
        <v>0</v>
      </c>
      <c r="F19" s="94">
        <f>'５月'!F24+F18</f>
        <v>0</v>
      </c>
      <c r="G19" s="94">
        <f>'５月'!G24+G18</f>
        <v>0</v>
      </c>
      <c r="H19" s="94">
        <f>'５月'!H24+H18</f>
        <v>0</v>
      </c>
      <c r="I19" s="94">
        <f>'５月'!I24+I18</f>
        <v>0</v>
      </c>
      <c r="J19" s="94">
        <f>'５月'!J24+J18</f>
        <v>0</v>
      </c>
      <c r="K19" s="94">
        <f>'５月'!K24+K18</f>
        <v>0</v>
      </c>
      <c r="L19" s="94">
        <f>'５月'!L24+L18</f>
        <v>0</v>
      </c>
      <c r="M19" s="94">
        <f>'５月'!M24+M18</f>
        <v>0</v>
      </c>
      <c r="N19" s="50">
        <f>SUM(D19:M19)</f>
        <v>0</v>
      </c>
    </row>
    <row r="20" spans="2:15" ht="25.05" customHeight="1" x14ac:dyDescent="0.45">
      <c r="B20" s="117" t="s">
        <v>3</v>
      </c>
      <c r="C20" s="130"/>
      <c r="D20" s="80">
        <f>SUM($B$23*D23,$B$24*D24,$B$25*D25)</f>
        <v>0</v>
      </c>
      <c r="E20" s="80">
        <f>SUM($B$23*E23,$B$24*E24,$B$25*E25)</f>
        <v>0</v>
      </c>
      <c r="F20" s="80">
        <f>SUM($B$23*F23,$B$24*F24,$B$25*F25)</f>
        <v>0</v>
      </c>
      <c r="G20" s="80">
        <f>SUM($B$23*G23,$B$24*G24,$B$25*G25)</f>
        <v>0</v>
      </c>
      <c r="H20" s="80">
        <f t="shared" ref="H20:K20" si="4">SUM($B$23*H23,$B$24*H24,$B$25*H25)</f>
        <v>0</v>
      </c>
      <c r="I20" s="80">
        <f t="shared" si="4"/>
        <v>0</v>
      </c>
      <c r="J20" s="80">
        <f t="shared" si="4"/>
        <v>0</v>
      </c>
      <c r="K20" s="80">
        <f t="shared" si="4"/>
        <v>0</v>
      </c>
      <c r="L20" s="80">
        <f>SUM($B$23*L23,$B$24*L24,$B$25*L25)</f>
        <v>0</v>
      </c>
      <c r="M20" s="81">
        <f>SUM($B$23*M23,$B$24*M24,$B$25*M25)</f>
        <v>0</v>
      </c>
      <c r="N20" s="82">
        <f>SUM(D20:M20)</f>
        <v>0</v>
      </c>
      <c r="O20" s="1"/>
    </row>
    <row r="21" spans="2:15" ht="25.05" customHeight="1" thickBot="1" x14ac:dyDescent="0.5">
      <c r="B21" s="131" t="s">
        <v>4</v>
      </c>
      <c r="C21" s="132"/>
      <c r="D21" s="83">
        <f>'５月'!D26+D20</f>
        <v>0</v>
      </c>
      <c r="E21" s="83">
        <f>'５月'!E26+E20</f>
        <v>0</v>
      </c>
      <c r="F21" s="83">
        <f>'５月'!F26+F20</f>
        <v>0</v>
      </c>
      <c r="G21" s="83">
        <f>'５月'!G26+G20</f>
        <v>0</v>
      </c>
      <c r="H21" s="83">
        <f>'５月'!H26+H20</f>
        <v>0</v>
      </c>
      <c r="I21" s="83">
        <f>'５月'!I26+I20</f>
        <v>0</v>
      </c>
      <c r="J21" s="83">
        <f>'５月'!J26+J20</f>
        <v>0</v>
      </c>
      <c r="K21" s="83">
        <f>'５月'!K26+K20</f>
        <v>0</v>
      </c>
      <c r="L21" s="83">
        <f>'５月'!L26+L20</f>
        <v>0</v>
      </c>
      <c r="M21" s="84">
        <f>'５月'!M26+M20</f>
        <v>0</v>
      </c>
      <c r="N21" s="85">
        <f>SUM(D21:M21)</f>
        <v>0</v>
      </c>
      <c r="O21" s="1"/>
    </row>
    <row r="22" spans="2:15" ht="25.05" customHeight="1" x14ac:dyDescent="0.45">
      <c r="O22" s="1"/>
    </row>
    <row r="23" spans="2:15" ht="24.6" customHeight="1" x14ac:dyDescent="0.45">
      <c r="B23" s="3">
        <v>600</v>
      </c>
      <c r="C23" t="s">
        <v>6</v>
      </c>
      <c r="D23">
        <f t="shared" ref="D23:M23" si="5">COUNTIF(D9:D16,"1")</f>
        <v>0</v>
      </c>
      <c r="E23">
        <f t="shared" si="5"/>
        <v>0</v>
      </c>
      <c r="F23">
        <f t="shared" si="5"/>
        <v>0</v>
      </c>
      <c r="G23">
        <f t="shared" si="5"/>
        <v>0</v>
      </c>
      <c r="H23">
        <f t="shared" si="5"/>
        <v>0</v>
      </c>
      <c r="I23">
        <f t="shared" si="5"/>
        <v>0</v>
      </c>
      <c r="J23">
        <f t="shared" si="5"/>
        <v>0</v>
      </c>
      <c r="K23">
        <f t="shared" si="5"/>
        <v>0</v>
      </c>
      <c r="L23">
        <f t="shared" si="5"/>
        <v>0</v>
      </c>
      <c r="M23">
        <f t="shared" si="5"/>
        <v>0</v>
      </c>
      <c r="O23" s="1"/>
    </row>
    <row r="24" spans="2:15" ht="24.6" customHeight="1" x14ac:dyDescent="0.45">
      <c r="B24" s="3">
        <v>1200</v>
      </c>
      <c r="C24" t="s">
        <v>7</v>
      </c>
      <c r="D24">
        <f t="shared" ref="D24:M24" si="6">COUNTIF(D9:D16,"2")</f>
        <v>0</v>
      </c>
      <c r="E24">
        <f t="shared" si="6"/>
        <v>0</v>
      </c>
      <c r="F24">
        <f t="shared" si="6"/>
        <v>0</v>
      </c>
      <c r="G24">
        <f t="shared" si="6"/>
        <v>0</v>
      </c>
      <c r="H24">
        <f t="shared" si="6"/>
        <v>0</v>
      </c>
      <c r="I24">
        <f t="shared" si="6"/>
        <v>0</v>
      </c>
      <c r="J24">
        <f t="shared" si="6"/>
        <v>0</v>
      </c>
      <c r="K24">
        <f t="shared" si="6"/>
        <v>0</v>
      </c>
      <c r="L24">
        <f t="shared" si="6"/>
        <v>0</v>
      </c>
      <c r="M24">
        <f t="shared" si="6"/>
        <v>0</v>
      </c>
    </row>
    <row r="25" spans="2:15" ht="24.6" customHeight="1" x14ac:dyDescent="0.45">
      <c r="B25" s="3">
        <v>1800</v>
      </c>
      <c r="C25" t="s">
        <v>8</v>
      </c>
      <c r="D25">
        <f t="shared" ref="D25:M25" si="7">COUNTIF(D9:D16,"3")</f>
        <v>0</v>
      </c>
      <c r="E25">
        <f t="shared" si="7"/>
        <v>0</v>
      </c>
      <c r="F25">
        <f t="shared" si="7"/>
        <v>0</v>
      </c>
      <c r="G25">
        <f t="shared" si="7"/>
        <v>0</v>
      </c>
      <c r="H25">
        <f t="shared" si="7"/>
        <v>0</v>
      </c>
      <c r="I25">
        <f t="shared" si="7"/>
        <v>0</v>
      </c>
      <c r="J25">
        <f t="shared" si="7"/>
        <v>0</v>
      </c>
      <c r="K25">
        <f t="shared" si="7"/>
        <v>0</v>
      </c>
      <c r="L25">
        <f t="shared" si="7"/>
        <v>0</v>
      </c>
      <c r="M25">
        <f t="shared" si="7"/>
        <v>0</v>
      </c>
    </row>
    <row r="26" spans="2:15" ht="24.6" customHeight="1" x14ac:dyDescent="0.45"/>
  </sheetData>
  <mergeCells count="12">
    <mergeCell ref="B2:N2"/>
    <mergeCell ref="B17:C17"/>
    <mergeCell ref="B20:C20"/>
    <mergeCell ref="B21:C21"/>
    <mergeCell ref="I3:M3"/>
    <mergeCell ref="I4:M4"/>
    <mergeCell ref="B6:B8"/>
    <mergeCell ref="C6:C8"/>
    <mergeCell ref="D6:M6"/>
    <mergeCell ref="D8:M8"/>
    <mergeCell ref="B18:C18"/>
    <mergeCell ref="B19:C19"/>
  </mergeCells>
  <phoneticPr fontId="18"/>
  <conditionalFormatting sqref="B9:M16">
    <cfRule type="expression" dxfId="19" priority="1">
      <formula>TEXT($C9,"aaa")="日"</formula>
    </cfRule>
    <cfRule type="expression" dxfId="18" priority="2">
      <formula>TEXT($C9,"aaa")="土"</formula>
    </cfRule>
  </conditionalFormatting>
  <dataValidations count="1">
    <dataValidation type="list" allowBlank="1" showInputMessage="1" showErrorMessage="1" sqref="D9:M16" xr:uid="{7D99F05B-861B-4798-BA4E-FB84C533F210}">
      <formula1>"１,２,３"</formula1>
    </dataValidation>
  </dataValidations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8A7D5-BDBF-4513-B588-EC7982E97D6A}">
  <dimension ref="A1:O26"/>
  <sheetViews>
    <sheetView view="pageBreakPreview" topLeftCell="A7" zoomScale="91" zoomScaleNormal="100" zoomScaleSheetLayoutView="91" workbookViewId="0">
      <selection activeCell="D20" sqref="D20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7</v>
      </c>
    </row>
    <row r="2" spans="1:15" ht="36.6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7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26</v>
      </c>
      <c r="I5" s="3">
        <f>'４月'!I5</f>
        <v>0</v>
      </c>
      <c r="J5" t="s">
        <v>15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IFERROR(SMALL(IF((WEEKDAY(DATE(2026,$A$1,ROW($1:$35)),2)&gt;5)*(MONTH(DATE(2026,$A$1,ROW($1:$35)))=$A$1),DATE(2026,$A$1,ROW($1:$35)),""),ROW(A1)),"")</f>
        <v>46207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IFERROR(SMALL(IF((WEEKDAY(DATE(2026,$A$1,ROW($1:$35)),2)&gt;5)*(MONTH(DATE(2026,$A$1,ROW($1:$35)))=$A$1),DATE(2026,$A$1,ROW($1:$35)),""),ROW(A2)),"")</f>
        <v>46208</v>
      </c>
      <c r="C10" s="11" t="str">
        <f t="shared" ref="C10:C17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IFERROR(SMALL(IF((WEEKDAY(DATE(2026,$A$1,ROW($1:$35)),2)&gt;5)*(MONTH(DATE(2026,$A$1,ROW($1:$35)))=$A$1),DATE(2026,$A$1,ROW($1:$35)),""),ROW(A3)),"")</f>
        <v>46214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IFERROR(SMALL(IF((WEEKDAY(DATE(2026,$A$1,ROW($1:$35)),2)&gt;5)*(MONTH(DATE(2026,$A$1,ROW($1:$35)))=$A$1),DATE(2026,$A$1,ROW($1:$35)),""),ROW(A4)),"")</f>
        <v>46215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IFERROR(SMALL(IF((WEEKDAY(DATE(2026,$A$1,ROW($1:$35)),2)&gt;5)*(MONTH(DATE(2026,$A$1,ROW($1:$35)))=$A$1),DATE(2026,$A$1,ROW($1:$35)),""),ROW(A5)),"")</f>
        <v>46221</v>
      </c>
      <c r="C13" s="11" t="str">
        <f t="shared" si="0"/>
        <v>土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IFERROR(SMALL(IF((WEEKDAY(DATE(2026,$A$1,ROW($1:$35)),2)&gt;5)*(MONTH(DATE(2026,$A$1,ROW($1:$35)))=$A$1),DATE(2026,$A$1,ROW($1:$35)),""),ROW(A6)),"")</f>
        <v>46222</v>
      </c>
      <c r="C14" s="11" t="str">
        <f t="shared" si="0"/>
        <v>日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8">
        <v>46223</v>
      </c>
      <c r="C15" s="19" t="s">
        <v>10</v>
      </c>
      <c r="D15" s="20"/>
      <c r="E15" s="20"/>
      <c r="F15" s="20"/>
      <c r="G15" s="20"/>
      <c r="H15" s="20"/>
      <c r="I15" s="20"/>
      <c r="J15" s="20"/>
      <c r="K15" s="20"/>
      <c r="L15" s="24"/>
      <c r="M15" s="21"/>
      <c r="O15" s="1"/>
    </row>
    <row r="16" spans="1:15" ht="25.05" customHeight="1" thickBot="1" x14ac:dyDescent="0.5">
      <c r="B16" s="10" cm="1">
        <f t="array" ref="B16">IFERROR(SMALL(IF((WEEKDAY(DATE(2026,$A$1,ROW($1:$35)),2)&gt;5)*(MONTH(DATE(2026,$A$1,ROW($1:$35)))=$A$1),DATE(2026,$A$1,ROW($1:$35)),""),ROW(A7)),"")</f>
        <v>46228</v>
      </c>
      <c r="C16" s="11" t="str">
        <f t="shared" si="0"/>
        <v>土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O16" s="1"/>
    </row>
    <row r="17" spans="2:15" ht="25.05" customHeight="1" thickBot="1" x14ac:dyDescent="0.5">
      <c r="B17" s="41" cm="1">
        <f t="array" ref="B17">IFERROR(SMALL(IF((WEEKDAY(DATE(2026,$A$1,ROW($1:$35)),2)&gt;5)*(MONTH(DATE(2026,$A$1,ROW($1:$35)))=$A$1),DATE(2026,$A$1,ROW($1:$35)),""),ROW(A8)),"")</f>
        <v>46229</v>
      </c>
      <c r="C17" s="42" t="str">
        <f t="shared" si="0"/>
        <v>日</v>
      </c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36" t="s">
        <v>20</v>
      </c>
      <c r="O17" s="1"/>
    </row>
    <row r="18" spans="2:15" ht="25.05" customHeight="1" x14ac:dyDescent="0.45">
      <c r="B18" s="128" t="s">
        <v>5</v>
      </c>
      <c r="C18" s="129"/>
      <c r="D18" s="45">
        <f t="shared" ref="D18:M18" si="1">SUM(D9:D17)</f>
        <v>0</v>
      </c>
      <c r="E18" s="45">
        <f t="shared" si="1"/>
        <v>0</v>
      </c>
      <c r="F18" s="45">
        <f t="shared" si="1"/>
        <v>0</v>
      </c>
      <c r="G18" s="45">
        <f t="shared" si="1"/>
        <v>0</v>
      </c>
      <c r="H18" s="45">
        <f t="shared" si="1"/>
        <v>0</v>
      </c>
      <c r="I18" s="45">
        <f t="shared" si="1"/>
        <v>0</v>
      </c>
      <c r="J18" s="45">
        <f t="shared" si="1"/>
        <v>0</v>
      </c>
      <c r="K18" s="45">
        <f t="shared" si="1"/>
        <v>0</v>
      </c>
      <c r="L18" s="45">
        <f t="shared" si="1"/>
        <v>0</v>
      </c>
      <c r="M18" s="46">
        <f t="shared" si="1"/>
        <v>0</v>
      </c>
      <c r="N18" s="47">
        <f>SUM(D18:M18)</f>
        <v>0</v>
      </c>
      <c r="O18" s="1"/>
    </row>
    <row r="19" spans="2:15" s="3" customFormat="1" ht="25.05" customHeight="1" x14ac:dyDescent="0.45">
      <c r="B19" s="141" t="s">
        <v>24</v>
      </c>
      <c r="C19" s="142"/>
      <c r="D19" s="94">
        <f>$I$5*D18</f>
        <v>0</v>
      </c>
      <c r="E19" s="94">
        <f t="shared" ref="E19:M19" si="2">$I$5*E18</f>
        <v>0</v>
      </c>
      <c r="F19" s="94">
        <f t="shared" si="2"/>
        <v>0</v>
      </c>
      <c r="G19" s="94">
        <f t="shared" si="2"/>
        <v>0</v>
      </c>
      <c r="H19" s="94">
        <f t="shared" si="2"/>
        <v>0</v>
      </c>
      <c r="I19" s="94">
        <f t="shared" si="2"/>
        <v>0</v>
      </c>
      <c r="J19" s="94">
        <f t="shared" si="2"/>
        <v>0</v>
      </c>
      <c r="K19" s="94">
        <f t="shared" si="2"/>
        <v>0</v>
      </c>
      <c r="L19" s="94">
        <f t="shared" si="2"/>
        <v>0</v>
      </c>
      <c r="M19" s="95">
        <f t="shared" si="2"/>
        <v>0</v>
      </c>
      <c r="N19" s="90">
        <f>SUM(D19:M19)</f>
        <v>0</v>
      </c>
    </row>
    <row r="20" spans="2:15" s="3" customFormat="1" ht="25.05" customHeight="1" thickBot="1" x14ac:dyDescent="0.5">
      <c r="B20" s="143" t="s">
        <v>25</v>
      </c>
      <c r="C20" s="144"/>
      <c r="D20" s="94">
        <f>'６月'!D19+D19</f>
        <v>0</v>
      </c>
      <c r="E20" s="94">
        <f>'６月'!E19+E19</f>
        <v>0</v>
      </c>
      <c r="F20" s="94">
        <f>'６月'!F19+F19</f>
        <v>0</v>
      </c>
      <c r="G20" s="94">
        <f>'６月'!G19+G19</f>
        <v>0</v>
      </c>
      <c r="H20" s="94">
        <f>'６月'!H19+H19</f>
        <v>0</v>
      </c>
      <c r="I20" s="94">
        <f>'６月'!I19+I19</f>
        <v>0</v>
      </c>
      <c r="J20" s="94">
        <f>'６月'!J19+J19</f>
        <v>0</v>
      </c>
      <c r="K20" s="94">
        <f>'６月'!K19+K19</f>
        <v>0</v>
      </c>
      <c r="L20" s="94">
        <f>'６月'!L19+L19</f>
        <v>0</v>
      </c>
      <c r="M20" s="94">
        <f>'６月'!M19+M19</f>
        <v>0</v>
      </c>
      <c r="N20" s="50">
        <f>SUM(D20:M20)</f>
        <v>0</v>
      </c>
    </row>
    <row r="21" spans="2:15" ht="25.05" customHeight="1" x14ac:dyDescent="0.45">
      <c r="B21" s="117" t="s">
        <v>3</v>
      </c>
      <c r="C21" s="130"/>
      <c r="D21" s="80">
        <f>SUM($B$24*D24,$B$25*D25,$B$26*D26)</f>
        <v>0</v>
      </c>
      <c r="E21" s="80">
        <f>SUM($B$24*E24,$B$25*E25,$B$26*E26)</f>
        <v>0</v>
      </c>
      <c r="F21" s="80">
        <f>SUM($B$24*F24,$B$25*F25,$B$26*F26)</f>
        <v>0</v>
      </c>
      <c r="G21" s="80">
        <f>SUM($B$24*G24,$B$25*G25,$B$26*G26)</f>
        <v>0</v>
      </c>
      <c r="H21" s="80">
        <f t="shared" ref="H21:K21" si="3">SUM($B$24*H24,$B$25*H25,$B$26*H26)</f>
        <v>0</v>
      </c>
      <c r="I21" s="80">
        <f t="shared" si="3"/>
        <v>0</v>
      </c>
      <c r="J21" s="80">
        <f t="shared" si="3"/>
        <v>0</v>
      </c>
      <c r="K21" s="80">
        <f t="shared" si="3"/>
        <v>0</v>
      </c>
      <c r="L21" s="80">
        <f>SUM($B$24*L24,$B$25*L25,$B$26*L26)</f>
        <v>0</v>
      </c>
      <c r="M21" s="81">
        <f>SUM($B$24*M24,$B$25*M25,$B$26*M26)</f>
        <v>0</v>
      </c>
      <c r="N21" s="82">
        <f>SUM(D21:M21)</f>
        <v>0</v>
      </c>
      <c r="O21" s="1"/>
    </row>
    <row r="22" spans="2:15" ht="25.05" customHeight="1" thickBot="1" x14ac:dyDescent="0.5">
      <c r="B22" s="131" t="s">
        <v>4</v>
      </c>
      <c r="C22" s="132"/>
      <c r="D22" s="83">
        <f>'６月'!D21+D21</f>
        <v>0</v>
      </c>
      <c r="E22" s="83">
        <f>'６月'!E21+E21</f>
        <v>0</v>
      </c>
      <c r="F22" s="83">
        <f>'６月'!F21+F21</f>
        <v>0</v>
      </c>
      <c r="G22" s="83">
        <f>'６月'!G21+G21</f>
        <v>0</v>
      </c>
      <c r="H22" s="83">
        <f>'６月'!H21+H21</f>
        <v>0</v>
      </c>
      <c r="I22" s="83">
        <f>'６月'!I21+I21</f>
        <v>0</v>
      </c>
      <c r="J22" s="83">
        <f>'６月'!J21+J21</f>
        <v>0</v>
      </c>
      <c r="K22" s="83">
        <f>'６月'!K21+K21</f>
        <v>0</v>
      </c>
      <c r="L22" s="83">
        <f>'６月'!L21+L21</f>
        <v>0</v>
      </c>
      <c r="M22" s="84">
        <f>'６月'!M21+M21</f>
        <v>0</v>
      </c>
      <c r="N22" s="85">
        <f>SUM(D22:M22)</f>
        <v>0</v>
      </c>
      <c r="O22" s="1"/>
    </row>
    <row r="23" spans="2:15" ht="24.6" customHeight="1" x14ac:dyDescent="0.45">
      <c r="O23" s="1"/>
    </row>
    <row r="24" spans="2:15" ht="24.6" customHeight="1" x14ac:dyDescent="0.45">
      <c r="B24" s="3">
        <v>600</v>
      </c>
      <c r="C24" t="s">
        <v>6</v>
      </c>
      <c r="D24">
        <f t="shared" ref="D24:M24" si="4">COUNTIF(D9:D17,"1")</f>
        <v>0</v>
      </c>
      <c r="E24">
        <f t="shared" si="4"/>
        <v>0</v>
      </c>
      <c r="F24">
        <f t="shared" si="4"/>
        <v>0</v>
      </c>
      <c r="G24">
        <f t="shared" si="4"/>
        <v>0</v>
      </c>
      <c r="H24">
        <f t="shared" si="4"/>
        <v>0</v>
      </c>
      <c r="I24">
        <f t="shared" si="4"/>
        <v>0</v>
      </c>
      <c r="J24">
        <f t="shared" si="4"/>
        <v>0</v>
      </c>
      <c r="K24">
        <f t="shared" si="4"/>
        <v>0</v>
      </c>
      <c r="L24">
        <f t="shared" si="4"/>
        <v>0</v>
      </c>
      <c r="M24">
        <f t="shared" si="4"/>
        <v>0</v>
      </c>
    </row>
    <row r="25" spans="2:15" ht="24.6" customHeight="1" x14ac:dyDescent="0.45">
      <c r="B25" s="3">
        <v>1200</v>
      </c>
      <c r="C25" t="s">
        <v>7</v>
      </c>
      <c r="D25">
        <f t="shared" ref="D25:M25" si="5">COUNTIF(D9:D17,"2")</f>
        <v>0</v>
      </c>
      <c r="E25">
        <f t="shared" si="5"/>
        <v>0</v>
      </c>
      <c r="F25">
        <f t="shared" si="5"/>
        <v>0</v>
      </c>
      <c r="G25">
        <f t="shared" si="5"/>
        <v>0</v>
      </c>
      <c r="H25">
        <f t="shared" si="5"/>
        <v>0</v>
      </c>
      <c r="I25">
        <f t="shared" si="5"/>
        <v>0</v>
      </c>
      <c r="J25">
        <f t="shared" si="5"/>
        <v>0</v>
      </c>
      <c r="K25">
        <f t="shared" si="5"/>
        <v>0</v>
      </c>
      <c r="L25">
        <f t="shared" si="5"/>
        <v>0</v>
      </c>
      <c r="M25">
        <f t="shared" si="5"/>
        <v>0</v>
      </c>
    </row>
    <row r="26" spans="2:15" ht="24.6" customHeight="1" x14ac:dyDescent="0.45">
      <c r="B26" s="3">
        <v>1800</v>
      </c>
      <c r="C26" t="s">
        <v>8</v>
      </c>
      <c r="D26">
        <f t="shared" ref="D26:M26" si="6">COUNTIF(D9:D17,"3")</f>
        <v>0</v>
      </c>
      <c r="E26">
        <f t="shared" si="6"/>
        <v>0</v>
      </c>
      <c r="F26">
        <f t="shared" si="6"/>
        <v>0</v>
      </c>
      <c r="G26">
        <f t="shared" si="6"/>
        <v>0</v>
      </c>
      <c r="H26">
        <f t="shared" si="6"/>
        <v>0</v>
      </c>
      <c r="I26">
        <f t="shared" si="6"/>
        <v>0</v>
      </c>
      <c r="J26">
        <f t="shared" si="6"/>
        <v>0</v>
      </c>
      <c r="K26">
        <f t="shared" si="6"/>
        <v>0</v>
      </c>
      <c r="L26">
        <f t="shared" si="6"/>
        <v>0</v>
      </c>
      <c r="M26">
        <f t="shared" si="6"/>
        <v>0</v>
      </c>
    </row>
  </sheetData>
  <mergeCells count="12">
    <mergeCell ref="B2:N2"/>
    <mergeCell ref="B18:C18"/>
    <mergeCell ref="B21:C21"/>
    <mergeCell ref="B22:C22"/>
    <mergeCell ref="I3:M3"/>
    <mergeCell ref="I4:M4"/>
    <mergeCell ref="B6:B8"/>
    <mergeCell ref="C6:C8"/>
    <mergeCell ref="D6:M6"/>
    <mergeCell ref="D8:M8"/>
    <mergeCell ref="B19:C19"/>
    <mergeCell ref="B20:C20"/>
  </mergeCells>
  <phoneticPr fontId="18"/>
  <conditionalFormatting sqref="B9:M17">
    <cfRule type="expression" dxfId="17" priority="1">
      <formula>TEXT($C9,"aaa")="日"</formula>
    </cfRule>
    <cfRule type="expression" dxfId="16" priority="2">
      <formula>TEXT($C9,"aaa")="土"</formula>
    </cfRule>
  </conditionalFormatting>
  <dataValidations count="1">
    <dataValidation type="list" allowBlank="1" showInputMessage="1" showErrorMessage="1" sqref="D9:M17" xr:uid="{6D13F922-6707-4132-8B9C-12D38A05C12F}">
      <formula1>"１,２,３"</formula1>
    </dataValidation>
  </dataValidations>
  <pageMargins left="0.7" right="0.7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1C93-943F-40D6-9CFF-06ECEA1EE547}">
  <dimension ref="A1:O28"/>
  <sheetViews>
    <sheetView view="pageBreakPreview" topLeftCell="A3" zoomScale="91" zoomScaleNormal="100" zoomScaleSheetLayoutView="91" workbookViewId="0">
      <selection activeCell="B13" sqref="B1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8</v>
      </c>
    </row>
    <row r="2" spans="1:15" ht="36.6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8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26</v>
      </c>
      <c r="I5" s="3">
        <f>'４月'!I5</f>
        <v>0</v>
      </c>
      <c r="J5" t="s">
        <v>15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IFERROR(SMALL(IF((WEEKDAY(DATE(2026,$A$1,ROW($1:$35)),2)&gt;5)*(MONTH(DATE(2026,$A$1,ROW($1:$35)))=$A$1),DATE(2026,$A$1,ROW($1:$35)),""),ROW(A1)),"")</f>
        <v>46235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IFERROR(SMALL(IF((WEEKDAY(DATE(2026,$A$1,ROW($1:$35)),2)&gt;5)*(MONTH(DATE(2026,$A$1,ROW($1:$35)))=$A$1),DATE(2026,$A$1,ROW($1:$35)),""),ROW(A2)),"")</f>
        <v>46236</v>
      </c>
      <c r="C10" s="11" t="str">
        <f t="shared" ref="C10:C15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IFERROR(SMALL(IF((WEEKDAY(DATE(2026,$A$1,ROW($1:$35)),2)&gt;5)*(MONTH(DATE(2026,$A$1,ROW($1:$35)))=$A$1),DATE(2026,$A$1,ROW($1:$35)),""),ROW(A3)),"")</f>
        <v>46242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IFERROR(SMALL(IF((WEEKDAY(DATE(2026,$A$1,ROW($1:$35)),2)&gt;5)*(MONTH(DATE(2026,$A$1,ROW($1:$35)))=$A$1),DATE(2026,$A$1,ROW($1:$35)),""),ROW(A4)),"")</f>
        <v>46243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8">
        <v>46245</v>
      </c>
      <c r="C13" s="19" t="s">
        <v>10</v>
      </c>
      <c r="D13" s="20"/>
      <c r="E13" s="20"/>
      <c r="F13" s="20"/>
      <c r="G13" s="20"/>
      <c r="H13" s="20"/>
      <c r="I13" s="20"/>
      <c r="J13" s="20"/>
      <c r="K13" s="20"/>
      <c r="L13" s="24"/>
      <c r="M13" s="21"/>
      <c r="O13" s="1"/>
    </row>
    <row r="14" spans="1:15" ht="25.05" customHeight="1" x14ac:dyDescent="0.45">
      <c r="B14" s="10" cm="1">
        <f t="array" ref="B14">IFERROR(SMALL(IF((WEEKDAY(DATE(2026,$A$1,ROW($1:$35)),2)&gt;5)*(MONTH(DATE(2026,$A$1,ROW($1:$35)))=$A$1),DATE(2026,$A$1,ROW($1:$35)),""),ROW(A5)),"")</f>
        <v>46249</v>
      </c>
      <c r="C14" s="11" t="str">
        <f t="shared" si="0"/>
        <v>土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0" cm="1">
        <f t="array" ref="B15">IFERROR(SMALL(IF((WEEKDAY(DATE(2026,$A$1,ROW($1:$35)),2)&gt;5)*(MONTH(DATE(2026,$A$1,ROW($1:$35)))=$A$1),DATE(2026,$A$1,ROW($1:$35)),""),ROW(A6)),"")</f>
        <v>46250</v>
      </c>
      <c r="C15" s="11" t="str">
        <f t="shared" si="0"/>
        <v>日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x14ac:dyDescent="0.45">
      <c r="B16" s="10" cm="1">
        <f t="array" ref="B16">IFERROR(SMALL(IF((WEEKDAY(DATE(2026,$A$1,ROW($1:$35)),2)&gt;5)*(MONTH(DATE(2026,$A$1,ROW($1:$35)))=$A$1),DATE(2026,$A$1,ROW($1:$35)),""),ROW(A7)),"")</f>
        <v>46256</v>
      </c>
      <c r="C16" s="11" t="str">
        <f t="shared" ref="C16:C19" si="1">TEXT(B16,"aaa")</f>
        <v>土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O16" s="1"/>
    </row>
    <row r="17" spans="2:15" ht="25.05" customHeight="1" x14ac:dyDescent="0.45">
      <c r="B17" s="41" cm="1">
        <f t="array" ref="B17">IFERROR(SMALL(IF((WEEKDAY(DATE(2026,$A$1,ROW($1:$35)),2)&gt;5)*(MONTH(DATE(2026,$A$1,ROW($1:$35)))=$A$1),DATE(2026,$A$1,ROW($1:$35)),""),ROW(A8)),"")</f>
        <v>46257</v>
      </c>
      <c r="C17" s="42" t="str">
        <f t="shared" si="1"/>
        <v>日</v>
      </c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108"/>
      <c r="O17" s="1"/>
    </row>
    <row r="18" spans="2:15" ht="25.05" customHeight="1" thickBot="1" x14ac:dyDescent="0.5">
      <c r="B18" s="41" cm="1">
        <f t="array" ref="B18">IFERROR(SMALL(IF((WEEKDAY(DATE(2026,$A$1,ROW($1:$35)),2)&gt;5)*(MONTH(DATE(2026,$A$1,ROW($1:$35)))=$A$1),DATE(2026,$A$1,ROW($1:$35)),""),ROW(A9)),"")</f>
        <v>46263</v>
      </c>
      <c r="C18" s="42" t="str">
        <f t="shared" si="1"/>
        <v>土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109"/>
      <c r="O18" s="1"/>
    </row>
    <row r="19" spans="2:15" ht="25.05" customHeight="1" thickBot="1" x14ac:dyDescent="0.5">
      <c r="B19" s="41" cm="1">
        <f t="array" ref="B19">IFERROR(SMALL(IF((WEEKDAY(DATE(2026,$A$1,ROW($1:$35)),2)&gt;5)*(MONTH(DATE(2026,$A$1,ROW($1:$35)))=$A$1),DATE(2026,$A$1,ROW($1:$35)),""),ROW(A10)),"")</f>
        <v>46264</v>
      </c>
      <c r="C19" s="42" t="str">
        <f t="shared" si="1"/>
        <v>日</v>
      </c>
      <c r="D19" s="26"/>
      <c r="E19" s="26"/>
      <c r="F19" s="26"/>
      <c r="G19" s="26"/>
      <c r="H19" s="26"/>
      <c r="I19" s="26"/>
      <c r="J19" s="26"/>
      <c r="K19" s="26"/>
      <c r="L19" s="27"/>
      <c r="M19" s="27"/>
      <c r="N19" s="36" t="s">
        <v>27</v>
      </c>
      <c r="O19" s="1"/>
    </row>
    <row r="20" spans="2:15" ht="25.05" customHeight="1" x14ac:dyDescent="0.45">
      <c r="B20" s="128" t="s">
        <v>5</v>
      </c>
      <c r="C20" s="129"/>
      <c r="D20" s="45">
        <f>SUM(D9:D19)</f>
        <v>0</v>
      </c>
      <c r="E20" s="45">
        <f t="shared" ref="E20:M20" si="2">SUM(E9:E19)</f>
        <v>0</v>
      </c>
      <c r="F20" s="45">
        <f t="shared" si="2"/>
        <v>0</v>
      </c>
      <c r="G20" s="45">
        <f t="shared" si="2"/>
        <v>0</v>
      </c>
      <c r="H20" s="45">
        <f t="shared" si="2"/>
        <v>0</v>
      </c>
      <c r="I20" s="45">
        <f t="shared" si="2"/>
        <v>0</v>
      </c>
      <c r="J20" s="45">
        <f t="shared" si="2"/>
        <v>0</v>
      </c>
      <c r="K20" s="45">
        <f t="shared" si="2"/>
        <v>0</v>
      </c>
      <c r="L20" s="45">
        <f t="shared" si="2"/>
        <v>0</v>
      </c>
      <c r="M20" s="45">
        <f t="shared" si="2"/>
        <v>0</v>
      </c>
      <c r="N20" s="39">
        <f>SUM(D20:M20)</f>
        <v>0</v>
      </c>
      <c r="O20" s="1"/>
    </row>
    <row r="21" spans="2:15" s="3" customFormat="1" ht="25.05" customHeight="1" x14ac:dyDescent="0.45">
      <c r="B21" s="145" t="s">
        <v>24</v>
      </c>
      <c r="C21" s="146"/>
      <c r="D21" s="91">
        <f>$I$5*D20</f>
        <v>0</v>
      </c>
      <c r="E21" s="91">
        <f t="shared" ref="E21:M21" si="3">$I$5*E20</f>
        <v>0</v>
      </c>
      <c r="F21" s="91">
        <f t="shared" si="3"/>
        <v>0</v>
      </c>
      <c r="G21" s="91">
        <f t="shared" si="3"/>
        <v>0</v>
      </c>
      <c r="H21" s="91">
        <f t="shared" si="3"/>
        <v>0</v>
      </c>
      <c r="I21" s="91">
        <f t="shared" si="3"/>
        <v>0</v>
      </c>
      <c r="J21" s="91">
        <f t="shared" si="3"/>
        <v>0</v>
      </c>
      <c r="K21" s="91">
        <f t="shared" si="3"/>
        <v>0</v>
      </c>
      <c r="L21" s="91">
        <f t="shared" si="3"/>
        <v>0</v>
      </c>
      <c r="M21" s="92">
        <f t="shared" si="3"/>
        <v>0</v>
      </c>
      <c r="N21" s="53">
        <f>SUM(D21:M21)</f>
        <v>0</v>
      </c>
    </row>
    <row r="22" spans="2:15" s="3" customFormat="1" ht="25.05" customHeight="1" thickBot="1" x14ac:dyDescent="0.5">
      <c r="B22" s="147" t="s">
        <v>25</v>
      </c>
      <c r="C22" s="148"/>
      <c r="D22" s="103">
        <f>'７月'!D20+D21</f>
        <v>0</v>
      </c>
      <c r="E22" s="103">
        <f>'７月'!E20+E21</f>
        <v>0</v>
      </c>
      <c r="F22" s="103">
        <f>'７月'!F20+F21</f>
        <v>0</v>
      </c>
      <c r="G22" s="103">
        <f>'７月'!G20+G21</f>
        <v>0</v>
      </c>
      <c r="H22" s="103">
        <f>'７月'!H20+H21</f>
        <v>0</v>
      </c>
      <c r="I22" s="103">
        <f>'７月'!I20+I21</f>
        <v>0</v>
      </c>
      <c r="J22" s="103">
        <f>'７月'!J20+J21</f>
        <v>0</v>
      </c>
      <c r="K22" s="103">
        <f>'７月'!K20+K21</f>
        <v>0</v>
      </c>
      <c r="L22" s="103">
        <f>'７月'!L20+L21</f>
        <v>0</v>
      </c>
      <c r="M22" s="103">
        <f>'７月'!M20+M21</f>
        <v>0</v>
      </c>
      <c r="N22" s="51">
        <f>SUM(D22:M22)</f>
        <v>0</v>
      </c>
    </row>
    <row r="23" spans="2:15" ht="24.6" customHeight="1" x14ac:dyDescent="0.45">
      <c r="B23" s="117" t="s">
        <v>3</v>
      </c>
      <c r="C23" s="130"/>
      <c r="D23" s="80">
        <f>SUM($B$26*D26,$B$27*D27,$B$28*D28)</f>
        <v>0</v>
      </c>
      <c r="E23" s="80">
        <f>SUM($B$26*E26,$B$27*E27,$B$28*E28)</f>
        <v>0</v>
      </c>
      <c r="F23" s="80">
        <f>SUM($B$26*F26,$B$27*F27,$B$28*F28)</f>
        <v>0</v>
      </c>
      <c r="G23" s="80">
        <f>SUM($B$26*G26,$B$27*G27,$B$28*G28)</f>
        <v>0</v>
      </c>
      <c r="H23" s="80">
        <f t="shared" ref="H23:K23" si="4">SUM($B$26*H26,$B$27*H27,$B$28*H28)</f>
        <v>0</v>
      </c>
      <c r="I23" s="80">
        <f t="shared" si="4"/>
        <v>0</v>
      </c>
      <c r="J23" s="80">
        <f t="shared" si="4"/>
        <v>0</v>
      </c>
      <c r="K23" s="80">
        <f t="shared" si="4"/>
        <v>0</v>
      </c>
      <c r="L23" s="80">
        <f>SUM($B$26*L26,$B$27*L27,$B$28*L28)</f>
        <v>0</v>
      </c>
      <c r="M23" s="81">
        <f>SUM($B$26*M26,$B$27*M27,$B$28*M28)</f>
        <v>0</v>
      </c>
      <c r="N23" s="82">
        <f>SUM(D23:M23)</f>
        <v>0</v>
      </c>
      <c r="O23" s="1"/>
    </row>
    <row r="24" spans="2:15" ht="24.6" customHeight="1" thickBot="1" x14ac:dyDescent="0.5">
      <c r="B24" s="131" t="s">
        <v>4</v>
      </c>
      <c r="C24" s="132"/>
      <c r="D24" s="83">
        <f>'７月'!D22+D23</f>
        <v>0</v>
      </c>
      <c r="E24" s="83">
        <f>'７月'!E22+E23</f>
        <v>0</v>
      </c>
      <c r="F24" s="83">
        <f>'７月'!F22+F23</f>
        <v>0</v>
      </c>
      <c r="G24" s="83">
        <f>'７月'!G22+G23</f>
        <v>0</v>
      </c>
      <c r="H24" s="83">
        <f>'７月'!H22+H23</f>
        <v>0</v>
      </c>
      <c r="I24" s="83">
        <f>'７月'!I22+I23</f>
        <v>0</v>
      </c>
      <c r="J24" s="83">
        <f>'７月'!J22+J23</f>
        <v>0</v>
      </c>
      <c r="K24" s="83">
        <f>'７月'!K22+K23</f>
        <v>0</v>
      </c>
      <c r="L24" s="83">
        <f>'７月'!L22+L23</f>
        <v>0</v>
      </c>
      <c r="M24" s="84">
        <f>'７月'!M22+M23</f>
        <v>0</v>
      </c>
      <c r="N24" s="85">
        <f>SUM(D24:M24)</f>
        <v>0</v>
      </c>
    </row>
    <row r="25" spans="2:15" ht="24.6" customHeight="1" x14ac:dyDescent="0.45"/>
    <row r="26" spans="2:15" ht="24.6" customHeight="1" x14ac:dyDescent="0.45">
      <c r="B26">
        <v>600</v>
      </c>
      <c r="C26" t="s">
        <v>6</v>
      </c>
      <c r="D26">
        <f>COUNTIF(D9:D19,"1")</f>
        <v>0</v>
      </c>
      <c r="E26">
        <f t="shared" ref="E26:M26" si="5">COUNTIF(E9:E19,"1")</f>
        <v>0</v>
      </c>
      <c r="F26">
        <f t="shared" si="5"/>
        <v>0</v>
      </c>
      <c r="G26">
        <f t="shared" si="5"/>
        <v>0</v>
      </c>
      <c r="H26">
        <f t="shared" si="5"/>
        <v>0</v>
      </c>
      <c r="I26">
        <f t="shared" si="5"/>
        <v>0</v>
      </c>
      <c r="J26">
        <f t="shared" si="5"/>
        <v>0</v>
      </c>
      <c r="K26">
        <f t="shared" si="5"/>
        <v>0</v>
      </c>
      <c r="L26">
        <f t="shared" si="5"/>
        <v>0</v>
      </c>
      <c r="M26">
        <f t="shared" si="5"/>
        <v>0</v>
      </c>
    </row>
    <row r="27" spans="2:15" x14ac:dyDescent="0.45">
      <c r="B27" s="3">
        <v>1200</v>
      </c>
      <c r="C27" t="s">
        <v>7</v>
      </c>
      <c r="D27">
        <f>COUNTIF(D9:D19,"2")</f>
        <v>0</v>
      </c>
      <c r="E27">
        <f t="shared" ref="E27:M27" si="6">COUNTIF(E9:E19,"2")</f>
        <v>0</v>
      </c>
      <c r="F27">
        <f t="shared" si="6"/>
        <v>0</v>
      </c>
      <c r="G27">
        <f t="shared" si="6"/>
        <v>0</v>
      </c>
      <c r="H27">
        <f t="shared" si="6"/>
        <v>0</v>
      </c>
      <c r="I27">
        <f t="shared" si="6"/>
        <v>0</v>
      </c>
      <c r="J27">
        <f t="shared" si="6"/>
        <v>0</v>
      </c>
      <c r="K27">
        <f t="shared" si="6"/>
        <v>0</v>
      </c>
      <c r="L27">
        <f t="shared" si="6"/>
        <v>0</v>
      </c>
      <c r="M27">
        <f t="shared" si="6"/>
        <v>0</v>
      </c>
    </row>
    <row r="28" spans="2:15" x14ac:dyDescent="0.45">
      <c r="B28" s="3">
        <v>1800</v>
      </c>
      <c r="C28" t="s">
        <v>8</v>
      </c>
      <c r="D28">
        <f>COUNTIF(D9:D19,"3")</f>
        <v>0</v>
      </c>
      <c r="E28">
        <f t="shared" ref="E28:M28" si="7">COUNTIF(E9:E19,"3")</f>
        <v>0</v>
      </c>
      <c r="F28">
        <f t="shared" si="7"/>
        <v>0</v>
      </c>
      <c r="G28">
        <f t="shared" si="7"/>
        <v>0</v>
      </c>
      <c r="H28">
        <f t="shared" si="7"/>
        <v>0</v>
      </c>
      <c r="I28">
        <f t="shared" si="7"/>
        <v>0</v>
      </c>
      <c r="J28">
        <f t="shared" si="7"/>
        <v>0</v>
      </c>
      <c r="K28">
        <f t="shared" si="7"/>
        <v>0</v>
      </c>
      <c r="L28">
        <f t="shared" si="7"/>
        <v>0</v>
      </c>
      <c r="M28">
        <f t="shared" si="7"/>
        <v>0</v>
      </c>
    </row>
  </sheetData>
  <mergeCells count="12">
    <mergeCell ref="B2:N2"/>
    <mergeCell ref="B20:C20"/>
    <mergeCell ref="B23:C23"/>
    <mergeCell ref="B24:C24"/>
    <mergeCell ref="I3:M3"/>
    <mergeCell ref="I4:M4"/>
    <mergeCell ref="B6:B8"/>
    <mergeCell ref="C6:C8"/>
    <mergeCell ref="D6:M6"/>
    <mergeCell ref="D8:M8"/>
    <mergeCell ref="B21:C21"/>
    <mergeCell ref="B22:C22"/>
  </mergeCells>
  <phoneticPr fontId="18"/>
  <conditionalFormatting sqref="B9:M19">
    <cfRule type="expression" dxfId="15" priority="1">
      <formula>TEXT($C9,"aaa")="日"</formula>
    </cfRule>
    <cfRule type="expression" dxfId="14" priority="2">
      <formula>TEXT($C9,"aaa")="土"</formula>
    </cfRule>
  </conditionalFormatting>
  <dataValidations count="1">
    <dataValidation type="list" allowBlank="1" showInputMessage="1" showErrorMessage="1" sqref="D9:M19" xr:uid="{F5F2FE72-D36D-4B0C-85B0-8B7658FFEAAE}">
      <formula1>"１,２,３"</formula1>
    </dataValidation>
  </dataValidation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D5387-B703-49E9-8B3B-ECEC42E606AD}">
  <dimension ref="A1:O28"/>
  <sheetViews>
    <sheetView view="pageBreakPreview" topLeftCell="A7" zoomScale="91" zoomScaleNormal="100" zoomScaleSheetLayoutView="91" workbookViewId="0">
      <selection activeCell="B23" sqref="B23:C2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5" max="15" width="3.69921875" customWidth="1"/>
  </cols>
  <sheetData>
    <row r="1" spans="1:15" x14ac:dyDescent="0.45">
      <c r="A1">
        <v>9</v>
      </c>
    </row>
    <row r="2" spans="1:15" ht="36.6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9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26</v>
      </c>
      <c r="I5" s="3">
        <f>'４月'!I5</f>
        <v>0</v>
      </c>
      <c r="J5" t="s">
        <v>15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IFERROR(SMALL(IF((WEEKDAY(DATE(2026,$A$1,ROW($1:$35)),2)&gt;5)*(MONTH(DATE(2026,$A$1,ROW($1:$35)))=$A$1),DATE(2026,$A$1,ROW($1:$35)),""),ROW(A1)),"")</f>
        <v>46270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IFERROR(SMALL(IF((WEEKDAY(DATE(2026,$A$1,ROW($1:$35)),2)&gt;5)*(MONTH(DATE(2026,$A$1,ROW($1:$35)))=$A$1),DATE(2026,$A$1,ROW($1:$35)),""),ROW(A2)),"")</f>
        <v>46271</v>
      </c>
      <c r="C10" s="11" t="str">
        <f t="shared" ref="C10:C12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IFERROR(SMALL(IF((WEEKDAY(DATE(2026,$A$1,ROW($1:$35)),2)&gt;5)*(MONTH(DATE(2026,$A$1,ROW($1:$35)))=$A$1),DATE(2026,$A$1,ROW($1:$35)),""),ROW(A3)),"")</f>
        <v>46277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IFERROR(SMALL(IF((WEEKDAY(DATE(2026,$A$1,ROW($1:$35)),2)&gt;5)*(MONTH(DATE(2026,$A$1,ROW($1:$35)))=$A$1),DATE(2026,$A$1,ROW($1:$35)),""),ROW(A4)),"")</f>
        <v>46278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IFERROR(SMALL(IF((WEEKDAY(DATE(2026,$A$1,ROW($1:$35)),2)&gt;5)*(MONTH(DATE(2026,$A$1,ROW($1:$35)))=$A$1),DATE(2026,$A$1,ROW($1:$35)),""),ROW(A5)),"")</f>
        <v>46284</v>
      </c>
      <c r="C13" s="11" t="str">
        <f t="shared" ref="C13:C19" si="1">TEXT(B13,"aaa")</f>
        <v>土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IFERROR(SMALL(IF((WEEKDAY(DATE(2026,$A$1,ROW($1:$35)),2)&gt;5)*(MONTH(DATE(2026,$A$1,ROW($1:$35)))=$A$1),DATE(2026,$A$1,ROW($1:$35)),""),ROW(A6)),"")</f>
        <v>46285</v>
      </c>
      <c r="C14" s="11" t="str">
        <f t="shared" si="1"/>
        <v>日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8">
        <v>46286</v>
      </c>
      <c r="C15" s="19" t="s">
        <v>10</v>
      </c>
      <c r="D15" s="20"/>
      <c r="E15" s="20"/>
      <c r="F15" s="20"/>
      <c r="G15" s="20"/>
      <c r="H15" s="20"/>
      <c r="I15" s="20"/>
      <c r="J15" s="20"/>
      <c r="K15" s="20"/>
      <c r="L15" s="24"/>
      <c r="M15" s="21"/>
      <c r="O15" s="1"/>
    </row>
    <row r="16" spans="1:15" ht="25.05" customHeight="1" x14ac:dyDescent="0.45">
      <c r="B16" s="18">
        <v>46287</v>
      </c>
      <c r="C16" s="19" t="s">
        <v>10</v>
      </c>
      <c r="D16" s="20"/>
      <c r="E16" s="20"/>
      <c r="F16" s="20"/>
      <c r="G16" s="20"/>
      <c r="H16" s="20"/>
      <c r="I16" s="20"/>
      <c r="J16" s="20"/>
      <c r="K16" s="20"/>
      <c r="L16" s="24"/>
      <c r="M16" s="21"/>
      <c r="O16" s="1"/>
    </row>
    <row r="17" spans="2:15" ht="25.05" customHeight="1" x14ac:dyDescent="0.45">
      <c r="B17" s="18">
        <v>46288</v>
      </c>
      <c r="C17" s="19" t="s">
        <v>10</v>
      </c>
      <c r="D17" s="20"/>
      <c r="E17" s="20"/>
      <c r="F17" s="20"/>
      <c r="G17" s="20"/>
      <c r="H17" s="20"/>
      <c r="I17" s="20"/>
      <c r="J17" s="20"/>
      <c r="K17" s="20"/>
      <c r="L17" s="24"/>
      <c r="M17" s="21"/>
      <c r="O17" s="1"/>
    </row>
    <row r="18" spans="2:15" ht="25.05" customHeight="1" thickBot="1" x14ac:dyDescent="0.5">
      <c r="B18" s="10" cm="1">
        <f t="array" ref="B18">IFERROR(SMALL(IF((WEEKDAY(DATE(2026,$A$1,ROW($1:$35)),2)&gt;5)*(MONTH(DATE(2026,$A$1,ROW($1:$35)))=$A$1),DATE(2026,$A$1,ROW($1:$35)),""),ROW(A7)),"")</f>
        <v>46291</v>
      </c>
      <c r="C18" s="11" t="str">
        <f t="shared" si="1"/>
        <v>土</v>
      </c>
      <c r="D18" s="12"/>
      <c r="E18" s="12"/>
      <c r="F18" s="12"/>
      <c r="G18" s="12"/>
      <c r="H18" s="12"/>
      <c r="I18" s="12"/>
      <c r="J18" s="12"/>
      <c r="K18" s="12"/>
      <c r="L18" s="23"/>
      <c r="M18" s="13"/>
      <c r="O18" s="1"/>
    </row>
    <row r="19" spans="2:15" ht="25.05" customHeight="1" thickBot="1" x14ac:dyDescent="0.5">
      <c r="B19" s="41" cm="1">
        <f t="array" ref="B19">IFERROR(SMALL(IF((WEEKDAY(DATE(2026,$A$1,ROW($1:$35)),2)&gt;5)*(MONTH(DATE(2026,$A$1,ROW($1:$35)))=$A$1),DATE(2026,$A$1,ROW($1:$35)),""),ROW(A8)),"")</f>
        <v>46292</v>
      </c>
      <c r="C19" s="42" t="str">
        <f t="shared" si="1"/>
        <v>日</v>
      </c>
      <c r="D19" s="43"/>
      <c r="E19" s="43"/>
      <c r="F19" s="43"/>
      <c r="G19" s="43"/>
      <c r="H19" s="43"/>
      <c r="I19" s="43"/>
      <c r="J19" s="43"/>
      <c r="K19" s="43"/>
      <c r="L19" s="44"/>
      <c r="M19" s="44"/>
      <c r="N19" s="36" t="s">
        <v>20</v>
      </c>
      <c r="O19" s="1"/>
    </row>
    <row r="20" spans="2:15" ht="25.05" customHeight="1" x14ac:dyDescent="0.45">
      <c r="B20" s="128" t="s">
        <v>5</v>
      </c>
      <c r="C20" s="129"/>
      <c r="D20" s="45">
        <f>SUM(D9:D19)</f>
        <v>0</v>
      </c>
      <c r="E20" s="45">
        <f t="shared" ref="E20:M20" si="2">SUM(E9:E19)</f>
        <v>0</v>
      </c>
      <c r="F20" s="45">
        <f t="shared" si="2"/>
        <v>0</v>
      </c>
      <c r="G20" s="45">
        <f t="shared" si="2"/>
        <v>0</v>
      </c>
      <c r="H20" s="45">
        <f t="shared" si="2"/>
        <v>0</v>
      </c>
      <c r="I20" s="45">
        <f t="shared" si="2"/>
        <v>0</v>
      </c>
      <c r="J20" s="45">
        <f t="shared" si="2"/>
        <v>0</v>
      </c>
      <c r="K20" s="45">
        <f t="shared" si="2"/>
        <v>0</v>
      </c>
      <c r="L20" s="45">
        <f t="shared" si="2"/>
        <v>0</v>
      </c>
      <c r="M20" s="46">
        <f t="shared" si="2"/>
        <v>0</v>
      </c>
      <c r="N20" s="47">
        <f>SUM(D20:M20)</f>
        <v>0</v>
      </c>
      <c r="O20" s="1"/>
    </row>
    <row r="21" spans="2:15" s="3" customFormat="1" ht="25.05" customHeight="1" x14ac:dyDescent="0.45">
      <c r="B21" s="145" t="s">
        <v>24</v>
      </c>
      <c r="C21" s="146"/>
      <c r="D21" s="91">
        <f>$I$5*D20</f>
        <v>0</v>
      </c>
      <c r="E21" s="91">
        <f t="shared" ref="E21:M21" si="3">$I$5*E20</f>
        <v>0</v>
      </c>
      <c r="F21" s="91">
        <f t="shared" si="3"/>
        <v>0</v>
      </c>
      <c r="G21" s="91">
        <f t="shared" si="3"/>
        <v>0</v>
      </c>
      <c r="H21" s="91">
        <f t="shared" si="3"/>
        <v>0</v>
      </c>
      <c r="I21" s="91">
        <f t="shared" si="3"/>
        <v>0</v>
      </c>
      <c r="J21" s="91">
        <f t="shared" si="3"/>
        <v>0</v>
      </c>
      <c r="K21" s="91">
        <f t="shared" si="3"/>
        <v>0</v>
      </c>
      <c r="L21" s="91">
        <f t="shared" si="3"/>
        <v>0</v>
      </c>
      <c r="M21" s="92">
        <f t="shared" si="3"/>
        <v>0</v>
      </c>
      <c r="N21" s="93">
        <f>SUM(D21:M21)</f>
        <v>0</v>
      </c>
    </row>
    <row r="22" spans="2:15" s="3" customFormat="1" ht="25.05" customHeight="1" thickBot="1" x14ac:dyDescent="0.5">
      <c r="B22" s="147" t="s">
        <v>25</v>
      </c>
      <c r="C22" s="148"/>
      <c r="D22" s="35">
        <f>'８月'!D22+D21</f>
        <v>0</v>
      </c>
      <c r="E22" s="35">
        <f>'８月'!E22+E21</f>
        <v>0</v>
      </c>
      <c r="F22" s="35">
        <f>'８月'!F22+F21</f>
        <v>0</v>
      </c>
      <c r="G22" s="35">
        <f>'８月'!G22+G21</f>
        <v>0</v>
      </c>
      <c r="H22" s="35">
        <f>'８月'!H22+H21</f>
        <v>0</v>
      </c>
      <c r="I22" s="35">
        <f>'８月'!I22+I21</f>
        <v>0</v>
      </c>
      <c r="J22" s="35">
        <f>'８月'!J22+J21</f>
        <v>0</v>
      </c>
      <c r="K22" s="35">
        <f>'８月'!K22+K21</f>
        <v>0</v>
      </c>
      <c r="L22" s="35">
        <f>'８月'!L22+L21</f>
        <v>0</v>
      </c>
      <c r="M22" s="35">
        <f>'８月'!M22+M21</f>
        <v>0</v>
      </c>
      <c r="N22" s="50">
        <f>SUM(D22:M22)</f>
        <v>0</v>
      </c>
    </row>
    <row r="23" spans="2:15" ht="24.6" customHeight="1" x14ac:dyDescent="0.45">
      <c r="B23" s="117" t="s">
        <v>3</v>
      </c>
      <c r="C23" s="130"/>
      <c r="D23" s="80">
        <f>SUM($B$26*D26,$B$27*D27,$B$28*D28)</f>
        <v>0</v>
      </c>
      <c r="E23" s="80">
        <f>SUM($B$26*E26,$B$27*E27,$B$28*E28)</f>
        <v>0</v>
      </c>
      <c r="F23" s="80">
        <f>SUM($B$26*F26,$B$27*F27,$B$28*F28)</f>
        <v>0</v>
      </c>
      <c r="G23" s="80">
        <f>SUM($B$26*G26,$B$27*G27,$B$28*G28)</f>
        <v>0</v>
      </c>
      <c r="H23" s="80">
        <f t="shared" ref="H23:K23" si="4">SUM($B$26*H26,$B$27*H27,$B$28*H28)</f>
        <v>0</v>
      </c>
      <c r="I23" s="80">
        <f t="shared" si="4"/>
        <v>0</v>
      </c>
      <c r="J23" s="80">
        <f t="shared" si="4"/>
        <v>0</v>
      </c>
      <c r="K23" s="80">
        <f t="shared" si="4"/>
        <v>0</v>
      </c>
      <c r="L23" s="80">
        <f>SUM($B$26*L26,$B$27*L27,$B$28*L28)</f>
        <v>0</v>
      </c>
      <c r="M23" s="81">
        <f>SUM($B$26*M26,$B$27*M27,$B$28*M28)</f>
        <v>0</v>
      </c>
      <c r="N23" s="82">
        <f>SUM(D23:M23)</f>
        <v>0</v>
      </c>
      <c r="O23" s="1"/>
    </row>
    <row r="24" spans="2:15" ht="24.6" customHeight="1" thickBot="1" x14ac:dyDescent="0.5">
      <c r="B24" s="131" t="s">
        <v>4</v>
      </c>
      <c r="C24" s="132"/>
      <c r="D24" s="83">
        <f>'８月'!D24+D23</f>
        <v>0</v>
      </c>
      <c r="E24" s="83">
        <f>'８月'!E24+E23</f>
        <v>0</v>
      </c>
      <c r="F24" s="83">
        <f>'８月'!F24+F23</f>
        <v>0</v>
      </c>
      <c r="G24" s="83">
        <f>'８月'!G24+G23</f>
        <v>0</v>
      </c>
      <c r="H24" s="83">
        <f>'８月'!H24+H23</f>
        <v>0</v>
      </c>
      <c r="I24" s="83">
        <f>'８月'!I24+I23</f>
        <v>0</v>
      </c>
      <c r="J24" s="83">
        <f>'８月'!J24+J23</f>
        <v>0</v>
      </c>
      <c r="K24" s="83">
        <f>'８月'!K24+K23</f>
        <v>0</v>
      </c>
      <c r="L24" s="83">
        <f>'８月'!L24+L23</f>
        <v>0</v>
      </c>
      <c r="M24" s="84">
        <f>'８月'!M24+M23</f>
        <v>0</v>
      </c>
      <c r="N24" s="85">
        <f>SUM(D24:M24)</f>
        <v>0</v>
      </c>
    </row>
    <row r="25" spans="2:15" ht="24.6" customHeight="1" x14ac:dyDescent="0.45"/>
    <row r="26" spans="2:15" ht="24.6" customHeight="1" x14ac:dyDescent="0.45">
      <c r="B26">
        <v>600</v>
      </c>
      <c r="C26" t="s">
        <v>6</v>
      </c>
      <c r="D26">
        <f t="shared" ref="D26:M26" si="5">COUNTIF(D9:D19,"1")</f>
        <v>0</v>
      </c>
      <c r="E26">
        <f t="shared" si="5"/>
        <v>0</v>
      </c>
      <c r="F26">
        <f t="shared" si="5"/>
        <v>0</v>
      </c>
      <c r="G26">
        <f t="shared" si="5"/>
        <v>0</v>
      </c>
      <c r="H26">
        <f t="shared" si="5"/>
        <v>0</v>
      </c>
      <c r="I26">
        <f t="shared" si="5"/>
        <v>0</v>
      </c>
      <c r="J26">
        <f t="shared" si="5"/>
        <v>0</v>
      </c>
      <c r="K26">
        <f t="shared" si="5"/>
        <v>0</v>
      </c>
      <c r="L26">
        <f t="shared" si="5"/>
        <v>0</v>
      </c>
      <c r="M26">
        <f t="shared" si="5"/>
        <v>0</v>
      </c>
    </row>
    <row r="27" spans="2:15" x14ac:dyDescent="0.45">
      <c r="B27" s="3">
        <v>1200</v>
      </c>
      <c r="C27" t="s">
        <v>7</v>
      </c>
      <c r="D27">
        <f t="shared" ref="D27:M27" si="6">COUNTIF(D9:D19,"2")</f>
        <v>0</v>
      </c>
      <c r="E27">
        <f t="shared" si="6"/>
        <v>0</v>
      </c>
      <c r="F27">
        <f t="shared" si="6"/>
        <v>0</v>
      </c>
      <c r="G27">
        <f t="shared" si="6"/>
        <v>0</v>
      </c>
      <c r="H27">
        <f t="shared" si="6"/>
        <v>0</v>
      </c>
      <c r="I27">
        <f t="shared" si="6"/>
        <v>0</v>
      </c>
      <c r="J27">
        <f t="shared" si="6"/>
        <v>0</v>
      </c>
      <c r="K27">
        <f t="shared" si="6"/>
        <v>0</v>
      </c>
      <c r="L27">
        <f t="shared" si="6"/>
        <v>0</v>
      </c>
      <c r="M27">
        <f t="shared" si="6"/>
        <v>0</v>
      </c>
    </row>
    <row r="28" spans="2:15" x14ac:dyDescent="0.45">
      <c r="B28" s="3">
        <v>1800</v>
      </c>
      <c r="C28" t="s">
        <v>8</v>
      </c>
      <c r="D28">
        <f t="shared" ref="D28:M28" si="7">COUNTIF(D9:D19,"3")</f>
        <v>0</v>
      </c>
      <c r="E28">
        <f t="shared" si="7"/>
        <v>0</v>
      </c>
      <c r="F28">
        <f t="shared" si="7"/>
        <v>0</v>
      </c>
      <c r="G28">
        <f t="shared" si="7"/>
        <v>0</v>
      </c>
      <c r="H28">
        <f t="shared" si="7"/>
        <v>0</v>
      </c>
      <c r="I28">
        <f t="shared" si="7"/>
        <v>0</v>
      </c>
      <c r="J28">
        <f t="shared" si="7"/>
        <v>0</v>
      </c>
      <c r="K28">
        <f t="shared" si="7"/>
        <v>0</v>
      </c>
      <c r="L28">
        <f t="shared" si="7"/>
        <v>0</v>
      </c>
      <c r="M28">
        <f t="shared" si="7"/>
        <v>0</v>
      </c>
    </row>
  </sheetData>
  <mergeCells count="12">
    <mergeCell ref="B2:N2"/>
    <mergeCell ref="B20:C20"/>
    <mergeCell ref="B23:C23"/>
    <mergeCell ref="B24:C24"/>
    <mergeCell ref="I3:M3"/>
    <mergeCell ref="I4:M4"/>
    <mergeCell ref="B6:B8"/>
    <mergeCell ref="C6:C8"/>
    <mergeCell ref="D6:M6"/>
    <mergeCell ref="D8:M8"/>
    <mergeCell ref="B21:C21"/>
    <mergeCell ref="B22:C22"/>
  </mergeCells>
  <phoneticPr fontId="18"/>
  <conditionalFormatting sqref="B9:M19">
    <cfRule type="expression" dxfId="13" priority="1">
      <formula>TEXT($C9,"aaa")="日"</formula>
    </cfRule>
    <cfRule type="expression" dxfId="12" priority="2">
      <formula>TEXT($C9,"aaa")="土"</formula>
    </cfRule>
  </conditionalFormatting>
  <dataValidations count="1">
    <dataValidation type="list" allowBlank="1" showInputMessage="1" showErrorMessage="1" sqref="D9:M19" xr:uid="{9BEE41CF-3865-40A2-9950-1494FF1AA357}">
      <formula1>"１,２,３"</formula1>
    </dataValidation>
  </dataValidation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99E86-1DA5-4ABB-B765-0AC44A943272}">
  <dimension ref="A1:O27"/>
  <sheetViews>
    <sheetView view="pageBreakPreview" topLeftCell="A7" zoomScale="91" zoomScaleNormal="100" zoomScaleSheetLayoutView="91" workbookViewId="0">
      <selection activeCell="B22" sqref="B22:C22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5" max="15" width="3.69921875" customWidth="1"/>
  </cols>
  <sheetData>
    <row r="1" spans="1:15" x14ac:dyDescent="0.45">
      <c r="A1">
        <v>10</v>
      </c>
    </row>
    <row r="2" spans="1:15" ht="36.6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10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26</v>
      </c>
      <c r="I5" s="3">
        <f>'４月'!I5</f>
        <v>0</v>
      </c>
      <c r="J5" t="s">
        <v>17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IFERROR(SMALL(IF((WEEKDAY(DATE(2026,$A$1,ROW($1:$34)),2)&gt;5)*(MONTH(DATE(2026,$A$1,ROW($1:$34)))=$A$1),DATE(2026,$A$1,ROW($1:$34)),""),ROW(A1)),"")</f>
        <v>46298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IFERROR(SMALL(IF((WEEKDAY(DATE(2026,$A$1,ROW($1:$34)),2)&gt;5)*(MONTH(DATE(2026,$A$1,ROW($1:$34)))=$A$1),DATE(2026,$A$1,ROW($1:$34)),""),ROW(A2)),"")</f>
        <v>46299</v>
      </c>
      <c r="C10" s="11" t="str">
        <f t="shared" ref="C10:C15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IFERROR(SMALL(IF((WEEKDAY(DATE(2026,$A$1,ROW($1:$34)),2)&gt;5)*(MONTH(DATE(2026,$A$1,ROW($1:$34)))=$A$1),DATE(2026,$A$1,ROW($1:$34)),""),ROW(A3)),"")</f>
        <v>46305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IFERROR(SMALL(IF((WEEKDAY(DATE(2026,$A$1,ROW($1:$34)),2)&gt;5)*(MONTH(DATE(2026,$A$1,ROW($1:$34)))=$A$1),DATE(2026,$A$1,ROW($1:$34)),""),ROW(A4)),"")</f>
        <v>46306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8">
        <v>46307</v>
      </c>
      <c r="C13" s="19" t="s">
        <v>10</v>
      </c>
      <c r="D13" s="20"/>
      <c r="E13" s="20"/>
      <c r="F13" s="20"/>
      <c r="G13" s="20"/>
      <c r="H13" s="20"/>
      <c r="I13" s="20"/>
      <c r="J13" s="20"/>
      <c r="K13" s="20"/>
      <c r="L13" s="24"/>
      <c r="M13" s="21"/>
      <c r="O13" s="1"/>
    </row>
    <row r="14" spans="1:15" ht="25.05" customHeight="1" x14ac:dyDescent="0.45">
      <c r="B14" s="10" cm="1">
        <f t="array" ref="B14">IFERROR(SMALL(IF((WEEKDAY(DATE(2026,$A$1,ROW($1:$34)),2)&gt;5)*(MONTH(DATE(2026,$A$1,ROW($1:$34)))=$A$1),DATE(2026,$A$1,ROW($1:$34)),""),ROW(A5)),"")</f>
        <v>46312</v>
      </c>
      <c r="C14" s="11" t="str">
        <f t="shared" si="0"/>
        <v>土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0" cm="1">
        <f t="array" ref="B15">IFERROR(SMALL(IF((WEEKDAY(DATE(2026,$A$1,ROW($1:$34)),2)&gt;5)*(MONTH(DATE(2026,$A$1,ROW($1:$34)))=$A$1),DATE(2026,$A$1,ROW($1:$34)),""),ROW(A6)),"")</f>
        <v>46313</v>
      </c>
      <c r="C15" s="11" t="str">
        <f t="shared" si="0"/>
        <v>日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x14ac:dyDescent="0.45">
      <c r="B16" s="10" cm="1">
        <f t="array" ref="B16">IFERROR(SMALL(IF((WEEKDAY(DATE(2026,$A$1,ROW($1:$34)),2)&gt;5)*(MONTH(DATE(2026,$A$1,ROW($1:$34)))=$A$1),DATE(2026,$A$1,ROW($1:$34)),""),ROW(A7)),"")</f>
        <v>46319</v>
      </c>
      <c r="C16" s="11" t="str">
        <f t="shared" ref="C16:C18" si="1">TEXT(B16,"aaa")</f>
        <v>土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O16" s="1"/>
    </row>
    <row r="17" spans="2:15" ht="25.05" customHeight="1" thickBot="1" x14ac:dyDescent="0.5">
      <c r="B17" s="10" cm="1">
        <f t="array" ref="B17">IFERROR(SMALL(IF((WEEKDAY(DATE(2026,$A$1,ROW($1:$34)),2)&gt;5)*(MONTH(DATE(2026,$A$1,ROW($1:$34)))=$A$1),DATE(2026,$A$1,ROW($1:$34)),""),ROW(A8)),"")</f>
        <v>46320</v>
      </c>
      <c r="C17" s="11" t="str">
        <f t="shared" si="1"/>
        <v>日</v>
      </c>
      <c r="D17" s="12"/>
      <c r="E17" s="12"/>
      <c r="F17" s="12"/>
      <c r="G17" s="12"/>
      <c r="H17" s="12"/>
      <c r="I17" s="12"/>
      <c r="J17" s="12"/>
      <c r="K17" s="12"/>
      <c r="L17" s="23"/>
      <c r="M17" s="13"/>
      <c r="O17" s="1"/>
    </row>
    <row r="18" spans="2:15" ht="25.05" customHeight="1" thickBot="1" x14ac:dyDescent="0.5">
      <c r="B18" s="25">
        <v>46326</v>
      </c>
      <c r="C18" s="42" t="str">
        <f t="shared" si="1"/>
        <v>土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36" t="s">
        <v>20</v>
      </c>
      <c r="O18" s="1"/>
    </row>
    <row r="19" spans="2:15" ht="25.05" customHeight="1" x14ac:dyDescent="0.45">
      <c r="B19" s="128" t="s">
        <v>5</v>
      </c>
      <c r="C19" s="129"/>
      <c r="D19" s="45">
        <f t="shared" ref="D19:M19" si="2">SUM(D9:D17)</f>
        <v>0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5">
        <f t="shared" si="2"/>
        <v>0</v>
      </c>
      <c r="K19" s="45">
        <f t="shared" si="2"/>
        <v>0</v>
      </c>
      <c r="L19" s="45">
        <f t="shared" si="2"/>
        <v>0</v>
      </c>
      <c r="M19" s="46">
        <f t="shared" si="2"/>
        <v>0</v>
      </c>
      <c r="N19" s="47">
        <f>SUM(D19:M19)</f>
        <v>0</v>
      </c>
      <c r="O19" s="1"/>
    </row>
    <row r="20" spans="2:15" s="3" customFormat="1" ht="25.05" customHeight="1" x14ac:dyDescent="0.45">
      <c r="B20" s="141" t="s">
        <v>24</v>
      </c>
      <c r="C20" s="142"/>
      <c r="D20" s="94">
        <f>$I$5*D19</f>
        <v>0</v>
      </c>
      <c r="E20" s="94">
        <f t="shared" ref="E20:M20" si="3">$I$5*E19</f>
        <v>0</v>
      </c>
      <c r="F20" s="94">
        <f t="shared" si="3"/>
        <v>0</v>
      </c>
      <c r="G20" s="94">
        <f t="shared" si="3"/>
        <v>0</v>
      </c>
      <c r="H20" s="94">
        <f t="shared" si="3"/>
        <v>0</v>
      </c>
      <c r="I20" s="94">
        <f t="shared" si="3"/>
        <v>0</v>
      </c>
      <c r="J20" s="94">
        <f t="shared" si="3"/>
        <v>0</v>
      </c>
      <c r="K20" s="94">
        <f t="shared" si="3"/>
        <v>0</v>
      </c>
      <c r="L20" s="94">
        <f t="shared" si="3"/>
        <v>0</v>
      </c>
      <c r="M20" s="95">
        <f t="shared" si="3"/>
        <v>0</v>
      </c>
      <c r="N20" s="73">
        <f>SUM(D20:M20)</f>
        <v>0</v>
      </c>
    </row>
    <row r="21" spans="2:15" s="3" customFormat="1" ht="25.05" customHeight="1" thickBot="1" x14ac:dyDescent="0.5">
      <c r="B21" s="143" t="s">
        <v>25</v>
      </c>
      <c r="C21" s="144"/>
      <c r="D21" s="33">
        <f>'９月'!D22+D20</f>
        <v>0</v>
      </c>
      <c r="E21" s="33">
        <f>'９月'!E22+E20</f>
        <v>0</v>
      </c>
      <c r="F21" s="33">
        <f>'９月'!F22+F20</f>
        <v>0</v>
      </c>
      <c r="G21" s="33">
        <f>'９月'!G22+G20</f>
        <v>0</v>
      </c>
      <c r="H21" s="33">
        <f>'９月'!H22+H20</f>
        <v>0</v>
      </c>
      <c r="I21" s="33">
        <f>'９月'!I22+I20</f>
        <v>0</v>
      </c>
      <c r="J21" s="33">
        <f>'９月'!J22+J20</f>
        <v>0</v>
      </c>
      <c r="K21" s="33">
        <f>'９月'!K22+K20</f>
        <v>0</v>
      </c>
      <c r="L21" s="33">
        <f>'９月'!L22+L20</f>
        <v>0</v>
      </c>
      <c r="M21" s="33">
        <f>'９月'!M22+M20</f>
        <v>0</v>
      </c>
      <c r="N21" s="73">
        <f>SUM(D21:M21)</f>
        <v>0</v>
      </c>
    </row>
    <row r="22" spans="2:15" ht="24.6" customHeight="1" x14ac:dyDescent="0.45">
      <c r="B22" s="117" t="s">
        <v>3</v>
      </c>
      <c r="C22" s="130"/>
      <c r="D22" s="80">
        <f>SUM($B$25*D25,$B$26*D26,$B$27*D27)</f>
        <v>0</v>
      </c>
      <c r="E22" s="80">
        <f>SUM($B$25*E25,$B$26*E26,$B$27*E27)</f>
        <v>0</v>
      </c>
      <c r="F22" s="80">
        <f>SUM($B$25*F25,$B$26*F26,$B$27*F27)</f>
        <v>0</v>
      </c>
      <c r="G22" s="80">
        <f>SUM($B$25*G25,$B$26*G26,$B$27*G27)</f>
        <v>0</v>
      </c>
      <c r="H22" s="80">
        <f t="shared" ref="H22:K22" si="4">SUM($B$25*H25,$B$26*H26,$B$27*H27)</f>
        <v>0</v>
      </c>
      <c r="I22" s="80">
        <f t="shared" si="4"/>
        <v>0</v>
      </c>
      <c r="J22" s="80">
        <f t="shared" si="4"/>
        <v>0</v>
      </c>
      <c r="K22" s="80">
        <f t="shared" si="4"/>
        <v>0</v>
      </c>
      <c r="L22" s="80">
        <f>SUM($B$25*L25,$B$26*L26,$B$27*L27)</f>
        <v>0</v>
      </c>
      <c r="M22" s="86">
        <f>SUM($B$25*M25,$B$26*M26,$B$27*M27)</f>
        <v>0</v>
      </c>
      <c r="N22" s="87">
        <f>SUM(D22:M22)</f>
        <v>0</v>
      </c>
    </row>
    <row r="23" spans="2:15" ht="24.6" customHeight="1" thickBot="1" x14ac:dyDescent="0.5">
      <c r="B23" s="131" t="s">
        <v>4</v>
      </c>
      <c r="C23" s="132"/>
      <c r="D23" s="83">
        <f>'９月'!D24+D22</f>
        <v>0</v>
      </c>
      <c r="E23" s="83">
        <f>'９月'!E24+E22</f>
        <v>0</v>
      </c>
      <c r="F23" s="83">
        <f>'９月'!F24+F22</f>
        <v>0</v>
      </c>
      <c r="G23" s="83">
        <f>'９月'!G24+G22</f>
        <v>0</v>
      </c>
      <c r="H23" s="83">
        <f>'９月'!H24+H22</f>
        <v>0</v>
      </c>
      <c r="I23" s="83">
        <f>'９月'!I24+I22</f>
        <v>0</v>
      </c>
      <c r="J23" s="83">
        <f>'９月'!J24+J22</f>
        <v>0</v>
      </c>
      <c r="K23" s="83">
        <f>'９月'!K24+K22</f>
        <v>0</v>
      </c>
      <c r="L23" s="83">
        <f>'９月'!L24+L22</f>
        <v>0</v>
      </c>
      <c r="M23" s="88">
        <f>'９月'!M24+M22</f>
        <v>0</v>
      </c>
      <c r="N23" s="85">
        <f>SUM(D23:M23)</f>
        <v>0</v>
      </c>
    </row>
    <row r="24" spans="2:15" ht="24.6" customHeight="1" x14ac:dyDescent="0.45"/>
    <row r="25" spans="2:15" ht="24.6" customHeight="1" x14ac:dyDescent="0.45">
      <c r="B25">
        <v>600</v>
      </c>
      <c r="C25" t="s">
        <v>6</v>
      </c>
      <c r="D25">
        <f t="shared" ref="D25:M25" si="5">COUNTIF(D9:D17,"1")</f>
        <v>0</v>
      </c>
      <c r="E25">
        <f t="shared" si="5"/>
        <v>0</v>
      </c>
      <c r="F25">
        <f t="shared" si="5"/>
        <v>0</v>
      </c>
      <c r="G25">
        <f t="shared" si="5"/>
        <v>0</v>
      </c>
      <c r="H25">
        <f t="shared" si="5"/>
        <v>0</v>
      </c>
      <c r="I25">
        <f t="shared" si="5"/>
        <v>0</v>
      </c>
      <c r="J25">
        <f t="shared" si="5"/>
        <v>0</v>
      </c>
      <c r="K25">
        <f t="shared" si="5"/>
        <v>0</v>
      </c>
      <c r="L25">
        <f t="shared" si="5"/>
        <v>0</v>
      </c>
      <c r="M25">
        <f t="shared" si="5"/>
        <v>0</v>
      </c>
    </row>
    <row r="26" spans="2:15" x14ac:dyDescent="0.45">
      <c r="B26" s="3">
        <v>1200</v>
      </c>
      <c r="C26" t="s">
        <v>7</v>
      </c>
      <c r="D26">
        <f t="shared" ref="D26:M26" si="6">COUNTIF(D9:D17,"2")</f>
        <v>0</v>
      </c>
      <c r="E26">
        <f t="shared" si="6"/>
        <v>0</v>
      </c>
      <c r="F26">
        <f t="shared" si="6"/>
        <v>0</v>
      </c>
      <c r="G26">
        <f t="shared" si="6"/>
        <v>0</v>
      </c>
      <c r="H26">
        <f t="shared" si="6"/>
        <v>0</v>
      </c>
      <c r="I26">
        <f t="shared" si="6"/>
        <v>0</v>
      </c>
      <c r="J26">
        <f t="shared" si="6"/>
        <v>0</v>
      </c>
      <c r="K26">
        <f t="shared" si="6"/>
        <v>0</v>
      </c>
      <c r="L26">
        <f t="shared" si="6"/>
        <v>0</v>
      </c>
      <c r="M26">
        <f t="shared" si="6"/>
        <v>0</v>
      </c>
    </row>
    <row r="27" spans="2:15" x14ac:dyDescent="0.45">
      <c r="B27" s="3">
        <v>1800</v>
      </c>
      <c r="C27" t="s">
        <v>8</v>
      </c>
      <c r="D27">
        <f t="shared" ref="D27:M27" si="7">COUNTIF(D9:D17,"3")</f>
        <v>0</v>
      </c>
      <c r="E27">
        <f t="shared" si="7"/>
        <v>0</v>
      </c>
      <c r="F27">
        <f t="shared" si="7"/>
        <v>0</v>
      </c>
      <c r="G27">
        <f t="shared" si="7"/>
        <v>0</v>
      </c>
      <c r="H27">
        <f t="shared" si="7"/>
        <v>0</v>
      </c>
      <c r="I27">
        <f t="shared" si="7"/>
        <v>0</v>
      </c>
      <c r="J27">
        <f t="shared" si="7"/>
        <v>0</v>
      </c>
      <c r="K27">
        <f t="shared" si="7"/>
        <v>0</v>
      </c>
      <c r="L27">
        <f t="shared" si="7"/>
        <v>0</v>
      </c>
      <c r="M27">
        <f t="shared" si="7"/>
        <v>0</v>
      </c>
    </row>
  </sheetData>
  <mergeCells count="12">
    <mergeCell ref="B2:N2"/>
    <mergeCell ref="B19:C19"/>
    <mergeCell ref="B22:C22"/>
    <mergeCell ref="B23:C23"/>
    <mergeCell ref="I3:M3"/>
    <mergeCell ref="I4:M4"/>
    <mergeCell ref="B6:B8"/>
    <mergeCell ref="C6:C8"/>
    <mergeCell ref="D6:M6"/>
    <mergeCell ref="D8:M8"/>
    <mergeCell ref="B20:C20"/>
    <mergeCell ref="B21:C21"/>
  </mergeCells>
  <phoneticPr fontId="18"/>
  <conditionalFormatting sqref="B9:M18">
    <cfRule type="expression" dxfId="11" priority="1">
      <formula>TEXT($C9,"aaa")="日"</formula>
    </cfRule>
    <cfRule type="expression" dxfId="10" priority="2">
      <formula>TEXT($C9,"aaa")="土"</formula>
    </cfRule>
  </conditionalFormatting>
  <dataValidations count="1">
    <dataValidation type="list" allowBlank="1" showInputMessage="1" showErrorMessage="1" sqref="D9:M18" xr:uid="{6229DE68-DF4D-43C4-9C23-61E7029C81B7}">
      <formula1>"１,２,３"</formula1>
    </dataValidation>
  </dataValidations>
  <pageMargins left="0.7" right="0.7" top="0.75" bottom="0.75" header="0.3" footer="0.3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7EB1-936E-4FE4-99A7-BF5815875CCB}">
  <dimension ref="A1:O28"/>
  <sheetViews>
    <sheetView view="pageBreakPreview" topLeftCell="A7" zoomScale="91" zoomScaleNormal="100" zoomScaleSheetLayoutView="91" workbookViewId="0">
      <selection activeCell="B23" sqref="B23:C23"/>
    </sheetView>
  </sheetViews>
  <sheetFormatPr defaultRowHeight="18" x14ac:dyDescent="0.45"/>
  <cols>
    <col min="1" max="1" width="4.6992187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11</v>
      </c>
    </row>
    <row r="2" spans="1:15" ht="48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11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26</v>
      </c>
      <c r="I5" s="3">
        <f>'４月'!I5</f>
        <v>0</v>
      </c>
      <c r="J5" t="s">
        <v>19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IFERROR(SMALL(IF((WEEKDAY(DATE(2026,$A$1,ROW($1:$33)),2)&gt;5)*(MONTH(DATE(2026,$A$1,ROW($1:$33)))=$A$1),DATE(2026,$A$1,ROW($1:$33)),""),ROW(A1)),"")</f>
        <v>46327</v>
      </c>
      <c r="C9" s="7" t="str">
        <f>TEXT(B9,"aaa")</f>
        <v>日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8">
        <v>46329</v>
      </c>
      <c r="C10" s="19" t="s">
        <v>10</v>
      </c>
      <c r="D10" s="29"/>
      <c r="E10" s="29"/>
      <c r="F10" s="29"/>
      <c r="G10" s="29"/>
      <c r="H10" s="29"/>
      <c r="I10" s="29"/>
      <c r="J10" s="29"/>
      <c r="K10" s="29"/>
      <c r="L10" s="30"/>
      <c r="M10" s="31"/>
      <c r="O10" s="1"/>
    </row>
    <row r="11" spans="1:15" ht="25.05" customHeight="1" x14ac:dyDescent="0.45">
      <c r="B11" s="10" cm="1">
        <f t="array" ref="B11">IFERROR(SMALL(IF((WEEKDAY(DATE(2026,$A$1,ROW($1:$33)),2)&gt;5)*(MONTH(DATE(2026,$A$1,ROW($1:$33)))=$A$1),DATE(2026,$A$1,ROW($1:$33)),""),ROW(A2)),"")</f>
        <v>46333</v>
      </c>
      <c r="C11" s="11" t="str">
        <f t="shared" ref="C11:C13" si="0">TEXT(B11,"aaa")</f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IFERROR(SMALL(IF((WEEKDAY(DATE(2026,$A$1,ROW($1:$33)),2)&gt;5)*(MONTH(DATE(2026,$A$1,ROW($1:$33)))=$A$1),DATE(2026,$A$1,ROW($1:$33)),""),ROW(A3)),"")</f>
        <v>46334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IFERROR(SMALL(IF((WEEKDAY(DATE(2026,$A$1,ROW($1:$33)),2)&gt;5)*(MONTH(DATE(2026,$A$1,ROW($1:$33)))=$A$1),DATE(2026,$A$1,ROW($1:$33)),""),ROW(A4)),"")</f>
        <v>46340</v>
      </c>
      <c r="C13" s="11" t="str">
        <f t="shared" si="0"/>
        <v>土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IFERROR(SMALL(IF((WEEKDAY(DATE(2026,$A$1,ROW($1:$33)),2)&gt;5)*(MONTH(DATE(2026,$A$1,ROW($1:$33)))=$A$1),DATE(2026,$A$1,ROW($1:$33)),""),ROW(A5)),"")</f>
        <v>46341</v>
      </c>
      <c r="C14" s="11" t="str">
        <f t="shared" ref="C14:C19" si="1">TEXT(B14,"aaa")</f>
        <v>日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x14ac:dyDescent="0.45">
      <c r="B15" s="10" cm="1">
        <f t="array" ref="B15">IFERROR(SMALL(IF((WEEKDAY(DATE(2026,$A$1,ROW($1:$33)),2)&gt;5)*(MONTH(DATE(2026,$A$1,ROW($1:$33)))=$A$1),DATE(2026,$A$1,ROW($1:$33)),""),ROW(A6)),"")</f>
        <v>46347</v>
      </c>
      <c r="C15" s="11" t="str">
        <f t="shared" si="1"/>
        <v>土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x14ac:dyDescent="0.45">
      <c r="B16" s="10" cm="1">
        <f t="array" ref="B16">IFERROR(SMALL(IF((WEEKDAY(DATE(2026,$A$1,ROW($1:$33)),2)&gt;5)*(MONTH(DATE(2026,$A$1,ROW($1:$33)))=$A$1),DATE(2026,$A$1,ROW($1:$33)),""),ROW(A7)),"")</f>
        <v>46348</v>
      </c>
      <c r="C16" s="11" t="str">
        <f t="shared" si="1"/>
        <v>日</v>
      </c>
      <c r="D16" s="12"/>
      <c r="E16" s="12"/>
      <c r="F16" s="12"/>
      <c r="G16" s="12"/>
      <c r="H16" s="12"/>
      <c r="I16" s="12"/>
      <c r="J16" s="12"/>
      <c r="K16" s="12"/>
      <c r="L16" s="23"/>
      <c r="M16" s="13"/>
      <c r="O16" s="1"/>
    </row>
    <row r="17" spans="2:15" ht="25.05" customHeight="1" x14ac:dyDescent="0.45">
      <c r="B17" s="18">
        <v>46349</v>
      </c>
      <c r="C17" s="19" t="s">
        <v>10</v>
      </c>
      <c r="D17" s="20"/>
      <c r="E17" s="20"/>
      <c r="F17" s="20"/>
      <c r="G17" s="20"/>
      <c r="H17" s="20"/>
      <c r="I17" s="20"/>
      <c r="J17" s="20"/>
      <c r="K17" s="20"/>
      <c r="L17" s="24"/>
      <c r="M17" s="21"/>
      <c r="O17" s="1"/>
    </row>
    <row r="18" spans="2:15" ht="25.05" customHeight="1" thickBot="1" x14ac:dyDescent="0.5">
      <c r="B18" s="10" cm="1">
        <f t="array" ref="B18">IFERROR(SMALL(IF((WEEKDAY(DATE(2026,$A$1,ROW($1:$33)),2)&gt;5)*(MONTH(DATE(2026,$A$1,ROW($1:$33)))=$A$1),DATE(2026,$A$1,ROW($1:$33)),""),ROW(A8)),"")</f>
        <v>46354</v>
      </c>
      <c r="C18" s="11" t="str">
        <f t="shared" si="1"/>
        <v>土</v>
      </c>
      <c r="D18" s="12"/>
      <c r="E18" s="12"/>
      <c r="F18" s="12"/>
      <c r="G18" s="12"/>
      <c r="H18" s="12"/>
      <c r="I18" s="12"/>
      <c r="J18" s="12"/>
      <c r="K18" s="12"/>
      <c r="L18" s="23"/>
      <c r="M18" s="13"/>
      <c r="O18" s="1"/>
    </row>
    <row r="19" spans="2:15" ht="25.05" customHeight="1" thickBot="1" x14ac:dyDescent="0.5">
      <c r="B19" s="25">
        <v>46355</v>
      </c>
      <c r="C19" s="42" t="str">
        <f t="shared" si="1"/>
        <v>日</v>
      </c>
      <c r="D19" s="26"/>
      <c r="E19" s="26"/>
      <c r="F19" s="26"/>
      <c r="G19" s="26"/>
      <c r="H19" s="26"/>
      <c r="I19" s="26"/>
      <c r="J19" s="26"/>
      <c r="K19" s="26"/>
      <c r="L19" s="27"/>
      <c r="M19" s="27"/>
      <c r="N19" s="36" t="s">
        <v>20</v>
      </c>
      <c r="O19" s="1"/>
    </row>
    <row r="20" spans="2:15" ht="25.05" customHeight="1" x14ac:dyDescent="0.45">
      <c r="B20" s="128" t="s">
        <v>5</v>
      </c>
      <c r="C20" s="129"/>
      <c r="D20" s="45">
        <f t="shared" ref="D20:M20" si="2">SUM(D9:D18)</f>
        <v>0</v>
      </c>
      <c r="E20" s="45">
        <f t="shared" si="2"/>
        <v>0</v>
      </c>
      <c r="F20" s="45">
        <f t="shared" si="2"/>
        <v>0</v>
      </c>
      <c r="G20" s="45">
        <f t="shared" si="2"/>
        <v>0</v>
      </c>
      <c r="H20" s="45">
        <f t="shared" si="2"/>
        <v>0</v>
      </c>
      <c r="I20" s="45">
        <f t="shared" si="2"/>
        <v>0</v>
      </c>
      <c r="J20" s="45">
        <f t="shared" si="2"/>
        <v>0</v>
      </c>
      <c r="K20" s="45">
        <f t="shared" si="2"/>
        <v>0</v>
      </c>
      <c r="L20" s="45">
        <f t="shared" si="2"/>
        <v>0</v>
      </c>
      <c r="M20" s="46">
        <f t="shared" si="2"/>
        <v>0</v>
      </c>
      <c r="N20" s="39">
        <f>SUM(D20:M20)</f>
        <v>0</v>
      </c>
      <c r="O20" s="1"/>
    </row>
    <row r="21" spans="2:15" s="3" customFormat="1" ht="25.05" customHeight="1" x14ac:dyDescent="0.45">
      <c r="B21" s="141" t="s">
        <v>24</v>
      </c>
      <c r="C21" s="142"/>
      <c r="D21" s="94">
        <f>$I$5*D20</f>
        <v>0</v>
      </c>
      <c r="E21" s="94">
        <f t="shared" ref="E21:M21" si="3">$I$5*E20</f>
        <v>0</v>
      </c>
      <c r="F21" s="94">
        <f t="shared" si="3"/>
        <v>0</v>
      </c>
      <c r="G21" s="94">
        <f t="shared" si="3"/>
        <v>0</v>
      </c>
      <c r="H21" s="94">
        <f t="shared" si="3"/>
        <v>0</v>
      </c>
      <c r="I21" s="94">
        <f t="shared" si="3"/>
        <v>0</v>
      </c>
      <c r="J21" s="94">
        <f t="shared" si="3"/>
        <v>0</v>
      </c>
      <c r="K21" s="94">
        <f t="shared" si="3"/>
        <v>0</v>
      </c>
      <c r="L21" s="94">
        <f t="shared" si="3"/>
        <v>0</v>
      </c>
      <c r="M21" s="95">
        <f t="shared" si="3"/>
        <v>0</v>
      </c>
      <c r="N21" s="96">
        <f>SUM(D21:M21)</f>
        <v>0</v>
      </c>
    </row>
    <row r="22" spans="2:15" s="3" customFormat="1" ht="25.05" customHeight="1" thickBot="1" x14ac:dyDescent="0.5">
      <c r="B22" s="143" t="s">
        <v>25</v>
      </c>
      <c r="C22" s="144"/>
      <c r="D22" s="33">
        <f>'１０月'!D21+D21</f>
        <v>0</v>
      </c>
      <c r="E22" s="33">
        <f>'１０月'!E21+E21</f>
        <v>0</v>
      </c>
      <c r="F22" s="33">
        <f>'１０月'!F21+F21</f>
        <v>0</v>
      </c>
      <c r="G22" s="33">
        <f>'１０月'!G21+G21</f>
        <v>0</v>
      </c>
      <c r="H22" s="33">
        <f>'１０月'!H21+H21</f>
        <v>0</v>
      </c>
      <c r="I22" s="33">
        <f>'１０月'!I21+I21</f>
        <v>0</v>
      </c>
      <c r="J22" s="33">
        <f>'１０月'!J21+J21</f>
        <v>0</v>
      </c>
      <c r="K22" s="33">
        <f>'１０月'!K21+K21</f>
        <v>0</v>
      </c>
      <c r="L22" s="33">
        <f>'１０月'!L21+L21</f>
        <v>0</v>
      </c>
      <c r="M22" s="33">
        <f>'１０月'!M21+M21</f>
        <v>0</v>
      </c>
      <c r="N22" s="51">
        <f>SUM(D22:M22)</f>
        <v>0</v>
      </c>
    </row>
    <row r="23" spans="2:15" ht="24.6" customHeight="1" x14ac:dyDescent="0.45">
      <c r="B23" s="117" t="s">
        <v>3</v>
      </c>
      <c r="C23" s="130"/>
      <c r="D23" s="80">
        <f>SUM($B$26*D26,$B$27*D27,$B$28*D28)</f>
        <v>0</v>
      </c>
      <c r="E23" s="80">
        <f>SUM($B$26*E26,$B$27*E27,$B$28*E28)</f>
        <v>0</v>
      </c>
      <c r="F23" s="80">
        <f>SUM($B$26*F26,$B$27*F27,$B$28*F28)</f>
        <v>0</v>
      </c>
      <c r="G23" s="80">
        <f>SUM($B$26*G26,$B$27*G27,$B$28*G28)</f>
        <v>0</v>
      </c>
      <c r="H23" s="80">
        <f t="shared" ref="H23:K23" si="4">SUM($B$26*H26,$B$27*H27,$B$28*H28)</f>
        <v>0</v>
      </c>
      <c r="I23" s="80">
        <f t="shared" si="4"/>
        <v>0</v>
      </c>
      <c r="J23" s="80">
        <f t="shared" si="4"/>
        <v>0</v>
      </c>
      <c r="K23" s="80">
        <f t="shared" si="4"/>
        <v>0</v>
      </c>
      <c r="L23" s="80">
        <f>SUM($B$26*L26,$B$27*L27,$B$28*L28)</f>
        <v>0</v>
      </c>
      <c r="M23" s="86">
        <f>SUM($B$26*M26,$B$27*M27,$B$28*M28)</f>
        <v>0</v>
      </c>
      <c r="N23" s="87">
        <f>SUM(D23:M23)</f>
        <v>0</v>
      </c>
    </row>
    <row r="24" spans="2:15" ht="24.6" customHeight="1" thickBot="1" x14ac:dyDescent="0.5">
      <c r="B24" s="131" t="s">
        <v>4</v>
      </c>
      <c r="C24" s="132"/>
      <c r="D24" s="83">
        <f>'１０月'!D23+D23</f>
        <v>0</v>
      </c>
      <c r="E24" s="83">
        <f>'１０月'!E23+E23</f>
        <v>0</v>
      </c>
      <c r="F24" s="83">
        <f>'１０月'!F23+F23</f>
        <v>0</v>
      </c>
      <c r="G24" s="83">
        <f>'１０月'!G23+G23</f>
        <v>0</v>
      </c>
      <c r="H24" s="83">
        <f>'１０月'!H23+H23</f>
        <v>0</v>
      </c>
      <c r="I24" s="83">
        <f>'１０月'!I23+I23</f>
        <v>0</v>
      </c>
      <c r="J24" s="83">
        <f>'１０月'!J23+J23</f>
        <v>0</v>
      </c>
      <c r="K24" s="83">
        <f>'１０月'!K23+K23</f>
        <v>0</v>
      </c>
      <c r="L24" s="83">
        <f>'１０月'!L23+L23</f>
        <v>0</v>
      </c>
      <c r="M24" s="88">
        <f>'１０月'!M23+M23</f>
        <v>0</v>
      </c>
      <c r="N24" s="85">
        <f>SUM(D24:M24)</f>
        <v>0</v>
      </c>
    </row>
    <row r="26" spans="2:15" x14ac:dyDescent="0.45">
      <c r="B26">
        <v>600</v>
      </c>
      <c r="C26" t="s">
        <v>6</v>
      </c>
      <c r="D26">
        <f t="shared" ref="D26:M26" si="5">COUNTIF(D9:D18,"1")</f>
        <v>0</v>
      </c>
      <c r="E26">
        <f t="shared" si="5"/>
        <v>0</v>
      </c>
      <c r="F26">
        <f t="shared" si="5"/>
        <v>0</v>
      </c>
      <c r="G26">
        <f t="shared" si="5"/>
        <v>0</v>
      </c>
      <c r="H26">
        <f t="shared" si="5"/>
        <v>0</v>
      </c>
      <c r="I26">
        <f t="shared" si="5"/>
        <v>0</v>
      </c>
      <c r="J26">
        <f t="shared" si="5"/>
        <v>0</v>
      </c>
      <c r="K26">
        <f t="shared" si="5"/>
        <v>0</v>
      </c>
      <c r="L26">
        <f t="shared" si="5"/>
        <v>0</v>
      </c>
      <c r="M26">
        <f t="shared" si="5"/>
        <v>0</v>
      </c>
    </row>
    <row r="27" spans="2:15" x14ac:dyDescent="0.45">
      <c r="B27" s="3">
        <v>1200</v>
      </c>
      <c r="C27" t="s">
        <v>7</v>
      </c>
      <c r="D27">
        <f t="shared" ref="D27:M27" si="6">COUNTIF(D9:D18,"2")</f>
        <v>0</v>
      </c>
      <c r="E27">
        <f t="shared" si="6"/>
        <v>0</v>
      </c>
      <c r="F27">
        <f t="shared" si="6"/>
        <v>0</v>
      </c>
      <c r="G27">
        <f t="shared" si="6"/>
        <v>0</v>
      </c>
      <c r="H27">
        <f t="shared" si="6"/>
        <v>0</v>
      </c>
      <c r="I27">
        <f t="shared" si="6"/>
        <v>0</v>
      </c>
      <c r="J27">
        <f t="shared" si="6"/>
        <v>0</v>
      </c>
      <c r="K27">
        <f t="shared" si="6"/>
        <v>0</v>
      </c>
      <c r="L27">
        <f t="shared" si="6"/>
        <v>0</v>
      </c>
      <c r="M27">
        <f t="shared" si="6"/>
        <v>0</v>
      </c>
    </row>
    <row r="28" spans="2:15" x14ac:dyDescent="0.45">
      <c r="B28" s="3">
        <v>1800</v>
      </c>
      <c r="C28" t="s">
        <v>8</v>
      </c>
      <c r="D28">
        <f t="shared" ref="D28:M28" si="7">COUNTIF(D9:D18,"3")</f>
        <v>0</v>
      </c>
      <c r="E28">
        <f t="shared" si="7"/>
        <v>0</v>
      </c>
      <c r="F28">
        <f t="shared" si="7"/>
        <v>0</v>
      </c>
      <c r="G28">
        <f t="shared" si="7"/>
        <v>0</v>
      </c>
      <c r="H28">
        <f t="shared" si="7"/>
        <v>0</v>
      </c>
      <c r="I28">
        <f t="shared" si="7"/>
        <v>0</v>
      </c>
      <c r="J28">
        <f t="shared" si="7"/>
        <v>0</v>
      </c>
      <c r="K28">
        <f t="shared" si="7"/>
        <v>0</v>
      </c>
      <c r="L28">
        <f t="shared" si="7"/>
        <v>0</v>
      </c>
      <c r="M28">
        <f t="shared" si="7"/>
        <v>0</v>
      </c>
    </row>
  </sheetData>
  <mergeCells count="12">
    <mergeCell ref="B2:N2"/>
    <mergeCell ref="B20:C20"/>
    <mergeCell ref="B23:C23"/>
    <mergeCell ref="B24:C24"/>
    <mergeCell ref="B21:C21"/>
    <mergeCell ref="I3:M3"/>
    <mergeCell ref="I4:M4"/>
    <mergeCell ref="B6:B8"/>
    <mergeCell ref="C6:C8"/>
    <mergeCell ref="D6:M6"/>
    <mergeCell ref="D8:M8"/>
    <mergeCell ref="B22:C22"/>
  </mergeCells>
  <phoneticPr fontId="18"/>
  <conditionalFormatting sqref="B9:M19">
    <cfRule type="expression" dxfId="9" priority="1">
      <formula>TEXT($C9,"aaa")="日"</formula>
    </cfRule>
    <cfRule type="expression" dxfId="8" priority="2">
      <formula>TEXT($C9,"aaa")="土"</formula>
    </cfRule>
  </conditionalFormatting>
  <dataValidations count="1">
    <dataValidation type="list" allowBlank="1" showInputMessage="1" showErrorMessage="1" sqref="D9:M19" xr:uid="{9B56E8D0-5090-45C4-AA1F-4D60095DA12E}">
      <formula1>"１,２,３"</formula1>
    </dataValidation>
  </dataValidations>
  <pageMargins left="0.7" right="0.7" top="0.75" bottom="0.75" header="0.3" footer="0.3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217F-CD93-4DB9-B477-2F44DAA8BF4A}">
  <dimension ref="A1:O25"/>
  <sheetViews>
    <sheetView view="pageBreakPreview" topLeftCell="A7" zoomScale="91" zoomScaleNormal="100" zoomScaleSheetLayoutView="91" workbookViewId="0">
      <selection activeCell="B20" sqref="B20:C20"/>
    </sheetView>
  </sheetViews>
  <sheetFormatPr defaultRowHeight="18" x14ac:dyDescent="0.45"/>
  <cols>
    <col min="1" max="1" width="5" customWidth="1"/>
    <col min="2" max="2" width="11.09765625" customWidth="1"/>
    <col min="3" max="3" width="5.69921875" customWidth="1"/>
    <col min="4" max="12" width="9.69921875" customWidth="1"/>
    <col min="13" max="13" width="8.69921875" customWidth="1"/>
    <col min="14" max="14" width="9.69921875" customWidth="1"/>
    <col min="15" max="15" width="3.69921875" customWidth="1"/>
  </cols>
  <sheetData>
    <row r="1" spans="1:15" x14ac:dyDescent="0.45">
      <c r="A1">
        <v>12</v>
      </c>
    </row>
    <row r="2" spans="1:15" ht="48" customHeight="1" x14ac:dyDescent="0.4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ht="25.05" customHeight="1" x14ac:dyDescent="0.45">
      <c r="B3" s="2"/>
      <c r="C3" s="2"/>
      <c r="D3" s="2"/>
      <c r="E3" s="2"/>
      <c r="F3" s="2"/>
      <c r="G3" s="2"/>
      <c r="H3" s="17" t="s">
        <v>13</v>
      </c>
      <c r="I3" s="133">
        <f>'４月'!I3</f>
        <v>0</v>
      </c>
      <c r="J3" s="133"/>
      <c r="K3" s="133"/>
      <c r="L3" s="133"/>
      <c r="M3" s="133"/>
    </row>
    <row r="4" spans="1:15" ht="25.05" customHeight="1" x14ac:dyDescent="0.45">
      <c r="B4" s="14" t="s">
        <v>9</v>
      </c>
      <c r="C4" s="4">
        <f>A1</f>
        <v>12</v>
      </c>
      <c r="D4" s="5" t="s">
        <v>11</v>
      </c>
      <c r="E4" s="2"/>
      <c r="F4" s="2"/>
      <c r="G4" s="2"/>
      <c r="H4" s="17" t="s">
        <v>12</v>
      </c>
      <c r="I4" s="133">
        <f>'４月'!I4</f>
        <v>0</v>
      </c>
      <c r="J4" s="133"/>
      <c r="K4" s="133"/>
      <c r="L4" s="133"/>
      <c r="M4" s="133"/>
    </row>
    <row r="5" spans="1:15" ht="25.05" customHeight="1" thickBot="1" x14ac:dyDescent="0.5">
      <c r="H5" s="17" t="s">
        <v>18</v>
      </c>
      <c r="I5" s="3">
        <f>'４月'!I5</f>
        <v>0</v>
      </c>
      <c r="J5" t="s">
        <v>19</v>
      </c>
    </row>
    <row r="6" spans="1:15" ht="25.05" customHeight="1" x14ac:dyDescent="0.45">
      <c r="B6" s="117" t="s">
        <v>2</v>
      </c>
      <c r="C6" s="111" t="s">
        <v>1</v>
      </c>
      <c r="D6" s="111" t="s">
        <v>0</v>
      </c>
      <c r="E6" s="111"/>
      <c r="F6" s="111"/>
      <c r="G6" s="111"/>
      <c r="H6" s="111"/>
      <c r="I6" s="111"/>
      <c r="J6" s="111"/>
      <c r="K6" s="111"/>
      <c r="L6" s="112"/>
      <c r="M6" s="113"/>
      <c r="O6" s="1"/>
    </row>
    <row r="7" spans="1:15" ht="25.05" customHeight="1" x14ac:dyDescent="0.45">
      <c r="B7" s="120"/>
      <c r="C7" s="121"/>
      <c r="D7" s="15">
        <f>'４月'!D7</f>
        <v>0</v>
      </c>
      <c r="E7" s="15">
        <f>'４月'!E7</f>
        <v>0</v>
      </c>
      <c r="F7" s="15">
        <f>'４月'!F7</f>
        <v>0</v>
      </c>
      <c r="G7" s="15">
        <f>'４月'!G7</f>
        <v>0</v>
      </c>
      <c r="H7" s="15">
        <f>'４月'!H7</f>
        <v>0</v>
      </c>
      <c r="I7" s="15">
        <f>'４月'!I7</f>
        <v>0</v>
      </c>
      <c r="J7" s="15">
        <f>'４月'!J7</f>
        <v>0</v>
      </c>
      <c r="K7" s="15">
        <f>'４月'!K7</f>
        <v>0</v>
      </c>
      <c r="L7" s="15">
        <f>'４月'!L7</f>
        <v>0</v>
      </c>
      <c r="M7" s="16">
        <f>'４月'!M7</f>
        <v>0</v>
      </c>
      <c r="O7" s="1"/>
    </row>
    <row r="8" spans="1:15" ht="25.05" customHeight="1" x14ac:dyDescent="0.45">
      <c r="B8" s="120"/>
      <c r="C8" s="121"/>
      <c r="D8" s="134" t="s">
        <v>16</v>
      </c>
      <c r="E8" s="135"/>
      <c r="F8" s="135"/>
      <c r="G8" s="135"/>
      <c r="H8" s="135"/>
      <c r="I8" s="135"/>
      <c r="J8" s="135"/>
      <c r="K8" s="135"/>
      <c r="L8" s="135"/>
      <c r="M8" s="136"/>
      <c r="O8" s="1"/>
    </row>
    <row r="9" spans="1:15" ht="25.05" customHeight="1" x14ac:dyDescent="0.45">
      <c r="B9" s="6" cm="1">
        <f t="array" ref="B9">IFERROR(SMALL(IF((WEEKDAY(DATE(2026,$A$1,ROW($1:$33)),2)&gt;5)*(MONTH(DATE(2026,$A$1,ROW($1:$33)))=$A$1),DATE(2026,$A$1,ROW($1:$33)),""),ROW(A1)),"")</f>
        <v>46361</v>
      </c>
      <c r="C9" s="7" t="str">
        <f>TEXT(B9,"aaa")</f>
        <v>土</v>
      </c>
      <c r="D9" s="8"/>
      <c r="E9" s="8"/>
      <c r="F9" s="8"/>
      <c r="G9" s="8"/>
      <c r="H9" s="8"/>
      <c r="I9" s="8"/>
      <c r="J9" s="8"/>
      <c r="K9" s="8"/>
      <c r="L9" s="22"/>
      <c r="M9" s="9"/>
      <c r="O9" s="1"/>
    </row>
    <row r="10" spans="1:15" ht="25.05" customHeight="1" x14ac:dyDescent="0.45">
      <c r="B10" s="10" cm="1">
        <f t="array" ref="B10">IFERROR(SMALL(IF((WEEKDAY(DATE(2026,$A$1,ROW($1:$33)),2)&gt;5)*(MONTH(DATE(2026,$A$1,ROW($1:$33)))=$A$1),DATE(2026,$A$1,ROW($1:$33)),""),ROW(A2)),"")</f>
        <v>46362</v>
      </c>
      <c r="C10" s="11" t="str">
        <f t="shared" ref="C10:C15" si="0">TEXT(B10,"aaa")</f>
        <v>日</v>
      </c>
      <c r="D10" s="12"/>
      <c r="E10" s="12"/>
      <c r="F10" s="12"/>
      <c r="G10" s="12"/>
      <c r="H10" s="12"/>
      <c r="I10" s="12"/>
      <c r="J10" s="12"/>
      <c r="K10" s="12"/>
      <c r="L10" s="23"/>
      <c r="M10" s="13"/>
      <c r="O10" s="1"/>
    </row>
    <row r="11" spans="1:15" ht="25.05" customHeight="1" x14ac:dyDescent="0.45">
      <c r="B11" s="10" cm="1">
        <f t="array" ref="B11">IFERROR(SMALL(IF((WEEKDAY(DATE(2026,$A$1,ROW($1:$33)),2)&gt;5)*(MONTH(DATE(2026,$A$1,ROW($1:$33)))=$A$1),DATE(2026,$A$1,ROW($1:$33)),""),ROW(A3)),"")</f>
        <v>46368</v>
      </c>
      <c r="C11" s="11" t="str">
        <f t="shared" si="0"/>
        <v>土</v>
      </c>
      <c r="D11" s="12"/>
      <c r="E11" s="12"/>
      <c r="F11" s="12"/>
      <c r="G11" s="12"/>
      <c r="H11" s="12"/>
      <c r="I11" s="12"/>
      <c r="J11" s="12"/>
      <c r="K11" s="12"/>
      <c r="L11" s="23"/>
      <c r="M11" s="13"/>
      <c r="O11" s="1"/>
    </row>
    <row r="12" spans="1:15" ht="25.05" customHeight="1" x14ac:dyDescent="0.45">
      <c r="B12" s="10" cm="1">
        <f t="array" ref="B12">IFERROR(SMALL(IF((WEEKDAY(DATE(2026,$A$1,ROW($1:$33)),2)&gt;5)*(MONTH(DATE(2026,$A$1,ROW($1:$33)))=$A$1),DATE(2026,$A$1,ROW($1:$33)),""),ROW(A4)),"")</f>
        <v>46369</v>
      </c>
      <c r="C12" s="11" t="str">
        <f t="shared" si="0"/>
        <v>日</v>
      </c>
      <c r="D12" s="12"/>
      <c r="E12" s="12"/>
      <c r="F12" s="12"/>
      <c r="G12" s="12"/>
      <c r="H12" s="12"/>
      <c r="I12" s="12"/>
      <c r="J12" s="12"/>
      <c r="K12" s="12"/>
      <c r="L12" s="23"/>
      <c r="M12" s="13"/>
      <c r="O12" s="1"/>
    </row>
    <row r="13" spans="1:15" ht="25.05" customHeight="1" x14ac:dyDescent="0.45">
      <c r="B13" s="10" cm="1">
        <f t="array" ref="B13">IFERROR(SMALL(IF((WEEKDAY(DATE(2026,$A$1,ROW($1:$33)),2)&gt;5)*(MONTH(DATE(2026,$A$1,ROW($1:$33)))=$A$1),DATE(2026,$A$1,ROW($1:$33)),""),ROW(A5)),"")</f>
        <v>46375</v>
      </c>
      <c r="C13" s="11" t="str">
        <f t="shared" si="0"/>
        <v>土</v>
      </c>
      <c r="D13" s="12"/>
      <c r="E13" s="12"/>
      <c r="F13" s="12"/>
      <c r="G13" s="12"/>
      <c r="H13" s="12"/>
      <c r="I13" s="12"/>
      <c r="J13" s="12"/>
      <c r="K13" s="12"/>
      <c r="L13" s="23"/>
      <c r="M13" s="13"/>
      <c r="O13" s="1"/>
    </row>
    <row r="14" spans="1:15" ht="25.05" customHeight="1" x14ac:dyDescent="0.45">
      <c r="B14" s="10" cm="1">
        <f t="array" ref="B14">IFERROR(SMALL(IF((WEEKDAY(DATE(2026,$A$1,ROW($1:$33)),2)&gt;5)*(MONTH(DATE(2026,$A$1,ROW($1:$33)))=$A$1),DATE(2026,$A$1,ROW($1:$33)),""),ROW(A6)),"")</f>
        <v>46376</v>
      </c>
      <c r="C14" s="11" t="str">
        <f t="shared" si="0"/>
        <v>日</v>
      </c>
      <c r="D14" s="12"/>
      <c r="E14" s="12"/>
      <c r="F14" s="12"/>
      <c r="G14" s="12"/>
      <c r="H14" s="12"/>
      <c r="I14" s="12"/>
      <c r="J14" s="12"/>
      <c r="K14" s="12"/>
      <c r="L14" s="23"/>
      <c r="M14" s="13"/>
      <c r="O14" s="1"/>
    </row>
    <row r="15" spans="1:15" ht="25.05" customHeight="1" thickBot="1" x14ac:dyDescent="0.5">
      <c r="B15" s="10" cm="1">
        <f t="array" ref="B15">IFERROR(SMALL(IF((WEEKDAY(DATE(2026,$A$1,ROW($1:$33)),2)&gt;5)*(MONTH(DATE(2026,$A$1,ROW($1:$33)))=$A$1),DATE(2026,$A$1,ROW($1:$33)),""),ROW(A7)),"")</f>
        <v>46382</v>
      </c>
      <c r="C15" s="11" t="str">
        <f t="shared" si="0"/>
        <v>土</v>
      </c>
      <c r="D15" s="12"/>
      <c r="E15" s="12"/>
      <c r="F15" s="12"/>
      <c r="G15" s="12"/>
      <c r="H15" s="12"/>
      <c r="I15" s="12"/>
      <c r="J15" s="12"/>
      <c r="K15" s="12"/>
      <c r="L15" s="23"/>
      <c r="M15" s="13"/>
      <c r="O15" s="1"/>
    </row>
    <row r="16" spans="1:15" ht="25.05" customHeight="1" thickBot="1" x14ac:dyDescent="0.5">
      <c r="B16" s="41" cm="1">
        <f t="array" ref="B16">IFERROR(SMALL(IF((WEEKDAY(DATE(2026,$A$1,ROW($1:$33)),2)&gt;5)*(MONTH(DATE(2026,$A$1,ROW($1:$33)))=$A$1),DATE(2026,$A$1,ROW($1:$33)),""),ROW(A8)),"")</f>
        <v>46383</v>
      </c>
      <c r="C16" s="42" t="str">
        <f t="shared" ref="C16" si="1">TEXT(B16,"aaa")</f>
        <v>日</v>
      </c>
      <c r="D16" s="43"/>
      <c r="E16" s="43"/>
      <c r="F16" s="43"/>
      <c r="G16" s="43"/>
      <c r="H16" s="43"/>
      <c r="I16" s="43"/>
      <c r="J16" s="43"/>
      <c r="K16" s="43"/>
      <c r="L16" s="44"/>
      <c r="M16" s="44"/>
      <c r="N16" s="36" t="s">
        <v>21</v>
      </c>
      <c r="O16" s="1"/>
    </row>
    <row r="17" spans="2:15" ht="25.05" customHeight="1" x14ac:dyDescent="0.45">
      <c r="B17" s="128" t="s">
        <v>5</v>
      </c>
      <c r="C17" s="129"/>
      <c r="D17" s="45">
        <f t="shared" ref="D17:M17" si="2">SUM(D9:D16)</f>
        <v>0</v>
      </c>
      <c r="E17" s="45">
        <f t="shared" si="2"/>
        <v>0</v>
      </c>
      <c r="F17" s="45">
        <f t="shared" si="2"/>
        <v>0</v>
      </c>
      <c r="G17" s="45">
        <f t="shared" si="2"/>
        <v>0</v>
      </c>
      <c r="H17" s="45">
        <f t="shared" si="2"/>
        <v>0</v>
      </c>
      <c r="I17" s="45">
        <f t="shared" si="2"/>
        <v>0</v>
      </c>
      <c r="J17" s="45">
        <f t="shared" si="2"/>
        <v>0</v>
      </c>
      <c r="K17" s="45">
        <f t="shared" si="2"/>
        <v>0</v>
      </c>
      <c r="L17" s="45">
        <f t="shared" si="2"/>
        <v>0</v>
      </c>
      <c r="M17" s="46">
        <f t="shared" si="2"/>
        <v>0</v>
      </c>
      <c r="N17" s="47">
        <f>SUM(D17:M17)</f>
        <v>0</v>
      </c>
      <c r="O17" s="1"/>
    </row>
    <row r="18" spans="2:15" s="3" customFormat="1" ht="25.05" customHeight="1" x14ac:dyDescent="0.45">
      <c r="B18" s="141" t="s">
        <v>24</v>
      </c>
      <c r="C18" s="142"/>
      <c r="D18" s="94">
        <f>$I$5*D17</f>
        <v>0</v>
      </c>
      <c r="E18" s="94">
        <f t="shared" ref="E18:M18" si="3">$I$5*E17</f>
        <v>0</v>
      </c>
      <c r="F18" s="94">
        <f t="shared" si="3"/>
        <v>0</v>
      </c>
      <c r="G18" s="94">
        <f t="shared" si="3"/>
        <v>0</v>
      </c>
      <c r="H18" s="94">
        <f t="shared" si="3"/>
        <v>0</v>
      </c>
      <c r="I18" s="94">
        <f t="shared" si="3"/>
        <v>0</v>
      </c>
      <c r="J18" s="94">
        <f t="shared" si="3"/>
        <v>0</v>
      </c>
      <c r="K18" s="94">
        <f t="shared" si="3"/>
        <v>0</v>
      </c>
      <c r="L18" s="94">
        <f t="shared" si="3"/>
        <v>0</v>
      </c>
      <c r="M18" s="95">
        <f t="shared" si="3"/>
        <v>0</v>
      </c>
      <c r="N18" s="73">
        <f>SUM(D18:M18)</f>
        <v>0</v>
      </c>
    </row>
    <row r="19" spans="2:15" s="3" customFormat="1" ht="25.05" customHeight="1" thickBot="1" x14ac:dyDescent="0.5">
      <c r="B19" s="143" t="s">
        <v>25</v>
      </c>
      <c r="C19" s="144"/>
      <c r="D19" s="33">
        <f>'１１月'!D22+D18</f>
        <v>0</v>
      </c>
      <c r="E19" s="33">
        <f>'１１月'!E22+E18</f>
        <v>0</v>
      </c>
      <c r="F19" s="33">
        <f>'１１月'!F22+F18</f>
        <v>0</v>
      </c>
      <c r="G19" s="33">
        <f>'１１月'!G22+G18</f>
        <v>0</v>
      </c>
      <c r="H19" s="33">
        <f>'１１月'!H22+H18</f>
        <v>0</v>
      </c>
      <c r="I19" s="33">
        <f>'１１月'!I22+I18</f>
        <v>0</v>
      </c>
      <c r="J19" s="33">
        <f>'１１月'!J22+J18</f>
        <v>0</v>
      </c>
      <c r="K19" s="33">
        <f>'１１月'!K22+K18</f>
        <v>0</v>
      </c>
      <c r="L19" s="33">
        <f>'１１月'!L22+L18</f>
        <v>0</v>
      </c>
      <c r="M19" s="33">
        <f>'１１月'!M22+M18</f>
        <v>0</v>
      </c>
      <c r="N19" s="50">
        <f>SUM(D19:M19)</f>
        <v>0</v>
      </c>
    </row>
    <row r="20" spans="2:15" ht="25.05" customHeight="1" x14ac:dyDescent="0.45">
      <c r="B20" s="149" t="s">
        <v>3</v>
      </c>
      <c r="C20" s="130"/>
      <c r="D20" s="80">
        <f>SUM($B$23*D23,$B$24*D24,$B$25*D25)</f>
        <v>0</v>
      </c>
      <c r="E20" s="80">
        <f>SUM($B$23*E23,$B$24*E24,$B$25*E25)</f>
        <v>0</v>
      </c>
      <c r="F20" s="80">
        <f>SUM($B$23*F23,$B$24*F24,$B$25*F25)</f>
        <v>0</v>
      </c>
      <c r="G20" s="80">
        <f>SUM($B$23*G23,$B$24*G24,$B$25*G25)</f>
        <v>0</v>
      </c>
      <c r="H20" s="80">
        <f t="shared" ref="H20:K20" si="4">SUM($B$23*H23,$B$24*H24,$B$25*H25)</f>
        <v>0</v>
      </c>
      <c r="I20" s="80">
        <f t="shared" si="4"/>
        <v>0</v>
      </c>
      <c r="J20" s="80">
        <f t="shared" si="4"/>
        <v>0</v>
      </c>
      <c r="K20" s="80">
        <f t="shared" si="4"/>
        <v>0</v>
      </c>
      <c r="L20" s="80">
        <f>SUM($B$23*L23,$B$24*L24,$B$25*L25)</f>
        <v>0</v>
      </c>
      <c r="M20" s="86">
        <f>SUM($B$23*M23,$B$24*M24,$B$25*M25)</f>
        <v>0</v>
      </c>
      <c r="N20" s="87">
        <f>SUM(D20:M20)</f>
        <v>0</v>
      </c>
      <c r="O20" s="1"/>
    </row>
    <row r="21" spans="2:15" ht="24.6" customHeight="1" thickBot="1" x14ac:dyDescent="0.5">
      <c r="B21" s="131" t="s">
        <v>4</v>
      </c>
      <c r="C21" s="132"/>
      <c r="D21" s="83">
        <f>'１１月'!D24+D20</f>
        <v>0</v>
      </c>
      <c r="E21" s="83">
        <f>'１１月'!E24+E20</f>
        <v>0</v>
      </c>
      <c r="F21" s="83">
        <f>'１１月'!F24+F20</f>
        <v>0</v>
      </c>
      <c r="G21" s="83">
        <f>'１１月'!G24+G20</f>
        <v>0</v>
      </c>
      <c r="H21" s="83">
        <f>'１１月'!H24+H20</f>
        <v>0</v>
      </c>
      <c r="I21" s="83">
        <f>'１１月'!I24+I20</f>
        <v>0</v>
      </c>
      <c r="J21" s="83">
        <f>'１１月'!J24+J20</f>
        <v>0</v>
      </c>
      <c r="K21" s="83">
        <f>'１１月'!K24+K20</f>
        <v>0</v>
      </c>
      <c r="L21" s="83">
        <f>'１１月'!L24+L20</f>
        <v>0</v>
      </c>
      <c r="M21" s="88">
        <f>'１１月'!M24+M20</f>
        <v>0</v>
      </c>
      <c r="N21" s="85">
        <f>SUM(D21:M21)</f>
        <v>0</v>
      </c>
      <c r="O21" s="1"/>
    </row>
    <row r="22" spans="2:15" ht="24.6" customHeight="1" x14ac:dyDescent="0.45"/>
    <row r="23" spans="2:15" ht="24.6" customHeight="1" x14ac:dyDescent="0.45">
      <c r="B23">
        <v>600</v>
      </c>
      <c r="C23" t="s">
        <v>6</v>
      </c>
      <c r="D23">
        <f t="shared" ref="D23:M23" si="5">COUNTIF(D9:D16,"1")</f>
        <v>0</v>
      </c>
      <c r="E23">
        <f t="shared" si="5"/>
        <v>0</v>
      </c>
      <c r="F23">
        <f t="shared" si="5"/>
        <v>0</v>
      </c>
      <c r="G23">
        <f t="shared" si="5"/>
        <v>0</v>
      </c>
      <c r="H23">
        <f t="shared" si="5"/>
        <v>0</v>
      </c>
      <c r="I23">
        <f t="shared" si="5"/>
        <v>0</v>
      </c>
      <c r="J23">
        <f t="shared" si="5"/>
        <v>0</v>
      </c>
      <c r="K23">
        <f t="shared" si="5"/>
        <v>0</v>
      </c>
      <c r="L23">
        <f t="shared" si="5"/>
        <v>0</v>
      </c>
      <c r="M23">
        <f t="shared" si="5"/>
        <v>0</v>
      </c>
    </row>
    <row r="24" spans="2:15" ht="24.6" customHeight="1" x14ac:dyDescent="0.45">
      <c r="B24" s="3">
        <v>1200</v>
      </c>
      <c r="C24" t="s">
        <v>7</v>
      </c>
      <c r="D24">
        <f t="shared" ref="D24:M24" si="6">COUNTIF(D9:D16,"2")</f>
        <v>0</v>
      </c>
      <c r="E24">
        <f t="shared" si="6"/>
        <v>0</v>
      </c>
      <c r="F24">
        <f t="shared" si="6"/>
        <v>0</v>
      </c>
      <c r="G24">
        <f t="shared" si="6"/>
        <v>0</v>
      </c>
      <c r="H24">
        <f t="shared" si="6"/>
        <v>0</v>
      </c>
      <c r="I24">
        <f t="shared" si="6"/>
        <v>0</v>
      </c>
      <c r="J24">
        <f t="shared" si="6"/>
        <v>0</v>
      </c>
      <c r="K24">
        <f t="shared" si="6"/>
        <v>0</v>
      </c>
      <c r="L24">
        <f t="shared" si="6"/>
        <v>0</v>
      </c>
      <c r="M24">
        <f t="shared" si="6"/>
        <v>0</v>
      </c>
    </row>
    <row r="25" spans="2:15" x14ac:dyDescent="0.45">
      <c r="B25" s="3">
        <v>1800</v>
      </c>
      <c r="C25" t="s">
        <v>8</v>
      </c>
      <c r="D25">
        <f t="shared" ref="D25:M25" si="7">COUNTIF(D9:D16,"3")</f>
        <v>0</v>
      </c>
      <c r="E25">
        <f t="shared" si="7"/>
        <v>0</v>
      </c>
      <c r="F25">
        <f t="shared" si="7"/>
        <v>0</v>
      </c>
      <c r="G25">
        <f t="shared" si="7"/>
        <v>0</v>
      </c>
      <c r="H25">
        <f t="shared" si="7"/>
        <v>0</v>
      </c>
      <c r="I25">
        <f t="shared" si="7"/>
        <v>0</v>
      </c>
      <c r="J25">
        <f t="shared" si="7"/>
        <v>0</v>
      </c>
      <c r="K25">
        <f t="shared" si="7"/>
        <v>0</v>
      </c>
      <c r="L25">
        <f t="shared" si="7"/>
        <v>0</v>
      </c>
      <c r="M25">
        <f t="shared" si="7"/>
        <v>0</v>
      </c>
    </row>
  </sheetData>
  <mergeCells count="12">
    <mergeCell ref="B2:N2"/>
    <mergeCell ref="B17:C17"/>
    <mergeCell ref="B20:C20"/>
    <mergeCell ref="B21:C21"/>
    <mergeCell ref="B18:C18"/>
    <mergeCell ref="I3:M3"/>
    <mergeCell ref="I4:M4"/>
    <mergeCell ref="B6:B8"/>
    <mergeCell ref="C6:C8"/>
    <mergeCell ref="D6:M6"/>
    <mergeCell ref="D8:M8"/>
    <mergeCell ref="B19:C19"/>
  </mergeCells>
  <phoneticPr fontId="18"/>
  <conditionalFormatting sqref="B9:M16">
    <cfRule type="expression" dxfId="7" priority="1">
      <formula>TEXT($C9,"aaa")="日"</formula>
    </cfRule>
    <cfRule type="expression" dxfId="6" priority="2">
      <formula>TEXT($C9,"aaa")="土"</formula>
    </cfRule>
  </conditionalFormatting>
  <dataValidations count="1">
    <dataValidation type="list" allowBlank="1" showInputMessage="1" showErrorMessage="1" sqref="D9:M16" xr:uid="{BC9CABFC-EF60-4A4E-9CEB-3C2BAE9CEBCE}">
      <formula1>"１,２,３"</formula1>
    </dataValidation>
  </dataValidation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 </vt:lpstr>
      <vt:lpstr>１月</vt:lpstr>
      <vt:lpstr>２月</vt:lpstr>
      <vt:lpstr>３月</vt:lpstr>
      <vt:lpstr>Sheet1</vt:lpstr>
      <vt:lpstr>'１０月'!Print_Area</vt:lpstr>
      <vt:lpstr>'１１月'!Print_Area</vt:lpstr>
      <vt:lpstr>'１２月 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2026-07-20T23:51:21Z</dcterms:created>
  <dcterms:modified xsi:type="dcterms:W3CDTF">2026-07-20T23:51:24Z</dcterms:modified>
</cp:coreProperties>
</file>