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slicers/slicer2.xml" ContentType="application/vnd.ms-excel.slicer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slicers/slicer3.xml" ContentType="application/vnd.ms-excel.slicer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slicers/slicer4.xml" ContentType="application/vnd.ms-excel.slicer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slicers/slicer5.xml" ContentType="application/vnd.ms-excel.slicer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slicers/slicer6.xml" ContentType="application/vnd.ms-excel.slicer+xml"/>
  <Override PartName="/xl/drawings/drawing8.xml" ContentType="application/vnd.openxmlformats-officedocument.drawing+xml"/>
  <Override PartName="/xl/tables/table12.xml" ContentType="application/vnd.openxmlformats-officedocument.spreadsheetml.table+xml"/>
  <Override PartName="/xl/slicers/slicer7.xml" ContentType="application/vnd.ms-excel.slicer+xml"/>
  <Override PartName="/xl/drawings/drawing9.xml" ContentType="application/vnd.openxmlformats-officedocument.drawing+xml"/>
  <Override PartName="/xl/tables/table13.xml" ContentType="application/vnd.openxmlformats-officedocument.spreadsheetml.table+xml"/>
  <Override PartName="/xl/slicers/slicer8.xml" ContentType="application/vnd.ms-excel.slicer+xml"/>
  <Override PartName="/xl/drawings/drawing10.xml" ContentType="application/vnd.openxmlformats-officedocument.drawing+xml"/>
  <Override PartName="/xl/tables/table14.xml" ContentType="application/vnd.openxmlformats-officedocument.spreadsheetml.table+xml"/>
  <Override PartName="/xl/slicers/slicer9.xml" ContentType="application/vnd.ms-excel.slicer+xml"/>
  <Override PartName="/xl/drawings/drawing11.xml" ContentType="application/vnd.openxmlformats-officedocument.drawing+xml"/>
  <Override PartName="/xl/tables/table15.xml" ContentType="application/vnd.openxmlformats-officedocument.spreadsheetml.table+xml"/>
  <Override PartName="/xl/slicers/slicer10.xml" ContentType="application/vnd.ms-excel.slicer+xml"/>
  <Override PartName="/xl/drawings/drawing12.xml" ContentType="application/vnd.openxmlformats-officedocument.drawing+xml"/>
  <Override PartName="/xl/tables/table16.xml" ContentType="application/vnd.openxmlformats-officedocument.spreadsheetml.table+xml"/>
  <Override PartName="/xl/slicers/slicer11.xml" ContentType="application/vnd.ms-excel.slicer+xml"/>
  <Override PartName="/xl/drawings/drawing13.xml" ContentType="application/vnd.openxmlformats-officedocument.drawing+xml"/>
  <Override PartName="/xl/tables/table17.xml" ContentType="application/vnd.openxmlformats-officedocument.spreadsheetml.table+xml"/>
  <Override PartName="/xl/slicers/slicer12.xml" ContentType="application/vnd.ms-excel.slicer+xml"/>
  <Override PartName="/xl/drawings/drawing14.xml" ContentType="application/vnd.openxmlformats-officedocument.drawing+xml"/>
  <Override PartName="/xl/tables/table18.xml" ContentType="application/vnd.openxmlformats-officedocument.spreadsheetml.table+xml"/>
  <Override PartName="/xl/slicers/slicer13.xml" ContentType="application/vnd.ms-excel.slicer+xml"/>
  <Override PartName="/xl/drawings/drawing15.xml" ContentType="application/vnd.openxmlformats-officedocument.drawing+xml"/>
  <Override PartName="/xl/tables/table19.xml" ContentType="application/vnd.openxmlformats-officedocument.spreadsheetml.table+xml"/>
  <Override PartName="/xl/slicers/slicer14.xml" ContentType="application/vnd.ms-excel.slicer+xml"/>
  <Override PartName="/xl/drawings/drawing16.xml" ContentType="application/vnd.openxmlformats-officedocument.drawing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人口公表の見直し\0_2023\"/>
    </mc:Choice>
  </mc:AlternateContent>
  <xr:revisionPtr revIDLastSave="0" documentId="13_ncr:1_{8828995E-0588-48DC-8CD5-E6B7B30783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(まとめ)（行政区別人口)" sheetId="1" r:id="rId1"/>
    <sheet name="前年12月" sheetId="18" r:id="rId2"/>
    <sheet name="1月" sheetId="43" r:id="rId3"/>
    <sheet name="2月" sheetId="44" r:id="rId4"/>
    <sheet name="3月" sheetId="47" r:id="rId5"/>
    <sheet name="4月" sheetId="48" r:id="rId6"/>
    <sheet name="5月" sheetId="49" r:id="rId7"/>
    <sheet name="6月" sheetId="50" r:id="rId8"/>
    <sheet name="7月" sheetId="51" r:id="rId9"/>
    <sheet name="8月" sheetId="52" r:id="rId10"/>
    <sheet name="9月" sheetId="53" r:id="rId11"/>
    <sheet name="10月" sheetId="54" r:id="rId12"/>
    <sheet name="11月" sheetId="55" r:id="rId13"/>
    <sheet name="12月" sheetId="56" r:id="rId14"/>
    <sheet name="行政区コード※削除禁止" sheetId="42" r:id="rId15"/>
    <sheet name="チェック表※削除禁止" sheetId="57" r:id="rId16"/>
  </sheets>
  <definedNames>
    <definedName name="スライサー_地域">#N/A</definedName>
    <definedName name="スライサー_地域_行政区別">#N/A</definedName>
    <definedName name="スライサー_地域_行政区別1">#N/A</definedName>
    <definedName name="スライサー_地域_行政区別10">#N/A</definedName>
    <definedName name="スライサー_地域_行政区別11">#N/A</definedName>
    <definedName name="スライサー_地域_行政区別12">#N/A</definedName>
    <definedName name="スライサー_地域_行政区別2">#N/A</definedName>
    <definedName name="スライサー_地域_行政区別3">#N/A</definedName>
    <definedName name="スライサー_地域_行政区別4">#N/A</definedName>
    <definedName name="スライサー_地域_行政区別5">#N/A</definedName>
    <definedName name="スライサー_地域_行政区別6">#N/A</definedName>
    <definedName name="スライサー_地域_行政区別7">#N/A</definedName>
    <definedName name="スライサー_地域_行政区別8">#N/A</definedName>
    <definedName name="スライサー_地域_行政区別9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8" l="1"/>
  <c r="B4" i="18" s="1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L2" i="18"/>
  <c r="K2" i="18"/>
  <c r="J2" i="18"/>
  <c r="I2" i="18"/>
  <c r="H2" i="18"/>
  <c r="G2" i="18"/>
  <c r="F2" i="18"/>
  <c r="B101" i="1" l="1"/>
  <c r="K103" i="1"/>
  <c r="K102" i="1"/>
  <c r="H103" i="1"/>
  <c r="H102" i="1"/>
  <c r="I103" i="1"/>
  <c r="I102" i="1"/>
  <c r="D2" i="57" l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56" i="1"/>
  <c r="E56" i="1"/>
  <c r="F56" i="1"/>
  <c r="G56" i="1"/>
  <c r="H56" i="1"/>
  <c r="I56" i="1"/>
  <c r="J56" i="1"/>
  <c r="K56" i="1"/>
  <c r="L56" i="1"/>
  <c r="M56" i="1"/>
  <c r="N56" i="1"/>
  <c r="O56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67" i="1"/>
  <c r="D66" i="1"/>
  <c r="D65" i="1"/>
  <c r="D64" i="1"/>
  <c r="D63" i="1"/>
  <c r="D62" i="1"/>
  <c r="D61" i="1"/>
  <c r="D60" i="1"/>
  <c r="D59" i="1"/>
  <c r="D58" i="1"/>
  <c r="D57" i="1"/>
  <c r="T56" i="1"/>
  <c r="S56" i="1"/>
  <c r="R56" i="1"/>
  <c r="Q56" i="1"/>
  <c r="P56" i="1"/>
  <c r="I49" i="1" l="1"/>
  <c r="I48" i="1"/>
  <c r="I47" i="1"/>
  <c r="I46" i="1"/>
  <c r="I45" i="1"/>
  <c r="I44" i="1"/>
  <c r="I43" i="1"/>
  <c r="I42" i="1"/>
  <c r="I41" i="1"/>
  <c r="I40" i="1"/>
  <c r="I39" i="1"/>
  <c r="I38" i="1"/>
  <c r="D49" i="1"/>
  <c r="D48" i="1"/>
  <c r="C48" i="1" s="1"/>
  <c r="D47" i="1"/>
  <c r="D46" i="1"/>
  <c r="D45" i="1"/>
  <c r="D44" i="1"/>
  <c r="D43" i="1"/>
  <c r="D42" i="1"/>
  <c r="D41" i="1"/>
  <c r="D40" i="1"/>
  <c r="D39" i="1"/>
  <c r="D38" i="1"/>
  <c r="C38" i="1" s="1"/>
  <c r="D33" i="1"/>
  <c r="D32" i="1"/>
  <c r="D31" i="1"/>
  <c r="D30" i="1"/>
  <c r="D29" i="1"/>
  <c r="D28" i="1"/>
  <c r="D27" i="1"/>
  <c r="D26" i="1"/>
  <c r="D25" i="1"/>
  <c r="D24" i="1"/>
  <c r="D23" i="1"/>
  <c r="D22" i="1"/>
  <c r="I23" i="1"/>
  <c r="I24" i="1"/>
  <c r="I25" i="1"/>
  <c r="I26" i="1"/>
  <c r="I27" i="1"/>
  <c r="I28" i="1"/>
  <c r="I29" i="1"/>
  <c r="I30" i="1"/>
  <c r="I31" i="1"/>
  <c r="I32" i="1"/>
  <c r="I33" i="1"/>
  <c r="I22" i="1"/>
  <c r="M50" i="1"/>
  <c r="L50" i="1"/>
  <c r="K50" i="1"/>
  <c r="J50" i="1"/>
  <c r="H50" i="1"/>
  <c r="G50" i="1"/>
  <c r="F50" i="1"/>
  <c r="E50" i="1"/>
  <c r="M34" i="1"/>
  <c r="L34" i="1"/>
  <c r="H34" i="1"/>
  <c r="G34" i="1"/>
  <c r="K34" i="1"/>
  <c r="J34" i="1"/>
  <c r="F34" i="1"/>
  <c r="E34" i="1"/>
  <c r="C32" i="1" l="1"/>
  <c r="C46" i="1"/>
  <c r="C30" i="1"/>
  <c r="C44" i="1"/>
  <c r="C28" i="1"/>
  <c r="C42" i="1"/>
  <c r="C40" i="1"/>
  <c r="C23" i="1"/>
  <c r="C31" i="1"/>
  <c r="C27" i="1"/>
  <c r="C26" i="1"/>
  <c r="C22" i="1"/>
  <c r="I34" i="1"/>
  <c r="D34" i="1"/>
  <c r="D50" i="1"/>
  <c r="I50" i="1"/>
  <c r="C25" i="1"/>
  <c r="C29" i="1"/>
  <c r="C33" i="1"/>
  <c r="C39" i="1"/>
  <c r="C41" i="1"/>
  <c r="C43" i="1"/>
  <c r="C45" i="1"/>
  <c r="C47" i="1"/>
  <c r="C49" i="1"/>
  <c r="C24" i="1"/>
  <c r="C56" i="1"/>
  <c r="C57" i="1"/>
  <c r="C58" i="1"/>
  <c r="C59" i="1"/>
  <c r="C60" i="1"/>
  <c r="C61" i="1"/>
  <c r="C62" i="1"/>
  <c r="C63" i="1"/>
  <c r="C64" i="1"/>
  <c r="C65" i="1"/>
  <c r="C66" i="1"/>
  <c r="C67" i="1"/>
  <c r="B3" i="56"/>
  <c r="B4" i="56" s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B192" i="56" s="1"/>
  <c r="B193" i="56" s="1"/>
  <c r="B194" i="56" s="1"/>
  <c r="B195" i="56" s="1"/>
  <c r="B196" i="56" s="1"/>
  <c r="B197" i="56" s="1"/>
  <c r="B198" i="56" s="1"/>
  <c r="B199" i="56" s="1"/>
  <c r="B200" i="56" s="1"/>
  <c r="B201" i="56" s="1"/>
  <c r="B202" i="56" s="1"/>
  <c r="B203" i="56" s="1"/>
  <c r="B204" i="56" s="1"/>
  <c r="B205" i="56" s="1"/>
  <c r="B206" i="56" s="1"/>
  <c r="B207" i="56" s="1"/>
  <c r="B208" i="56" s="1"/>
  <c r="B209" i="56" s="1"/>
  <c r="B210" i="56" s="1"/>
  <c r="B211" i="56" s="1"/>
  <c r="B212" i="56" s="1"/>
  <c r="B213" i="56" s="1"/>
  <c r="B214" i="56" s="1"/>
  <c r="B215" i="56" s="1"/>
  <c r="B216" i="56" s="1"/>
  <c r="B217" i="56" s="1"/>
  <c r="B218" i="56" s="1"/>
  <c r="B219" i="56" s="1"/>
  <c r="B220" i="56" s="1"/>
  <c r="B221" i="56" s="1"/>
  <c r="B222" i="56" s="1"/>
  <c r="B223" i="56" s="1"/>
  <c r="B224" i="56" s="1"/>
  <c r="B225" i="56" s="1"/>
  <c r="B226" i="56" s="1"/>
  <c r="B227" i="56" s="1"/>
  <c r="B228" i="56" s="1"/>
  <c r="B229" i="56" s="1"/>
  <c r="B230" i="56" s="1"/>
  <c r="B231" i="56" s="1"/>
  <c r="B232" i="56" s="1"/>
  <c r="B233" i="56" s="1"/>
  <c r="B234" i="56" s="1"/>
  <c r="B235" i="56" s="1"/>
  <c r="B236" i="56" s="1"/>
  <c r="B237" i="56" s="1"/>
  <c r="B238" i="56" s="1"/>
  <c r="B239" i="56" s="1"/>
  <c r="B240" i="56" s="1"/>
  <c r="B241" i="56" s="1"/>
  <c r="B242" i="56" s="1"/>
  <c r="B243" i="56" s="1"/>
  <c r="B244" i="56" s="1"/>
  <c r="B245" i="56" s="1"/>
  <c r="B246" i="56" s="1"/>
  <c r="B247" i="56" s="1"/>
  <c r="B248" i="56" s="1"/>
  <c r="B249" i="56" s="1"/>
  <c r="B250" i="56" s="1"/>
  <c r="B251" i="56" s="1"/>
  <c r="B252" i="56" s="1"/>
  <c r="B253" i="56" s="1"/>
  <c r="B254" i="56" s="1"/>
  <c r="B255" i="56" s="1"/>
  <c r="B256" i="56" s="1"/>
  <c r="B257" i="56" s="1"/>
  <c r="B258" i="56" s="1"/>
  <c r="B259" i="56" s="1"/>
  <c r="B260" i="56" s="1"/>
  <c r="B261" i="56" s="1"/>
  <c r="B262" i="56" s="1"/>
  <c r="B263" i="56" s="1"/>
  <c r="B264" i="56" s="1"/>
  <c r="B265" i="56" s="1"/>
  <c r="B266" i="56" s="1"/>
  <c r="B267" i="56" s="1"/>
  <c r="B268" i="56" s="1"/>
  <c r="B269" i="56" s="1"/>
  <c r="B270" i="56" s="1"/>
  <c r="B271" i="56" s="1"/>
  <c r="B272" i="56" s="1"/>
  <c r="B273" i="56" s="1"/>
  <c r="B274" i="56" s="1"/>
  <c r="B275" i="56" s="1"/>
  <c r="B276" i="56" s="1"/>
  <c r="B277" i="56" s="1"/>
  <c r="B278" i="56" s="1"/>
  <c r="B279" i="56" s="1"/>
  <c r="B280" i="56" s="1"/>
  <c r="B281" i="56" s="1"/>
  <c r="B282" i="56" s="1"/>
  <c r="B283" i="56" s="1"/>
  <c r="B284" i="56" s="1"/>
  <c r="B285" i="56" s="1"/>
  <c r="B286" i="56" s="1"/>
  <c r="B287" i="56" s="1"/>
  <c r="B288" i="56" s="1"/>
  <c r="B289" i="56" s="1"/>
  <c r="B290" i="56" s="1"/>
  <c r="B291" i="56" s="1"/>
  <c r="B292" i="56" s="1"/>
  <c r="B293" i="56" s="1"/>
  <c r="B294" i="56" s="1"/>
  <c r="B295" i="56" s="1"/>
  <c r="B296" i="56" s="1"/>
  <c r="B297" i="56" s="1"/>
  <c r="B298" i="56" s="1"/>
  <c r="B299" i="56" s="1"/>
  <c r="B300" i="56" s="1"/>
  <c r="B301" i="56" s="1"/>
  <c r="B302" i="56" s="1"/>
  <c r="B303" i="56" s="1"/>
  <c r="B304" i="56" s="1"/>
  <c r="B305" i="56" s="1"/>
  <c r="B306" i="56" s="1"/>
  <c r="B307" i="56" s="1"/>
  <c r="B308" i="56" s="1"/>
  <c r="B309" i="56" s="1"/>
  <c r="B310" i="56" s="1"/>
  <c r="B311" i="56" s="1"/>
  <c r="B312" i="56" s="1"/>
  <c r="B313" i="56" s="1"/>
  <c r="B314" i="56" s="1"/>
  <c r="B315" i="56" s="1"/>
  <c r="B316" i="56" s="1"/>
  <c r="B317" i="56" s="1"/>
  <c r="B318" i="56" s="1"/>
  <c r="B319" i="56" s="1"/>
  <c r="B320" i="56" s="1"/>
  <c r="B321" i="56" s="1"/>
  <c r="B322" i="56" s="1"/>
  <c r="B323" i="56" s="1"/>
  <c r="B324" i="56" s="1"/>
  <c r="B325" i="56" s="1"/>
  <c r="B326" i="56" s="1"/>
  <c r="B327" i="56" s="1"/>
  <c r="B328" i="56" s="1"/>
  <c r="B329" i="56" s="1"/>
  <c r="B330" i="56" s="1"/>
  <c r="B331" i="56" s="1"/>
  <c r="B332" i="56" s="1"/>
  <c r="B333" i="56" s="1"/>
  <c r="B334" i="56" s="1"/>
  <c r="B335" i="56" s="1"/>
  <c r="B336" i="56" s="1"/>
  <c r="B337" i="56" s="1"/>
  <c r="B338" i="56" s="1"/>
  <c r="B339" i="56" s="1"/>
  <c r="B340" i="56" s="1"/>
  <c r="B341" i="56" s="1"/>
  <c r="B342" i="56" s="1"/>
  <c r="B343" i="56" s="1"/>
  <c r="B344" i="56" s="1"/>
  <c r="B345" i="56" s="1"/>
  <c r="B346" i="56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A272" i="56" s="1"/>
  <c r="A273" i="56" s="1"/>
  <c r="A274" i="56" s="1"/>
  <c r="A275" i="56" s="1"/>
  <c r="A276" i="56" s="1"/>
  <c r="A277" i="56" s="1"/>
  <c r="A278" i="56" s="1"/>
  <c r="A279" i="56" s="1"/>
  <c r="A280" i="56" s="1"/>
  <c r="A281" i="56" s="1"/>
  <c r="A282" i="56" s="1"/>
  <c r="A283" i="56" s="1"/>
  <c r="A284" i="56" s="1"/>
  <c r="A285" i="56" s="1"/>
  <c r="A286" i="56" s="1"/>
  <c r="A287" i="56" s="1"/>
  <c r="A288" i="56" s="1"/>
  <c r="A289" i="56" s="1"/>
  <c r="A290" i="56" s="1"/>
  <c r="A291" i="56" s="1"/>
  <c r="A292" i="56" s="1"/>
  <c r="A293" i="56" s="1"/>
  <c r="A294" i="56" s="1"/>
  <c r="A295" i="56" s="1"/>
  <c r="A296" i="56" s="1"/>
  <c r="A297" i="56" s="1"/>
  <c r="A298" i="56" s="1"/>
  <c r="A299" i="56" s="1"/>
  <c r="A300" i="56" s="1"/>
  <c r="A301" i="56" s="1"/>
  <c r="A302" i="56" s="1"/>
  <c r="A303" i="56" s="1"/>
  <c r="A304" i="56" s="1"/>
  <c r="A305" i="56" s="1"/>
  <c r="A306" i="56" s="1"/>
  <c r="A307" i="56" s="1"/>
  <c r="A308" i="56" s="1"/>
  <c r="A309" i="56" s="1"/>
  <c r="A310" i="56" s="1"/>
  <c r="A311" i="56" s="1"/>
  <c r="A312" i="56" s="1"/>
  <c r="A313" i="56" s="1"/>
  <c r="A314" i="56" s="1"/>
  <c r="A315" i="56" s="1"/>
  <c r="A316" i="56" s="1"/>
  <c r="A317" i="56" s="1"/>
  <c r="A318" i="56" s="1"/>
  <c r="A319" i="56" s="1"/>
  <c r="A320" i="56" s="1"/>
  <c r="A321" i="56" s="1"/>
  <c r="A322" i="56" s="1"/>
  <c r="A323" i="56" s="1"/>
  <c r="A324" i="56" s="1"/>
  <c r="A325" i="56" s="1"/>
  <c r="A326" i="56" s="1"/>
  <c r="A327" i="56" s="1"/>
  <c r="A328" i="56" s="1"/>
  <c r="A329" i="56" s="1"/>
  <c r="A330" i="56" s="1"/>
  <c r="A331" i="56" s="1"/>
  <c r="A332" i="56" s="1"/>
  <c r="A333" i="56" s="1"/>
  <c r="A334" i="56" s="1"/>
  <c r="A335" i="56" s="1"/>
  <c r="A336" i="56" s="1"/>
  <c r="A337" i="56" s="1"/>
  <c r="A338" i="56" s="1"/>
  <c r="A339" i="56" s="1"/>
  <c r="A340" i="56" s="1"/>
  <c r="A341" i="56" s="1"/>
  <c r="A342" i="56" s="1"/>
  <c r="A343" i="56" s="1"/>
  <c r="A344" i="56" s="1"/>
  <c r="A345" i="56" s="1"/>
  <c r="A346" i="56" s="1"/>
  <c r="L2" i="56"/>
  <c r="C17" i="1" s="1"/>
  <c r="D17" i="1" s="1"/>
  <c r="K2" i="56"/>
  <c r="J2" i="56"/>
  <c r="E17" i="1" s="1"/>
  <c r="F17" i="1" s="1"/>
  <c r="D83" i="1" s="1"/>
  <c r="I2" i="56"/>
  <c r="K17" i="1" s="1"/>
  <c r="H2" i="56"/>
  <c r="J17" i="1" s="1"/>
  <c r="L17" i="1" s="1"/>
  <c r="H83" i="1" s="1"/>
  <c r="G2" i="56"/>
  <c r="H17" i="1" s="1"/>
  <c r="F2" i="56"/>
  <c r="G17" i="1" s="1"/>
  <c r="I17" i="1" s="1"/>
  <c r="F83" i="1" s="1"/>
  <c r="B3" i="55"/>
  <c r="B4" i="55" s="1"/>
  <c r="B5" i="55" s="1"/>
  <c r="B6" i="55" s="1"/>
  <c r="B7" i="55" s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B201" i="55" s="1"/>
  <c r="B202" i="55" s="1"/>
  <c r="B203" i="55" s="1"/>
  <c r="B204" i="55" s="1"/>
  <c r="B205" i="55" s="1"/>
  <c r="B206" i="55" s="1"/>
  <c r="B207" i="55" s="1"/>
  <c r="B208" i="55" s="1"/>
  <c r="B209" i="55" s="1"/>
  <c r="B210" i="55" s="1"/>
  <c r="B211" i="55" s="1"/>
  <c r="B212" i="55" s="1"/>
  <c r="B213" i="55" s="1"/>
  <c r="B214" i="55" s="1"/>
  <c r="B215" i="55" s="1"/>
  <c r="B216" i="55" s="1"/>
  <c r="B217" i="55" s="1"/>
  <c r="B218" i="55" s="1"/>
  <c r="B219" i="55" s="1"/>
  <c r="B220" i="55" s="1"/>
  <c r="B221" i="55" s="1"/>
  <c r="B222" i="55" s="1"/>
  <c r="B223" i="55" s="1"/>
  <c r="B224" i="55" s="1"/>
  <c r="B225" i="55" s="1"/>
  <c r="B226" i="55" s="1"/>
  <c r="B227" i="55" s="1"/>
  <c r="B228" i="55" s="1"/>
  <c r="B229" i="55" s="1"/>
  <c r="B230" i="55" s="1"/>
  <c r="B231" i="55" s="1"/>
  <c r="B232" i="55" s="1"/>
  <c r="B233" i="55" s="1"/>
  <c r="B234" i="55" s="1"/>
  <c r="B235" i="55" s="1"/>
  <c r="B236" i="55" s="1"/>
  <c r="B237" i="55" s="1"/>
  <c r="B238" i="55" s="1"/>
  <c r="B239" i="55" s="1"/>
  <c r="B240" i="55" s="1"/>
  <c r="B241" i="55" s="1"/>
  <c r="B242" i="55" s="1"/>
  <c r="B243" i="55" s="1"/>
  <c r="B244" i="55" s="1"/>
  <c r="B245" i="55" s="1"/>
  <c r="B246" i="55" s="1"/>
  <c r="B247" i="55" s="1"/>
  <c r="B248" i="55" s="1"/>
  <c r="B249" i="55" s="1"/>
  <c r="B250" i="55" s="1"/>
  <c r="B251" i="55" s="1"/>
  <c r="B252" i="55" s="1"/>
  <c r="B253" i="55" s="1"/>
  <c r="B254" i="55" s="1"/>
  <c r="B255" i="55" s="1"/>
  <c r="B256" i="55" s="1"/>
  <c r="B257" i="55" s="1"/>
  <c r="B258" i="55" s="1"/>
  <c r="B259" i="55" s="1"/>
  <c r="B260" i="55" s="1"/>
  <c r="B261" i="55" s="1"/>
  <c r="B262" i="55" s="1"/>
  <c r="B263" i="55" s="1"/>
  <c r="B264" i="55" s="1"/>
  <c r="B265" i="55" s="1"/>
  <c r="B266" i="55" s="1"/>
  <c r="B267" i="55" s="1"/>
  <c r="B268" i="55" s="1"/>
  <c r="B269" i="55" s="1"/>
  <c r="B270" i="55" s="1"/>
  <c r="B271" i="55" s="1"/>
  <c r="B272" i="55" s="1"/>
  <c r="B273" i="55" s="1"/>
  <c r="B274" i="55" s="1"/>
  <c r="B275" i="55" s="1"/>
  <c r="B276" i="55" s="1"/>
  <c r="B277" i="55" s="1"/>
  <c r="B278" i="55" s="1"/>
  <c r="B279" i="55" s="1"/>
  <c r="B280" i="55" s="1"/>
  <c r="B281" i="55" s="1"/>
  <c r="B282" i="55" s="1"/>
  <c r="B283" i="55" s="1"/>
  <c r="B284" i="55" s="1"/>
  <c r="B285" i="55" s="1"/>
  <c r="B286" i="55" s="1"/>
  <c r="B287" i="55" s="1"/>
  <c r="B288" i="55" s="1"/>
  <c r="B289" i="55" s="1"/>
  <c r="B290" i="55" s="1"/>
  <c r="B291" i="55" s="1"/>
  <c r="B292" i="55" s="1"/>
  <c r="B293" i="55" s="1"/>
  <c r="B294" i="55" s="1"/>
  <c r="B295" i="55" s="1"/>
  <c r="B296" i="55" s="1"/>
  <c r="B297" i="55" s="1"/>
  <c r="B298" i="55" s="1"/>
  <c r="B299" i="55" s="1"/>
  <c r="B300" i="55" s="1"/>
  <c r="B301" i="55" s="1"/>
  <c r="B302" i="55" s="1"/>
  <c r="B303" i="55" s="1"/>
  <c r="B304" i="55" s="1"/>
  <c r="B305" i="55" s="1"/>
  <c r="B306" i="55" s="1"/>
  <c r="B307" i="55" s="1"/>
  <c r="B308" i="55" s="1"/>
  <c r="B309" i="55" s="1"/>
  <c r="B310" i="55" s="1"/>
  <c r="B311" i="55" s="1"/>
  <c r="B312" i="55" s="1"/>
  <c r="B313" i="55" s="1"/>
  <c r="B314" i="55" s="1"/>
  <c r="B315" i="55" s="1"/>
  <c r="B316" i="55" s="1"/>
  <c r="B317" i="55" s="1"/>
  <c r="B318" i="55" s="1"/>
  <c r="B319" i="55" s="1"/>
  <c r="B320" i="55" s="1"/>
  <c r="B321" i="55" s="1"/>
  <c r="B322" i="55" s="1"/>
  <c r="B323" i="55" s="1"/>
  <c r="B324" i="55" s="1"/>
  <c r="B325" i="55" s="1"/>
  <c r="B326" i="55" s="1"/>
  <c r="B327" i="55" s="1"/>
  <c r="B328" i="55" s="1"/>
  <c r="B329" i="55" s="1"/>
  <c r="B330" i="55" s="1"/>
  <c r="B331" i="55" s="1"/>
  <c r="B332" i="55" s="1"/>
  <c r="B333" i="55" s="1"/>
  <c r="B334" i="55" s="1"/>
  <c r="B335" i="55" s="1"/>
  <c r="B336" i="55" s="1"/>
  <c r="B337" i="55" s="1"/>
  <c r="B338" i="55" s="1"/>
  <c r="B339" i="55" s="1"/>
  <c r="B340" i="55" s="1"/>
  <c r="B341" i="55" s="1"/>
  <c r="B342" i="55" s="1"/>
  <c r="B343" i="55" s="1"/>
  <c r="B344" i="55" s="1"/>
  <c r="B345" i="55" s="1"/>
  <c r="B346" i="55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2" i="55" s="1"/>
  <c r="A273" i="55" s="1"/>
  <c r="A274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0" i="55" s="1"/>
  <c r="A291" i="55" s="1"/>
  <c r="A292" i="55" s="1"/>
  <c r="A293" i="55" s="1"/>
  <c r="A294" i="55" s="1"/>
  <c r="A295" i="55" s="1"/>
  <c r="A296" i="55" s="1"/>
  <c r="A297" i="55" s="1"/>
  <c r="A298" i="55" s="1"/>
  <c r="A299" i="55" s="1"/>
  <c r="A300" i="55" s="1"/>
  <c r="A301" i="55" s="1"/>
  <c r="A302" i="55" s="1"/>
  <c r="A303" i="55" s="1"/>
  <c r="A304" i="55" s="1"/>
  <c r="A305" i="55" s="1"/>
  <c r="A306" i="55" s="1"/>
  <c r="A307" i="55" s="1"/>
  <c r="A308" i="55" s="1"/>
  <c r="A309" i="55" s="1"/>
  <c r="A310" i="55" s="1"/>
  <c r="A311" i="55" s="1"/>
  <c r="A312" i="55" s="1"/>
  <c r="A313" i="55" s="1"/>
  <c r="A314" i="55" s="1"/>
  <c r="A315" i="55" s="1"/>
  <c r="A316" i="55" s="1"/>
  <c r="A317" i="55" s="1"/>
  <c r="A318" i="55" s="1"/>
  <c r="A319" i="55" s="1"/>
  <c r="A320" i="55" s="1"/>
  <c r="A321" i="55" s="1"/>
  <c r="A322" i="55" s="1"/>
  <c r="A323" i="55" s="1"/>
  <c r="A324" i="55" s="1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37" i="55" s="1"/>
  <c r="A338" i="55" s="1"/>
  <c r="A339" i="55" s="1"/>
  <c r="A340" i="55" s="1"/>
  <c r="A341" i="55" s="1"/>
  <c r="A342" i="55" s="1"/>
  <c r="A343" i="55" s="1"/>
  <c r="A344" i="55" s="1"/>
  <c r="A345" i="55" s="1"/>
  <c r="A346" i="55" s="1"/>
  <c r="L2" i="55"/>
  <c r="C16" i="1" s="1"/>
  <c r="D16" i="1" s="1"/>
  <c r="K2" i="55"/>
  <c r="J2" i="55"/>
  <c r="E16" i="1" s="1"/>
  <c r="F16" i="1" s="1"/>
  <c r="D82" i="1" s="1"/>
  <c r="I2" i="55"/>
  <c r="K16" i="1" s="1"/>
  <c r="H2" i="55"/>
  <c r="J16" i="1" s="1"/>
  <c r="L16" i="1" s="1"/>
  <c r="H82" i="1" s="1"/>
  <c r="G2" i="55"/>
  <c r="H16" i="1" s="1"/>
  <c r="F2" i="55"/>
  <c r="G16" i="1" s="1"/>
  <c r="I16" i="1" s="1"/>
  <c r="F82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B272" i="54" s="1"/>
  <c r="B273" i="54" s="1"/>
  <c r="B274" i="54" s="1"/>
  <c r="B275" i="54" s="1"/>
  <c r="B276" i="54" s="1"/>
  <c r="B277" i="54" s="1"/>
  <c r="B278" i="54" s="1"/>
  <c r="B279" i="54" s="1"/>
  <c r="B280" i="54" s="1"/>
  <c r="B281" i="54" s="1"/>
  <c r="B282" i="54" s="1"/>
  <c r="B283" i="54" s="1"/>
  <c r="B284" i="54" s="1"/>
  <c r="B285" i="54" s="1"/>
  <c r="B286" i="54" s="1"/>
  <c r="B287" i="54" s="1"/>
  <c r="B288" i="54" s="1"/>
  <c r="B289" i="54" s="1"/>
  <c r="B290" i="54" s="1"/>
  <c r="B291" i="54" s="1"/>
  <c r="B292" i="54" s="1"/>
  <c r="B293" i="54" s="1"/>
  <c r="B294" i="54" s="1"/>
  <c r="B295" i="54" s="1"/>
  <c r="B296" i="54" s="1"/>
  <c r="B297" i="54" s="1"/>
  <c r="B298" i="54" s="1"/>
  <c r="B299" i="54" s="1"/>
  <c r="B300" i="54" s="1"/>
  <c r="B301" i="54" s="1"/>
  <c r="B302" i="54" s="1"/>
  <c r="B303" i="54" s="1"/>
  <c r="B304" i="54" s="1"/>
  <c r="B305" i="54" s="1"/>
  <c r="B306" i="54" s="1"/>
  <c r="B307" i="54" s="1"/>
  <c r="B308" i="54" s="1"/>
  <c r="B309" i="54" s="1"/>
  <c r="B310" i="54" s="1"/>
  <c r="B311" i="54" s="1"/>
  <c r="B312" i="54" s="1"/>
  <c r="B313" i="54" s="1"/>
  <c r="B314" i="54" s="1"/>
  <c r="B315" i="54" s="1"/>
  <c r="B316" i="54" s="1"/>
  <c r="B317" i="54" s="1"/>
  <c r="B318" i="54" s="1"/>
  <c r="B319" i="54" s="1"/>
  <c r="B320" i="54" s="1"/>
  <c r="B321" i="54" s="1"/>
  <c r="B322" i="54" s="1"/>
  <c r="B323" i="54" s="1"/>
  <c r="B324" i="54" s="1"/>
  <c r="B325" i="54" s="1"/>
  <c r="B326" i="54" s="1"/>
  <c r="B327" i="54" s="1"/>
  <c r="B328" i="54" s="1"/>
  <c r="B329" i="54" s="1"/>
  <c r="B330" i="54" s="1"/>
  <c r="B331" i="54" s="1"/>
  <c r="B332" i="54" s="1"/>
  <c r="B333" i="54" s="1"/>
  <c r="B334" i="54" s="1"/>
  <c r="B335" i="54" s="1"/>
  <c r="B336" i="54" s="1"/>
  <c r="B337" i="54" s="1"/>
  <c r="B338" i="54" s="1"/>
  <c r="B339" i="54" s="1"/>
  <c r="B340" i="54" s="1"/>
  <c r="B341" i="54" s="1"/>
  <c r="B342" i="54" s="1"/>
  <c r="B343" i="54" s="1"/>
  <c r="B344" i="54" s="1"/>
  <c r="B345" i="54" s="1"/>
  <c r="B346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2" i="54" s="1"/>
  <c r="A273" i="54" s="1"/>
  <c r="A274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0" i="54" s="1"/>
  <c r="A291" i="54" s="1"/>
  <c r="A292" i="54" s="1"/>
  <c r="A293" i="54" s="1"/>
  <c r="A294" i="54" s="1"/>
  <c r="A295" i="54" s="1"/>
  <c r="A296" i="54" s="1"/>
  <c r="A297" i="54" s="1"/>
  <c r="A298" i="54" s="1"/>
  <c r="A299" i="54" s="1"/>
  <c r="A300" i="54" s="1"/>
  <c r="A301" i="54" s="1"/>
  <c r="A302" i="54" s="1"/>
  <c r="A303" i="54" s="1"/>
  <c r="A304" i="54" s="1"/>
  <c r="A305" i="54" s="1"/>
  <c r="A306" i="54" s="1"/>
  <c r="A307" i="54" s="1"/>
  <c r="A308" i="54" s="1"/>
  <c r="A309" i="54" s="1"/>
  <c r="A310" i="54" s="1"/>
  <c r="A311" i="54" s="1"/>
  <c r="A312" i="54" s="1"/>
  <c r="A313" i="54" s="1"/>
  <c r="A314" i="54" s="1"/>
  <c r="A315" i="54" s="1"/>
  <c r="A316" i="54" s="1"/>
  <c r="A317" i="54" s="1"/>
  <c r="A318" i="54" s="1"/>
  <c r="A319" i="54" s="1"/>
  <c r="A320" i="54" s="1"/>
  <c r="A321" i="54" s="1"/>
  <c r="A322" i="54" s="1"/>
  <c r="A323" i="54" s="1"/>
  <c r="A324" i="54" s="1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337" i="54" s="1"/>
  <c r="A338" i="54" s="1"/>
  <c r="A339" i="54" s="1"/>
  <c r="A340" i="54" s="1"/>
  <c r="A341" i="54" s="1"/>
  <c r="A342" i="54" s="1"/>
  <c r="A343" i="54" s="1"/>
  <c r="A344" i="54" s="1"/>
  <c r="A345" i="54" s="1"/>
  <c r="A346" i="54" s="1"/>
  <c r="L2" i="54"/>
  <c r="C15" i="1" s="1"/>
  <c r="D15" i="1" s="1"/>
  <c r="K2" i="54"/>
  <c r="J2" i="54"/>
  <c r="E15" i="1" s="1"/>
  <c r="F15" i="1" s="1"/>
  <c r="D81" i="1" s="1"/>
  <c r="I2" i="54"/>
  <c r="K15" i="1" s="1"/>
  <c r="H2" i="54"/>
  <c r="J15" i="1" s="1"/>
  <c r="L15" i="1" s="1"/>
  <c r="H81" i="1" s="1"/>
  <c r="G2" i="54"/>
  <c r="H15" i="1" s="1"/>
  <c r="F2" i="54"/>
  <c r="G15" i="1" s="1"/>
  <c r="I15" i="1" s="1"/>
  <c r="F81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B202" i="53" s="1"/>
  <c r="B203" i="53" s="1"/>
  <c r="B204" i="53" s="1"/>
  <c r="B205" i="53" s="1"/>
  <c r="B206" i="53" s="1"/>
  <c r="B207" i="53" s="1"/>
  <c r="B208" i="53" s="1"/>
  <c r="B209" i="53" s="1"/>
  <c r="B210" i="53" s="1"/>
  <c r="B211" i="53" s="1"/>
  <c r="B212" i="53" s="1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B233" i="53" s="1"/>
  <c r="B234" i="53" s="1"/>
  <c r="B235" i="53" s="1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B259" i="53" s="1"/>
  <c r="B260" i="53" s="1"/>
  <c r="B261" i="53" s="1"/>
  <c r="B262" i="53" s="1"/>
  <c r="B263" i="53" s="1"/>
  <c r="B264" i="53" s="1"/>
  <c r="B265" i="53" s="1"/>
  <c r="B266" i="53" s="1"/>
  <c r="B267" i="53" s="1"/>
  <c r="B268" i="53" s="1"/>
  <c r="B269" i="53" s="1"/>
  <c r="B270" i="53" s="1"/>
  <c r="B271" i="53" s="1"/>
  <c r="B272" i="53" s="1"/>
  <c r="B273" i="53" s="1"/>
  <c r="B274" i="53" s="1"/>
  <c r="B275" i="53" s="1"/>
  <c r="B276" i="53" s="1"/>
  <c r="B277" i="53" s="1"/>
  <c r="B278" i="53" s="1"/>
  <c r="B279" i="53" s="1"/>
  <c r="B280" i="53" s="1"/>
  <c r="B281" i="53" s="1"/>
  <c r="B282" i="53" s="1"/>
  <c r="B283" i="53" s="1"/>
  <c r="B284" i="53" s="1"/>
  <c r="B285" i="53" s="1"/>
  <c r="B286" i="53" s="1"/>
  <c r="B287" i="53" s="1"/>
  <c r="B288" i="53" s="1"/>
  <c r="B289" i="53" s="1"/>
  <c r="B290" i="53" s="1"/>
  <c r="B291" i="53" s="1"/>
  <c r="B292" i="53" s="1"/>
  <c r="B293" i="53" s="1"/>
  <c r="B294" i="53" s="1"/>
  <c r="B295" i="53" s="1"/>
  <c r="B296" i="53" s="1"/>
  <c r="B297" i="53" s="1"/>
  <c r="B298" i="53" s="1"/>
  <c r="B299" i="53" s="1"/>
  <c r="B300" i="53" s="1"/>
  <c r="B301" i="53" s="1"/>
  <c r="B302" i="53" s="1"/>
  <c r="B303" i="53" s="1"/>
  <c r="B304" i="53" s="1"/>
  <c r="B305" i="53" s="1"/>
  <c r="B306" i="53" s="1"/>
  <c r="B307" i="53" s="1"/>
  <c r="B308" i="53" s="1"/>
  <c r="B309" i="53" s="1"/>
  <c r="B310" i="53" s="1"/>
  <c r="B311" i="53" s="1"/>
  <c r="B312" i="53" s="1"/>
  <c r="B313" i="53" s="1"/>
  <c r="B314" i="53" s="1"/>
  <c r="B315" i="53" s="1"/>
  <c r="B316" i="53" s="1"/>
  <c r="B317" i="53" s="1"/>
  <c r="B318" i="53" s="1"/>
  <c r="B319" i="53" s="1"/>
  <c r="B320" i="53" s="1"/>
  <c r="B321" i="53" s="1"/>
  <c r="B322" i="53" s="1"/>
  <c r="B323" i="53" s="1"/>
  <c r="B324" i="53" s="1"/>
  <c r="B325" i="53" s="1"/>
  <c r="B326" i="53" s="1"/>
  <c r="B327" i="53" s="1"/>
  <c r="B328" i="53" s="1"/>
  <c r="B329" i="53" s="1"/>
  <c r="B330" i="53" s="1"/>
  <c r="B331" i="53" s="1"/>
  <c r="B332" i="53" s="1"/>
  <c r="B333" i="53" s="1"/>
  <c r="B334" i="53" s="1"/>
  <c r="B335" i="53" s="1"/>
  <c r="B336" i="53" s="1"/>
  <c r="B337" i="53" s="1"/>
  <c r="B338" i="53" s="1"/>
  <c r="B339" i="53" s="1"/>
  <c r="B340" i="53" s="1"/>
  <c r="B341" i="53" s="1"/>
  <c r="B342" i="53" s="1"/>
  <c r="B343" i="53" s="1"/>
  <c r="B344" i="53" s="1"/>
  <c r="B345" i="53" s="1"/>
  <c r="B346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A272" i="53" s="1"/>
  <c r="A273" i="53" s="1"/>
  <c r="A274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A285" i="53" s="1"/>
  <c r="A286" i="53" s="1"/>
  <c r="A287" i="53" s="1"/>
  <c r="A288" i="53" s="1"/>
  <c r="A289" i="53" s="1"/>
  <c r="A290" i="53" s="1"/>
  <c r="A291" i="53" s="1"/>
  <c r="A292" i="53" s="1"/>
  <c r="A293" i="53" s="1"/>
  <c r="A294" i="53" s="1"/>
  <c r="A295" i="53" s="1"/>
  <c r="A296" i="53" s="1"/>
  <c r="A297" i="53" s="1"/>
  <c r="A298" i="53" s="1"/>
  <c r="A299" i="53" s="1"/>
  <c r="A300" i="53" s="1"/>
  <c r="A301" i="53" s="1"/>
  <c r="A302" i="53" s="1"/>
  <c r="A303" i="53" s="1"/>
  <c r="A304" i="53" s="1"/>
  <c r="A305" i="53" s="1"/>
  <c r="A306" i="53" s="1"/>
  <c r="A307" i="53" s="1"/>
  <c r="A308" i="53" s="1"/>
  <c r="A309" i="53" s="1"/>
  <c r="A310" i="53" s="1"/>
  <c r="A311" i="53" s="1"/>
  <c r="A312" i="53" s="1"/>
  <c r="A313" i="53" s="1"/>
  <c r="A314" i="53" s="1"/>
  <c r="A315" i="53" s="1"/>
  <c r="A316" i="53" s="1"/>
  <c r="A317" i="53" s="1"/>
  <c r="A318" i="53" s="1"/>
  <c r="A319" i="53" s="1"/>
  <c r="A320" i="53" s="1"/>
  <c r="A321" i="53" s="1"/>
  <c r="A322" i="53" s="1"/>
  <c r="A323" i="53" s="1"/>
  <c r="A324" i="53" s="1"/>
  <c r="A325" i="53" s="1"/>
  <c r="A326" i="53" s="1"/>
  <c r="A327" i="53" s="1"/>
  <c r="A328" i="53" s="1"/>
  <c r="A329" i="53" s="1"/>
  <c r="A330" i="53" s="1"/>
  <c r="A331" i="53" s="1"/>
  <c r="A332" i="53" s="1"/>
  <c r="A333" i="53" s="1"/>
  <c r="A334" i="53" s="1"/>
  <c r="A335" i="53" s="1"/>
  <c r="A336" i="53" s="1"/>
  <c r="A337" i="53" s="1"/>
  <c r="A338" i="53" s="1"/>
  <c r="A339" i="53" s="1"/>
  <c r="A340" i="53" s="1"/>
  <c r="A341" i="53" s="1"/>
  <c r="A342" i="53" s="1"/>
  <c r="A343" i="53" s="1"/>
  <c r="A344" i="53" s="1"/>
  <c r="A345" i="53" s="1"/>
  <c r="A346" i="53" s="1"/>
  <c r="L2" i="53"/>
  <c r="C14" i="1" s="1"/>
  <c r="K2" i="53"/>
  <c r="J2" i="53"/>
  <c r="E14" i="1" s="1"/>
  <c r="F14" i="1" s="1"/>
  <c r="D80" i="1" s="1"/>
  <c r="I2" i="53"/>
  <c r="K14" i="1" s="1"/>
  <c r="H2" i="53"/>
  <c r="J14" i="1" s="1"/>
  <c r="L14" i="1" s="1"/>
  <c r="H80" i="1" s="1"/>
  <c r="G2" i="53"/>
  <c r="H14" i="1" s="1"/>
  <c r="F2" i="53"/>
  <c r="G14" i="1" s="1"/>
  <c r="I14" i="1" s="1"/>
  <c r="F80" i="1" s="1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B272" i="52" s="1"/>
  <c r="B273" i="52" s="1"/>
  <c r="B274" i="52" s="1"/>
  <c r="B275" i="52" s="1"/>
  <c r="B276" i="52" s="1"/>
  <c r="B277" i="52" s="1"/>
  <c r="B278" i="52" s="1"/>
  <c r="B279" i="52" s="1"/>
  <c r="B280" i="52" s="1"/>
  <c r="B281" i="52" s="1"/>
  <c r="B282" i="52" s="1"/>
  <c r="B283" i="52" s="1"/>
  <c r="B284" i="52" s="1"/>
  <c r="B285" i="52" s="1"/>
  <c r="B286" i="52" s="1"/>
  <c r="B287" i="52" s="1"/>
  <c r="B288" i="52" s="1"/>
  <c r="B289" i="52" s="1"/>
  <c r="B290" i="52" s="1"/>
  <c r="B291" i="52" s="1"/>
  <c r="B292" i="52" s="1"/>
  <c r="B293" i="52" s="1"/>
  <c r="B294" i="52" s="1"/>
  <c r="B295" i="52" s="1"/>
  <c r="B296" i="52" s="1"/>
  <c r="B297" i="52" s="1"/>
  <c r="B298" i="52" s="1"/>
  <c r="B299" i="52" s="1"/>
  <c r="B300" i="52" s="1"/>
  <c r="B301" i="52" s="1"/>
  <c r="B302" i="52" s="1"/>
  <c r="B303" i="52" s="1"/>
  <c r="B304" i="52" s="1"/>
  <c r="B305" i="52" s="1"/>
  <c r="B306" i="52" s="1"/>
  <c r="B307" i="52" s="1"/>
  <c r="B308" i="52" s="1"/>
  <c r="B309" i="52" s="1"/>
  <c r="B310" i="52" s="1"/>
  <c r="B311" i="52" s="1"/>
  <c r="B312" i="52" s="1"/>
  <c r="B313" i="52" s="1"/>
  <c r="B314" i="52" s="1"/>
  <c r="B315" i="52" s="1"/>
  <c r="B316" i="52" s="1"/>
  <c r="B317" i="52" s="1"/>
  <c r="B318" i="52" s="1"/>
  <c r="B319" i="52" s="1"/>
  <c r="B320" i="52" s="1"/>
  <c r="B321" i="52" s="1"/>
  <c r="B322" i="52" s="1"/>
  <c r="B323" i="52" s="1"/>
  <c r="B324" i="52" s="1"/>
  <c r="B325" i="52" s="1"/>
  <c r="B326" i="52" s="1"/>
  <c r="B327" i="52" s="1"/>
  <c r="B328" i="52" s="1"/>
  <c r="B329" i="52" s="1"/>
  <c r="B330" i="52" s="1"/>
  <c r="B331" i="52" s="1"/>
  <c r="B332" i="52" s="1"/>
  <c r="B333" i="52" s="1"/>
  <c r="B334" i="52" s="1"/>
  <c r="B335" i="52" s="1"/>
  <c r="B336" i="52" s="1"/>
  <c r="B337" i="52" s="1"/>
  <c r="B338" i="52" s="1"/>
  <c r="B339" i="52" s="1"/>
  <c r="B340" i="52" s="1"/>
  <c r="B341" i="52" s="1"/>
  <c r="B342" i="52" s="1"/>
  <c r="B343" i="52" s="1"/>
  <c r="B344" i="52" s="1"/>
  <c r="B345" i="52" s="1"/>
  <c r="B346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A291" i="52" s="1"/>
  <c r="A292" i="52" s="1"/>
  <c r="A293" i="52" s="1"/>
  <c r="A294" i="52" s="1"/>
  <c r="A295" i="52" s="1"/>
  <c r="A296" i="52" s="1"/>
  <c r="A297" i="52" s="1"/>
  <c r="A298" i="52" s="1"/>
  <c r="A299" i="52" s="1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337" i="52" s="1"/>
  <c r="A338" i="52" s="1"/>
  <c r="A339" i="52" s="1"/>
  <c r="A340" i="52" s="1"/>
  <c r="A341" i="52" s="1"/>
  <c r="A342" i="52" s="1"/>
  <c r="A343" i="52" s="1"/>
  <c r="A344" i="52" s="1"/>
  <c r="A345" i="52" s="1"/>
  <c r="A346" i="52" s="1"/>
  <c r="L2" i="52"/>
  <c r="C13" i="1" s="1"/>
  <c r="K2" i="52"/>
  <c r="J2" i="52"/>
  <c r="E13" i="1" s="1"/>
  <c r="I2" i="52"/>
  <c r="K13" i="1" s="1"/>
  <c r="H2" i="52"/>
  <c r="J13" i="1" s="1"/>
  <c r="G2" i="52"/>
  <c r="H13" i="1" s="1"/>
  <c r="F2" i="52"/>
  <c r="G13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B242" i="51" s="1"/>
  <c r="B243" i="51" s="1"/>
  <c r="B244" i="51" s="1"/>
  <c r="B245" i="51" s="1"/>
  <c r="B246" i="51" s="1"/>
  <c r="B247" i="51" s="1"/>
  <c r="B248" i="51" s="1"/>
  <c r="B249" i="51" s="1"/>
  <c r="B250" i="51" s="1"/>
  <c r="B251" i="51" s="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B272" i="51" s="1"/>
  <c r="B273" i="51" s="1"/>
  <c r="B274" i="51" s="1"/>
  <c r="B275" i="51" s="1"/>
  <c r="B276" i="51" s="1"/>
  <c r="B277" i="51" s="1"/>
  <c r="B278" i="51" s="1"/>
  <c r="B279" i="51" s="1"/>
  <c r="B280" i="51" s="1"/>
  <c r="B281" i="51" s="1"/>
  <c r="B282" i="51" s="1"/>
  <c r="B283" i="51" s="1"/>
  <c r="B284" i="51" s="1"/>
  <c r="B285" i="51" s="1"/>
  <c r="B286" i="51" s="1"/>
  <c r="B287" i="51" s="1"/>
  <c r="B288" i="51" s="1"/>
  <c r="B289" i="51" s="1"/>
  <c r="B290" i="51" s="1"/>
  <c r="B291" i="51" s="1"/>
  <c r="B292" i="51" s="1"/>
  <c r="B293" i="51" s="1"/>
  <c r="B294" i="51" s="1"/>
  <c r="B295" i="51" s="1"/>
  <c r="B296" i="51" s="1"/>
  <c r="B297" i="51" s="1"/>
  <c r="B298" i="51" s="1"/>
  <c r="B299" i="51" s="1"/>
  <c r="B300" i="51" s="1"/>
  <c r="B301" i="51" s="1"/>
  <c r="B302" i="51" s="1"/>
  <c r="B303" i="51" s="1"/>
  <c r="B304" i="51" s="1"/>
  <c r="B305" i="51" s="1"/>
  <c r="B306" i="51" s="1"/>
  <c r="B307" i="51" s="1"/>
  <c r="B308" i="51" s="1"/>
  <c r="B309" i="51" s="1"/>
  <c r="B310" i="51" s="1"/>
  <c r="B311" i="51" s="1"/>
  <c r="B312" i="51" s="1"/>
  <c r="B313" i="51" s="1"/>
  <c r="B314" i="51" s="1"/>
  <c r="B315" i="51" s="1"/>
  <c r="B316" i="51" s="1"/>
  <c r="B317" i="51" s="1"/>
  <c r="B318" i="51" s="1"/>
  <c r="B319" i="51" s="1"/>
  <c r="B320" i="51" s="1"/>
  <c r="B321" i="51" s="1"/>
  <c r="B322" i="51" s="1"/>
  <c r="B323" i="51" s="1"/>
  <c r="B324" i="51" s="1"/>
  <c r="B325" i="51" s="1"/>
  <c r="B326" i="51" s="1"/>
  <c r="B327" i="51" s="1"/>
  <c r="B328" i="51" s="1"/>
  <c r="B329" i="51" s="1"/>
  <c r="B330" i="51" s="1"/>
  <c r="B331" i="51" s="1"/>
  <c r="B332" i="51" s="1"/>
  <c r="B333" i="51" s="1"/>
  <c r="B334" i="51" s="1"/>
  <c r="B335" i="51" s="1"/>
  <c r="B336" i="51" s="1"/>
  <c r="B337" i="51" s="1"/>
  <c r="B338" i="51" s="1"/>
  <c r="B339" i="51" s="1"/>
  <c r="B340" i="51" s="1"/>
  <c r="B341" i="51" s="1"/>
  <c r="B342" i="51" s="1"/>
  <c r="B343" i="51" s="1"/>
  <c r="B344" i="51" s="1"/>
  <c r="B345" i="51" s="1"/>
  <c r="B346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A272" i="51" s="1"/>
  <c r="A273" i="51" s="1"/>
  <c r="A274" i="51" s="1"/>
  <c r="A275" i="51" s="1"/>
  <c r="A276" i="51" s="1"/>
  <c r="A277" i="51" s="1"/>
  <c r="A278" i="51" s="1"/>
  <c r="A279" i="51" s="1"/>
  <c r="A280" i="51" s="1"/>
  <c r="A281" i="51" s="1"/>
  <c r="A282" i="51" s="1"/>
  <c r="A283" i="51" s="1"/>
  <c r="A284" i="51" s="1"/>
  <c r="A285" i="51" s="1"/>
  <c r="A286" i="51" s="1"/>
  <c r="A287" i="51" s="1"/>
  <c r="A288" i="51" s="1"/>
  <c r="A289" i="51" s="1"/>
  <c r="A290" i="51" s="1"/>
  <c r="A291" i="51" s="1"/>
  <c r="A292" i="51" s="1"/>
  <c r="A293" i="51" s="1"/>
  <c r="A294" i="51" s="1"/>
  <c r="A295" i="51" s="1"/>
  <c r="A296" i="51" s="1"/>
  <c r="A297" i="51" s="1"/>
  <c r="A298" i="51" s="1"/>
  <c r="A299" i="51" s="1"/>
  <c r="A300" i="51" s="1"/>
  <c r="A301" i="51" s="1"/>
  <c r="A302" i="51" s="1"/>
  <c r="A303" i="51" s="1"/>
  <c r="A304" i="51" s="1"/>
  <c r="A305" i="51" s="1"/>
  <c r="A306" i="51" s="1"/>
  <c r="A307" i="51" s="1"/>
  <c r="A308" i="51" s="1"/>
  <c r="A309" i="51" s="1"/>
  <c r="A310" i="51" s="1"/>
  <c r="A311" i="51" s="1"/>
  <c r="A312" i="51" s="1"/>
  <c r="A313" i="51" s="1"/>
  <c r="A314" i="51" s="1"/>
  <c r="A315" i="51" s="1"/>
  <c r="A316" i="51" s="1"/>
  <c r="A317" i="51" s="1"/>
  <c r="A318" i="51" s="1"/>
  <c r="A319" i="51" s="1"/>
  <c r="A320" i="51" s="1"/>
  <c r="A321" i="51" s="1"/>
  <c r="A322" i="51" s="1"/>
  <c r="A323" i="51" s="1"/>
  <c r="A324" i="51" s="1"/>
  <c r="A325" i="51" s="1"/>
  <c r="A326" i="51" s="1"/>
  <c r="A327" i="51" s="1"/>
  <c r="A328" i="51" s="1"/>
  <c r="A329" i="51" s="1"/>
  <c r="A330" i="51" s="1"/>
  <c r="A331" i="51" s="1"/>
  <c r="A332" i="51" s="1"/>
  <c r="A333" i="51" s="1"/>
  <c r="A334" i="51" s="1"/>
  <c r="A335" i="51" s="1"/>
  <c r="A336" i="51" s="1"/>
  <c r="A337" i="51" s="1"/>
  <c r="A338" i="51" s="1"/>
  <c r="A339" i="51" s="1"/>
  <c r="A340" i="51" s="1"/>
  <c r="A341" i="51" s="1"/>
  <c r="A342" i="51" s="1"/>
  <c r="A343" i="51" s="1"/>
  <c r="A344" i="51" s="1"/>
  <c r="A345" i="51" s="1"/>
  <c r="A346" i="51" s="1"/>
  <c r="L2" i="51"/>
  <c r="C12" i="1" s="1"/>
  <c r="K2" i="51"/>
  <c r="J2" i="51"/>
  <c r="E12" i="1" s="1"/>
  <c r="I2" i="51"/>
  <c r="K12" i="1" s="1"/>
  <c r="H2" i="51"/>
  <c r="J12" i="1" s="1"/>
  <c r="G2" i="51"/>
  <c r="H12" i="1" s="1"/>
  <c r="F2" i="51"/>
  <c r="G12" i="1" s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B259" i="50" s="1"/>
  <c r="B260" i="50" s="1"/>
  <c r="B261" i="50" s="1"/>
  <c r="B262" i="50" s="1"/>
  <c r="B263" i="50" s="1"/>
  <c r="B264" i="50" s="1"/>
  <c r="B265" i="50" s="1"/>
  <c r="B266" i="50" s="1"/>
  <c r="B267" i="50" s="1"/>
  <c r="B268" i="50" s="1"/>
  <c r="B269" i="50" s="1"/>
  <c r="B270" i="50" s="1"/>
  <c r="B271" i="50" s="1"/>
  <c r="B272" i="50" s="1"/>
  <c r="B273" i="50" s="1"/>
  <c r="B274" i="50" s="1"/>
  <c r="B275" i="50" s="1"/>
  <c r="B276" i="50" s="1"/>
  <c r="B277" i="50" s="1"/>
  <c r="B278" i="50" s="1"/>
  <c r="B279" i="50" s="1"/>
  <c r="B280" i="50" s="1"/>
  <c r="B281" i="50" s="1"/>
  <c r="B282" i="50" s="1"/>
  <c r="B283" i="50" s="1"/>
  <c r="B284" i="50" s="1"/>
  <c r="B285" i="50" s="1"/>
  <c r="B286" i="50" s="1"/>
  <c r="B287" i="50" s="1"/>
  <c r="B288" i="50" s="1"/>
  <c r="B289" i="50" s="1"/>
  <c r="B290" i="50" s="1"/>
  <c r="B291" i="50" s="1"/>
  <c r="B292" i="50" s="1"/>
  <c r="B293" i="50" s="1"/>
  <c r="B294" i="50" s="1"/>
  <c r="B295" i="50" s="1"/>
  <c r="B296" i="50" s="1"/>
  <c r="B297" i="50" s="1"/>
  <c r="B298" i="50" s="1"/>
  <c r="B299" i="50" s="1"/>
  <c r="B300" i="50" s="1"/>
  <c r="B301" i="50" s="1"/>
  <c r="B302" i="50" s="1"/>
  <c r="B303" i="50" s="1"/>
  <c r="B304" i="50" s="1"/>
  <c r="B305" i="50" s="1"/>
  <c r="B306" i="50" s="1"/>
  <c r="B307" i="50" s="1"/>
  <c r="B308" i="50" s="1"/>
  <c r="B309" i="50" s="1"/>
  <c r="B310" i="50" s="1"/>
  <c r="B311" i="50" s="1"/>
  <c r="B312" i="50" s="1"/>
  <c r="B313" i="50" s="1"/>
  <c r="B314" i="50" s="1"/>
  <c r="B315" i="50" s="1"/>
  <c r="B316" i="50" s="1"/>
  <c r="B317" i="50" s="1"/>
  <c r="B318" i="50" s="1"/>
  <c r="B319" i="50" s="1"/>
  <c r="B320" i="50" s="1"/>
  <c r="B321" i="50" s="1"/>
  <c r="B322" i="50" s="1"/>
  <c r="B323" i="50" s="1"/>
  <c r="B324" i="50" s="1"/>
  <c r="B325" i="50" s="1"/>
  <c r="B326" i="50" s="1"/>
  <c r="B327" i="50" s="1"/>
  <c r="B328" i="50" s="1"/>
  <c r="B329" i="50" s="1"/>
  <c r="B330" i="50" s="1"/>
  <c r="B331" i="50" s="1"/>
  <c r="B332" i="50" s="1"/>
  <c r="B333" i="50" s="1"/>
  <c r="B334" i="50" s="1"/>
  <c r="B335" i="50" s="1"/>
  <c r="B336" i="50" s="1"/>
  <c r="B337" i="50" s="1"/>
  <c r="B338" i="50" s="1"/>
  <c r="B339" i="50" s="1"/>
  <c r="B340" i="50" s="1"/>
  <c r="B341" i="50" s="1"/>
  <c r="B342" i="50" s="1"/>
  <c r="B343" i="50" s="1"/>
  <c r="B344" i="50" s="1"/>
  <c r="B345" i="50" s="1"/>
  <c r="B346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L2" i="50"/>
  <c r="C11" i="1" s="1"/>
  <c r="K2" i="50"/>
  <c r="J2" i="50"/>
  <c r="E11" i="1" s="1"/>
  <c r="I2" i="50"/>
  <c r="K11" i="1" s="1"/>
  <c r="H2" i="50"/>
  <c r="J11" i="1" s="1"/>
  <c r="G2" i="50"/>
  <c r="H11" i="1" s="1"/>
  <c r="F2" i="50"/>
  <c r="G11" i="1" s="1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B202" i="49" s="1"/>
  <c r="B203" i="49" s="1"/>
  <c r="B204" i="49" s="1"/>
  <c r="B205" i="49" s="1"/>
  <c r="B206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B233" i="49" s="1"/>
  <c r="B234" i="49" s="1"/>
  <c r="B235" i="49" s="1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B259" i="49" s="1"/>
  <c r="B260" i="49" s="1"/>
  <c r="B261" i="49" s="1"/>
  <c r="B262" i="49" s="1"/>
  <c r="B263" i="49" s="1"/>
  <c r="B264" i="49" s="1"/>
  <c r="B265" i="49" s="1"/>
  <c r="B266" i="49" s="1"/>
  <c r="B267" i="49" s="1"/>
  <c r="B268" i="49" s="1"/>
  <c r="B269" i="49" s="1"/>
  <c r="B270" i="49" s="1"/>
  <c r="B271" i="49" s="1"/>
  <c r="B272" i="49" s="1"/>
  <c r="B273" i="49" s="1"/>
  <c r="B274" i="49" s="1"/>
  <c r="B275" i="49" s="1"/>
  <c r="B276" i="49" s="1"/>
  <c r="B277" i="49" s="1"/>
  <c r="B278" i="49" s="1"/>
  <c r="B279" i="49" s="1"/>
  <c r="B280" i="49" s="1"/>
  <c r="B281" i="49" s="1"/>
  <c r="B282" i="49" s="1"/>
  <c r="B283" i="49" s="1"/>
  <c r="B284" i="49" s="1"/>
  <c r="B285" i="49" s="1"/>
  <c r="B286" i="49" s="1"/>
  <c r="B287" i="49" s="1"/>
  <c r="B288" i="49" s="1"/>
  <c r="B289" i="49" s="1"/>
  <c r="B290" i="49" s="1"/>
  <c r="B291" i="49" s="1"/>
  <c r="B292" i="49" s="1"/>
  <c r="B293" i="49" s="1"/>
  <c r="B294" i="49" s="1"/>
  <c r="B295" i="49" s="1"/>
  <c r="B296" i="49" s="1"/>
  <c r="B297" i="49" s="1"/>
  <c r="B298" i="49" s="1"/>
  <c r="B299" i="49" s="1"/>
  <c r="B300" i="49" s="1"/>
  <c r="B301" i="49" s="1"/>
  <c r="B302" i="49" s="1"/>
  <c r="B303" i="49" s="1"/>
  <c r="B304" i="49" s="1"/>
  <c r="B305" i="49" s="1"/>
  <c r="B306" i="49" s="1"/>
  <c r="B307" i="49" s="1"/>
  <c r="B308" i="49" s="1"/>
  <c r="B309" i="49" s="1"/>
  <c r="B310" i="49" s="1"/>
  <c r="B311" i="49" s="1"/>
  <c r="B312" i="49" s="1"/>
  <c r="B313" i="49" s="1"/>
  <c r="B314" i="49" s="1"/>
  <c r="B315" i="49" s="1"/>
  <c r="B316" i="49" s="1"/>
  <c r="B317" i="49" s="1"/>
  <c r="B318" i="49" s="1"/>
  <c r="B319" i="49" s="1"/>
  <c r="B320" i="49" s="1"/>
  <c r="B321" i="49" s="1"/>
  <c r="B322" i="49" s="1"/>
  <c r="B323" i="49" s="1"/>
  <c r="B324" i="49" s="1"/>
  <c r="B325" i="49" s="1"/>
  <c r="B326" i="49" s="1"/>
  <c r="B327" i="49" s="1"/>
  <c r="B328" i="49" s="1"/>
  <c r="B329" i="49" s="1"/>
  <c r="B330" i="49" s="1"/>
  <c r="B331" i="49" s="1"/>
  <c r="B332" i="49" s="1"/>
  <c r="B333" i="49" s="1"/>
  <c r="B334" i="49" s="1"/>
  <c r="B335" i="49" s="1"/>
  <c r="B336" i="49" s="1"/>
  <c r="B337" i="49" s="1"/>
  <c r="B338" i="49" s="1"/>
  <c r="B339" i="49" s="1"/>
  <c r="B340" i="49" s="1"/>
  <c r="B341" i="49" s="1"/>
  <c r="B342" i="49" s="1"/>
  <c r="B343" i="49" s="1"/>
  <c r="B344" i="49" s="1"/>
  <c r="B345" i="49" s="1"/>
  <c r="B346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A272" i="49" s="1"/>
  <c r="A273" i="49" s="1"/>
  <c r="A274" i="49" s="1"/>
  <c r="A275" i="49" s="1"/>
  <c r="A276" i="49" s="1"/>
  <c r="A277" i="49" s="1"/>
  <c r="A278" i="49" s="1"/>
  <c r="A279" i="49" s="1"/>
  <c r="A280" i="49" s="1"/>
  <c r="A281" i="49" s="1"/>
  <c r="A282" i="49" s="1"/>
  <c r="A283" i="49" s="1"/>
  <c r="A284" i="49" s="1"/>
  <c r="A285" i="49" s="1"/>
  <c r="A286" i="49" s="1"/>
  <c r="A287" i="49" s="1"/>
  <c r="A288" i="49" s="1"/>
  <c r="A289" i="49" s="1"/>
  <c r="A290" i="49" s="1"/>
  <c r="A291" i="49" s="1"/>
  <c r="A292" i="49" s="1"/>
  <c r="A293" i="49" s="1"/>
  <c r="A294" i="49" s="1"/>
  <c r="A295" i="49" s="1"/>
  <c r="A296" i="49" s="1"/>
  <c r="A297" i="49" s="1"/>
  <c r="A298" i="49" s="1"/>
  <c r="A299" i="49" s="1"/>
  <c r="A300" i="49" s="1"/>
  <c r="A301" i="49" s="1"/>
  <c r="A302" i="49" s="1"/>
  <c r="A303" i="49" s="1"/>
  <c r="A304" i="49" s="1"/>
  <c r="A305" i="49" s="1"/>
  <c r="A306" i="49" s="1"/>
  <c r="A307" i="49" s="1"/>
  <c r="A308" i="49" s="1"/>
  <c r="A309" i="49" s="1"/>
  <c r="A310" i="49" s="1"/>
  <c r="A311" i="49" s="1"/>
  <c r="A312" i="49" s="1"/>
  <c r="A313" i="49" s="1"/>
  <c r="A314" i="49" s="1"/>
  <c r="A315" i="49" s="1"/>
  <c r="A316" i="49" s="1"/>
  <c r="A317" i="49" s="1"/>
  <c r="A318" i="49" s="1"/>
  <c r="A319" i="49" s="1"/>
  <c r="A320" i="49" s="1"/>
  <c r="A321" i="49" s="1"/>
  <c r="A322" i="49" s="1"/>
  <c r="A323" i="49" s="1"/>
  <c r="A324" i="49" s="1"/>
  <c r="A325" i="49" s="1"/>
  <c r="A326" i="49" s="1"/>
  <c r="A327" i="49" s="1"/>
  <c r="A328" i="49" s="1"/>
  <c r="A329" i="49" s="1"/>
  <c r="A330" i="49" s="1"/>
  <c r="A331" i="49" s="1"/>
  <c r="A332" i="49" s="1"/>
  <c r="A333" i="49" s="1"/>
  <c r="A334" i="49" s="1"/>
  <c r="A335" i="49" s="1"/>
  <c r="A336" i="49" s="1"/>
  <c r="A337" i="49" s="1"/>
  <c r="A338" i="49" s="1"/>
  <c r="A339" i="49" s="1"/>
  <c r="A340" i="49" s="1"/>
  <c r="A341" i="49" s="1"/>
  <c r="A342" i="49" s="1"/>
  <c r="A343" i="49" s="1"/>
  <c r="A344" i="49" s="1"/>
  <c r="A345" i="49" s="1"/>
  <c r="A346" i="49" s="1"/>
  <c r="L2" i="49"/>
  <c r="C10" i="1" s="1"/>
  <c r="K2" i="49"/>
  <c r="J2" i="49"/>
  <c r="E10" i="1" s="1"/>
  <c r="I2" i="49"/>
  <c r="K10" i="1" s="1"/>
  <c r="H2" i="49"/>
  <c r="J10" i="1" s="1"/>
  <c r="G2" i="49"/>
  <c r="H10" i="1" s="1"/>
  <c r="F2" i="49"/>
  <c r="G10" i="1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344" i="48" s="1"/>
  <c r="B345" i="48" s="1"/>
  <c r="B346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L2" i="48"/>
  <c r="C9" i="1" s="1"/>
  <c r="K2" i="48"/>
  <c r="J2" i="48"/>
  <c r="E9" i="1" s="1"/>
  <c r="I2" i="48"/>
  <c r="K9" i="1" s="1"/>
  <c r="H2" i="48"/>
  <c r="J9" i="1" s="1"/>
  <c r="G2" i="48"/>
  <c r="H9" i="1" s="1"/>
  <c r="F2" i="48"/>
  <c r="G9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B259" i="47" s="1"/>
  <c r="B260" i="47" s="1"/>
  <c r="B261" i="47" s="1"/>
  <c r="B262" i="47" s="1"/>
  <c r="B263" i="47" s="1"/>
  <c r="B264" i="47" s="1"/>
  <c r="B265" i="47" s="1"/>
  <c r="B266" i="47" s="1"/>
  <c r="B267" i="47" s="1"/>
  <c r="B268" i="47" s="1"/>
  <c r="B269" i="47" s="1"/>
  <c r="B270" i="47" s="1"/>
  <c r="B271" i="47" s="1"/>
  <c r="B272" i="47" s="1"/>
  <c r="B273" i="47" s="1"/>
  <c r="B274" i="47" s="1"/>
  <c r="B275" i="47" s="1"/>
  <c r="B276" i="47" s="1"/>
  <c r="B277" i="47" s="1"/>
  <c r="B278" i="47" s="1"/>
  <c r="B279" i="47" s="1"/>
  <c r="B280" i="47" s="1"/>
  <c r="B281" i="47" s="1"/>
  <c r="B282" i="47" s="1"/>
  <c r="B283" i="47" s="1"/>
  <c r="B284" i="47" s="1"/>
  <c r="B285" i="47" s="1"/>
  <c r="B286" i="47" s="1"/>
  <c r="B287" i="47" s="1"/>
  <c r="B288" i="47" s="1"/>
  <c r="B289" i="47" s="1"/>
  <c r="B290" i="47" s="1"/>
  <c r="B291" i="47" s="1"/>
  <c r="B292" i="47" s="1"/>
  <c r="B293" i="47" s="1"/>
  <c r="B294" i="47" s="1"/>
  <c r="B295" i="47" s="1"/>
  <c r="B296" i="47" s="1"/>
  <c r="B297" i="47" s="1"/>
  <c r="B298" i="47" s="1"/>
  <c r="B299" i="47" s="1"/>
  <c r="B300" i="47" s="1"/>
  <c r="B301" i="47" s="1"/>
  <c r="B302" i="47" s="1"/>
  <c r="B303" i="47" s="1"/>
  <c r="B304" i="47" s="1"/>
  <c r="B305" i="47" s="1"/>
  <c r="B306" i="47" s="1"/>
  <c r="B307" i="47" s="1"/>
  <c r="B308" i="47" s="1"/>
  <c r="B309" i="47" s="1"/>
  <c r="B310" i="47" s="1"/>
  <c r="B311" i="47" s="1"/>
  <c r="B312" i="47" s="1"/>
  <c r="B313" i="47" s="1"/>
  <c r="B314" i="47" s="1"/>
  <c r="B315" i="47" s="1"/>
  <c r="B316" i="47" s="1"/>
  <c r="B317" i="47" s="1"/>
  <c r="B318" i="47" s="1"/>
  <c r="B319" i="47" s="1"/>
  <c r="B320" i="47" s="1"/>
  <c r="B321" i="47" s="1"/>
  <c r="B322" i="47" s="1"/>
  <c r="B323" i="47" s="1"/>
  <c r="B324" i="47" s="1"/>
  <c r="B325" i="47" s="1"/>
  <c r="B326" i="47" s="1"/>
  <c r="B327" i="47" s="1"/>
  <c r="B328" i="47" s="1"/>
  <c r="B329" i="47" s="1"/>
  <c r="B330" i="47" s="1"/>
  <c r="B331" i="47" s="1"/>
  <c r="B332" i="47" s="1"/>
  <c r="B333" i="47" s="1"/>
  <c r="B334" i="47" s="1"/>
  <c r="B335" i="47" s="1"/>
  <c r="B336" i="47" s="1"/>
  <c r="B337" i="47" s="1"/>
  <c r="B338" i="47" s="1"/>
  <c r="B339" i="47" s="1"/>
  <c r="B340" i="47" s="1"/>
  <c r="B341" i="47" s="1"/>
  <c r="B342" i="47" s="1"/>
  <c r="B343" i="47" s="1"/>
  <c r="B344" i="47" s="1"/>
  <c r="B345" i="47" s="1"/>
  <c r="B346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A272" i="47" s="1"/>
  <c r="A273" i="47" s="1"/>
  <c r="A274" i="47" s="1"/>
  <c r="A275" i="47" s="1"/>
  <c r="A276" i="47" s="1"/>
  <c r="A277" i="47" s="1"/>
  <c r="A278" i="47" s="1"/>
  <c r="A279" i="47" s="1"/>
  <c r="A280" i="47" s="1"/>
  <c r="A281" i="47" s="1"/>
  <c r="A282" i="47" s="1"/>
  <c r="A283" i="47" s="1"/>
  <c r="A284" i="47" s="1"/>
  <c r="A285" i="47" s="1"/>
  <c r="A286" i="47" s="1"/>
  <c r="A287" i="47" s="1"/>
  <c r="A288" i="47" s="1"/>
  <c r="A289" i="47" s="1"/>
  <c r="A290" i="47" s="1"/>
  <c r="A291" i="47" s="1"/>
  <c r="A292" i="47" s="1"/>
  <c r="A293" i="47" s="1"/>
  <c r="A294" i="47" s="1"/>
  <c r="A295" i="47" s="1"/>
  <c r="A296" i="47" s="1"/>
  <c r="A297" i="47" s="1"/>
  <c r="A298" i="47" s="1"/>
  <c r="A299" i="47" s="1"/>
  <c r="A300" i="47" s="1"/>
  <c r="A301" i="47" s="1"/>
  <c r="A302" i="47" s="1"/>
  <c r="A303" i="47" s="1"/>
  <c r="A304" i="47" s="1"/>
  <c r="A305" i="47" s="1"/>
  <c r="A306" i="47" s="1"/>
  <c r="A307" i="47" s="1"/>
  <c r="A308" i="47" s="1"/>
  <c r="A309" i="47" s="1"/>
  <c r="A310" i="47" s="1"/>
  <c r="A311" i="47" s="1"/>
  <c r="A312" i="47" s="1"/>
  <c r="A313" i="47" s="1"/>
  <c r="A314" i="47" s="1"/>
  <c r="A315" i="47" s="1"/>
  <c r="A316" i="47" s="1"/>
  <c r="A317" i="47" s="1"/>
  <c r="A318" i="47" s="1"/>
  <c r="A319" i="47" s="1"/>
  <c r="A320" i="47" s="1"/>
  <c r="A321" i="47" s="1"/>
  <c r="A322" i="47" s="1"/>
  <c r="A323" i="47" s="1"/>
  <c r="A324" i="47" s="1"/>
  <c r="A325" i="47" s="1"/>
  <c r="A326" i="47" s="1"/>
  <c r="A327" i="47" s="1"/>
  <c r="A328" i="47" s="1"/>
  <c r="A329" i="47" s="1"/>
  <c r="A330" i="47" s="1"/>
  <c r="A331" i="47" s="1"/>
  <c r="A332" i="47" s="1"/>
  <c r="A333" i="47" s="1"/>
  <c r="A334" i="47" s="1"/>
  <c r="A335" i="47" s="1"/>
  <c r="A336" i="47" s="1"/>
  <c r="A337" i="47" s="1"/>
  <c r="A338" i="47" s="1"/>
  <c r="A339" i="47" s="1"/>
  <c r="A340" i="47" s="1"/>
  <c r="A341" i="47" s="1"/>
  <c r="A342" i="47" s="1"/>
  <c r="A343" i="47" s="1"/>
  <c r="A344" i="47" s="1"/>
  <c r="A345" i="47" s="1"/>
  <c r="A346" i="47" s="1"/>
  <c r="L2" i="47"/>
  <c r="C8" i="1" s="1"/>
  <c r="K2" i="47"/>
  <c r="J2" i="47"/>
  <c r="E8" i="1" s="1"/>
  <c r="I2" i="47"/>
  <c r="K8" i="1" s="1"/>
  <c r="H2" i="47"/>
  <c r="J8" i="1" s="1"/>
  <c r="G2" i="47"/>
  <c r="H8" i="1" s="1"/>
  <c r="F2" i="47"/>
  <c r="G8" i="1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B272" i="44" s="1"/>
  <c r="B273" i="44" s="1"/>
  <c r="B274" i="44" s="1"/>
  <c r="B275" i="44" s="1"/>
  <c r="B276" i="44" s="1"/>
  <c r="B277" i="44" s="1"/>
  <c r="B278" i="44" s="1"/>
  <c r="B279" i="44" s="1"/>
  <c r="B280" i="44" s="1"/>
  <c r="B281" i="44" s="1"/>
  <c r="B282" i="44" s="1"/>
  <c r="B283" i="44" s="1"/>
  <c r="B284" i="44" s="1"/>
  <c r="B285" i="44" s="1"/>
  <c r="B286" i="44" s="1"/>
  <c r="B287" i="44" s="1"/>
  <c r="B288" i="44" s="1"/>
  <c r="B289" i="44" s="1"/>
  <c r="B290" i="44" s="1"/>
  <c r="B291" i="44" s="1"/>
  <c r="B292" i="44" s="1"/>
  <c r="B293" i="44" s="1"/>
  <c r="B294" i="44" s="1"/>
  <c r="B295" i="44" s="1"/>
  <c r="B296" i="44" s="1"/>
  <c r="B297" i="44" s="1"/>
  <c r="B298" i="44" s="1"/>
  <c r="B299" i="44" s="1"/>
  <c r="B300" i="44" s="1"/>
  <c r="B301" i="44" s="1"/>
  <c r="B302" i="44" s="1"/>
  <c r="B303" i="44" s="1"/>
  <c r="B304" i="44" s="1"/>
  <c r="B305" i="44" s="1"/>
  <c r="B306" i="44" s="1"/>
  <c r="B307" i="44" s="1"/>
  <c r="B308" i="44" s="1"/>
  <c r="B309" i="44" s="1"/>
  <c r="B310" i="44" s="1"/>
  <c r="B311" i="44" s="1"/>
  <c r="B312" i="44" s="1"/>
  <c r="B313" i="44" s="1"/>
  <c r="B314" i="44" s="1"/>
  <c r="B315" i="44" s="1"/>
  <c r="B316" i="44" s="1"/>
  <c r="B317" i="44" s="1"/>
  <c r="B318" i="44" s="1"/>
  <c r="B319" i="44" s="1"/>
  <c r="B320" i="44" s="1"/>
  <c r="B321" i="44" s="1"/>
  <c r="B322" i="44" s="1"/>
  <c r="B323" i="44" s="1"/>
  <c r="B324" i="44" s="1"/>
  <c r="B325" i="44" s="1"/>
  <c r="B326" i="44" s="1"/>
  <c r="B327" i="44" s="1"/>
  <c r="B328" i="44" s="1"/>
  <c r="B329" i="44" s="1"/>
  <c r="B330" i="44" s="1"/>
  <c r="B331" i="44" s="1"/>
  <c r="B332" i="44" s="1"/>
  <c r="B333" i="44" s="1"/>
  <c r="B334" i="44" s="1"/>
  <c r="B335" i="44" s="1"/>
  <c r="B336" i="44" s="1"/>
  <c r="B337" i="44" s="1"/>
  <c r="B338" i="44" s="1"/>
  <c r="B339" i="44" s="1"/>
  <c r="B340" i="44" s="1"/>
  <c r="B341" i="44" s="1"/>
  <c r="B342" i="44" s="1"/>
  <c r="B343" i="44" s="1"/>
  <c r="B344" i="44" s="1"/>
  <c r="B345" i="44" s="1"/>
  <c r="B346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L2" i="44"/>
  <c r="C7" i="1" s="1"/>
  <c r="K2" i="44"/>
  <c r="J2" i="44"/>
  <c r="E7" i="1" s="1"/>
  <c r="I2" i="44"/>
  <c r="K7" i="1" s="1"/>
  <c r="H2" i="44"/>
  <c r="J7" i="1" s="1"/>
  <c r="G2" i="44"/>
  <c r="H7" i="1" s="1"/>
  <c r="F2" i="44"/>
  <c r="G7" i="1" s="1"/>
  <c r="B3" i="43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B202" i="43" s="1"/>
  <c r="B203" i="43" s="1"/>
  <c r="B204" i="43" s="1"/>
  <c r="B205" i="43" s="1"/>
  <c r="B206" i="43" s="1"/>
  <c r="B207" i="43" s="1"/>
  <c r="B208" i="43" s="1"/>
  <c r="B209" i="43" s="1"/>
  <c r="B210" i="43" s="1"/>
  <c r="B211" i="43" s="1"/>
  <c r="B212" i="43" s="1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B233" i="43" s="1"/>
  <c r="B234" i="43" s="1"/>
  <c r="B235" i="43" s="1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B259" i="43" s="1"/>
  <c r="B260" i="43" s="1"/>
  <c r="B261" i="43" s="1"/>
  <c r="B262" i="43" s="1"/>
  <c r="B263" i="43" s="1"/>
  <c r="B264" i="43" s="1"/>
  <c r="B265" i="43" s="1"/>
  <c r="B266" i="43" s="1"/>
  <c r="B267" i="43" s="1"/>
  <c r="B268" i="43" s="1"/>
  <c r="B269" i="43" s="1"/>
  <c r="B270" i="43" s="1"/>
  <c r="B271" i="43" s="1"/>
  <c r="B272" i="43" s="1"/>
  <c r="B273" i="43" s="1"/>
  <c r="B274" i="43" s="1"/>
  <c r="B275" i="43" s="1"/>
  <c r="B276" i="43" s="1"/>
  <c r="B277" i="43" s="1"/>
  <c r="B278" i="43" s="1"/>
  <c r="B279" i="43" s="1"/>
  <c r="B280" i="43" s="1"/>
  <c r="B281" i="43" s="1"/>
  <c r="B282" i="43" s="1"/>
  <c r="B283" i="43" s="1"/>
  <c r="B284" i="43" s="1"/>
  <c r="B285" i="43" s="1"/>
  <c r="B286" i="43" s="1"/>
  <c r="B287" i="43" s="1"/>
  <c r="B288" i="43" s="1"/>
  <c r="B289" i="43" s="1"/>
  <c r="B290" i="43" s="1"/>
  <c r="B291" i="43" s="1"/>
  <c r="B292" i="43" s="1"/>
  <c r="B293" i="43" s="1"/>
  <c r="B294" i="43" s="1"/>
  <c r="B295" i="43" s="1"/>
  <c r="B296" i="43" s="1"/>
  <c r="B297" i="43" s="1"/>
  <c r="B298" i="43" s="1"/>
  <c r="B299" i="43" s="1"/>
  <c r="B300" i="43" s="1"/>
  <c r="B301" i="43" s="1"/>
  <c r="B302" i="43" s="1"/>
  <c r="B303" i="43" s="1"/>
  <c r="B304" i="43" s="1"/>
  <c r="B305" i="43" s="1"/>
  <c r="B306" i="43" s="1"/>
  <c r="B307" i="43" s="1"/>
  <c r="B308" i="43" s="1"/>
  <c r="B309" i="43" s="1"/>
  <c r="B310" i="43" s="1"/>
  <c r="B311" i="43" s="1"/>
  <c r="B312" i="43" s="1"/>
  <c r="B313" i="43" s="1"/>
  <c r="B314" i="43" s="1"/>
  <c r="B315" i="43" s="1"/>
  <c r="B316" i="43" s="1"/>
  <c r="B317" i="43" s="1"/>
  <c r="B318" i="43" s="1"/>
  <c r="B319" i="43" s="1"/>
  <c r="B320" i="43" s="1"/>
  <c r="B321" i="43" s="1"/>
  <c r="B322" i="43" s="1"/>
  <c r="B323" i="43" s="1"/>
  <c r="B324" i="43" s="1"/>
  <c r="B325" i="43" s="1"/>
  <c r="B326" i="43" s="1"/>
  <c r="B327" i="43" s="1"/>
  <c r="B328" i="43" s="1"/>
  <c r="B329" i="43" s="1"/>
  <c r="B330" i="43" s="1"/>
  <c r="B331" i="43" s="1"/>
  <c r="B332" i="43" s="1"/>
  <c r="B333" i="43" s="1"/>
  <c r="B334" i="43" s="1"/>
  <c r="B335" i="43" s="1"/>
  <c r="B336" i="43" s="1"/>
  <c r="B337" i="43" s="1"/>
  <c r="B338" i="43" s="1"/>
  <c r="B339" i="43" s="1"/>
  <c r="B340" i="43" s="1"/>
  <c r="B341" i="43" s="1"/>
  <c r="B342" i="43" s="1"/>
  <c r="B343" i="43" s="1"/>
  <c r="B344" i="43" s="1"/>
  <c r="B345" i="43" s="1"/>
  <c r="B346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L2" i="43"/>
  <c r="C6" i="1" s="1"/>
  <c r="K2" i="43"/>
  <c r="J2" i="43"/>
  <c r="E6" i="1" s="1"/>
  <c r="I2" i="43"/>
  <c r="K6" i="1" s="1"/>
  <c r="H2" i="43"/>
  <c r="J6" i="1" s="1"/>
  <c r="G2" i="43"/>
  <c r="H6" i="1" s="1"/>
  <c r="F2" i="43"/>
  <c r="G6" i="1" s="1"/>
  <c r="I9" i="1" l="1"/>
  <c r="F75" i="1" s="1"/>
  <c r="D9" i="1"/>
  <c r="I11" i="1"/>
  <c r="F77" i="1" s="1"/>
  <c r="D11" i="1"/>
  <c r="I13" i="1"/>
  <c r="F79" i="1" s="1"/>
  <c r="D13" i="1"/>
  <c r="I10" i="1"/>
  <c r="F76" i="1" s="1"/>
  <c r="D10" i="1"/>
  <c r="C13" i="57"/>
  <c r="C12" i="57"/>
  <c r="C11" i="57"/>
  <c r="B12" i="57"/>
  <c r="C10" i="57"/>
  <c r="C9" i="57"/>
  <c r="B10" i="57"/>
  <c r="I12" i="1"/>
  <c r="F78" i="1" s="1"/>
  <c r="D12" i="1"/>
  <c r="C8" i="57"/>
  <c r="C7" i="57"/>
  <c r="C6" i="57"/>
  <c r="C5" i="57"/>
  <c r="I8" i="1"/>
  <c r="F74" i="1" s="1"/>
  <c r="D8" i="1"/>
  <c r="C4" i="57"/>
  <c r="C3" i="57"/>
  <c r="C2" i="57"/>
  <c r="B11" i="57"/>
  <c r="B13" i="57"/>
  <c r="L7" i="1"/>
  <c r="H73" i="1" s="1"/>
  <c r="I7" i="1"/>
  <c r="F73" i="1" s="1"/>
  <c r="C34" i="1"/>
  <c r="C50" i="1"/>
  <c r="F8" i="1"/>
  <c r="B4" i="57" s="1"/>
  <c r="F10" i="1"/>
  <c r="B6" i="57" s="1"/>
  <c r="F12" i="1"/>
  <c r="B8" i="57" s="1"/>
  <c r="L9" i="1"/>
  <c r="H75" i="1" s="1"/>
  <c r="L11" i="1"/>
  <c r="H77" i="1" s="1"/>
  <c r="L13" i="1"/>
  <c r="H79" i="1" s="1"/>
  <c r="F7" i="1"/>
  <c r="B3" i="57" s="1"/>
  <c r="F9" i="1"/>
  <c r="B5" i="57" s="1"/>
  <c r="F11" i="1"/>
  <c r="B7" i="57" s="1"/>
  <c r="F13" i="1"/>
  <c r="B9" i="57" s="1"/>
  <c r="L8" i="1"/>
  <c r="H74" i="1" s="1"/>
  <c r="L10" i="1"/>
  <c r="H76" i="1" s="1"/>
  <c r="L12" i="1"/>
  <c r="H78" i="1" s="1"/>
  <c r="D6" i="1"/>
  <c r="F6" i="1"/>
  <c r="B2" i="57" s="1"/>
  <c r="L6" i="1"/>
  <c r="H72" i="1" s="1"/>
  <c r="G73" i="1" s="1"/>
  <c r="I6" i="1"/>
  <c r="F72" i="1" s="1"/>
  <c r="E73" i="1" s="1"/>
  <c r="E74" i="1" l="1"/>
  <c r="E75" i="1" s="1"/>
  <c r="E76" i="1" s="1"/>
  <c r="E77" i="1" s="1"/>
  <c r="E78" i="1" s="1"/>
  <c r="E79" i="1" s="1"/>
  <c r="E80" i="1" s="1"/>
  <c r="E81" i="1" s="1"/>
  <c r="E82" i="1" s="1"/>
  <c r="E83" i="1" s="1"/>
  <c r="G74" i="1"/>
  <c r="G75" i="1" s="1"/>
  <c r="G76" i="1" s="1"/>
  <c r="G77" i="1" s="1"/>
  <c r="G78" i="1" s="1"/>
  <c r="G79" i="1" s="1"/>
  <c r="G80" i="1" s="1"/>
  <c r="G81" i="1" s="1"/>
  <c r="G82" i="1" s="1"/>
  <c r="G83" i="1" s="1"/>
  <c r="D79" i="1"/>
  <c r="D75" i="1"/>
  <c r="D76" i="1"/>
  <c r="D77" i="1"/>
  <c r="D73" i="1"/>
  <c r="D78" i="1"/>
  <c r="D74" i="1"/>
  <c r="F84" i="1"/>
  <c r="H84" i="1"/>
  <c r="D72" i="1"/>
  <c r="C73" i="1" s="1"/>
  <c r="C74" i="1" l="1"/>
  <c r="C75" i="1" s="1"/>
  <c r="C76" i="1" s="1"/>
  <c r="C77" i="1" s="1"/>
  <c r="C78" i="1" s="1"/>
  <c r="C79" i="1" s="1"/>
  <c r="C80" i="1" s="1"/>
  <c r="C81" i="1" s="1"/>
  <c r="C82" i="1" s="1"/>
  <c r="C83" i="1" s="1"/>
  <c r="D3" i="57"/>
  <c r="D84" i="1"/>
  <c r="D4" i="57" l="1"/>
  <c r="D5" i="57" l="1"/>
  <c r="D7" i="1"/>
  <c r="D14" i="1"/>
  <c r="D6" i="57" l="1"/>
  <c r="D7" i="57" l="1"/>
  <c r="D8" i="57" l="1"/>
  <c r="D9" i="57" l="1"/>
  <c r="D10" i="57" l="1"/>
  <c r="D11" i="57"/>
  <c r="D12" i="57" l="1"/>
  <c r="D13" i="57" l="1"/>
</calcChain>
</file>

<file path=xl/sharedStrings.xml><?xml version="1.0" encoding="utf-8"?>
<sst xmlns="http://schemas.openxmlformats.org/spreadsheetml/2006/main" count="10095" uniqueCount="547">
  <si>
    <t>1月</t>
  </si>
  <si>
    <t>２月</t>
  </si>
  <si>
    <t>２月</t>
    <rPh sb="1" eb="2">
      <t>ガツ</t>
    </rPh>
    <phoneticPr fontId="3"/>
  </si>
  <si>
    <t>３月</t>
  </si>
  <si>
    <t>３月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</si>
  <si>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</si>
  <si>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</si>
  <si>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</si>
  <si>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</si>
  <si>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</si>
  <si>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</si>
  <si>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</si>
  <si>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</si>
  <si>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</si>
  <si>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No</t>
  </si>
  <si>
    <t>行政区</t>
  </si>
  <si>
    <t>行政区名称</t>
  </si>
  <si>
    <t>男性人数</t>
  </si>
  <si>
    <t>女性人数</t>
  </si>
  <si>
    <t>合計人数</t>
  </si>
  <si>
    <t>世帯数</t>
  </si>
  <si>
    <t>転入</t>
    <rPh sb="0" eb="2">
      <t>テンニュウ</t>
    </rPh>
    <phoneticPr fontId="3"/>
  </si>
  <si>
    <t>転出</t>
    <rPh sb="0" eb="2">
      <t>テンシュツ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</si>
  <si>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</si>
  <si>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</si>
  <si>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</si>
  <si>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</si>
  <si>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１月</t>
    <rPh sb="1" eb="2">
      <t>ツキ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</si>
  <si>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</si>
  <si>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</si>
  <si>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</si>
  <si>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</si>
  <si>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</si>
  <si>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</si>
  <si>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</si>
  <si>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</si>
  <si>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</si>
  <si>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うち外国人男</t>
    <rPh sb="2" eb="4">
      <t>ガイコク</t>
    </rPh>
    <rPh sb="4" eb="5">
      <t>ジン</t>
    </rPh>
    <rPh sb="5" eb="6">
      <t>オトコ</t>
    </rPh>
    <phoneticPr fontId="3"/>
  </si>
  <si>
    <t>区分</t>
    <rPh sb="0" eb="2">
      <t>クブン</t>
    </rPh>
    <phoneticPr fontId="3"/>
  </si>
  <si>
    <t>女</t>
    <rPh sb="0" eb="1">
      <t>オンナ</t>
    </rPh>
    <phoneticPr fontId="3"/>
  </si>
  <si>
    <t>うち外国人女</t>
    <rPh sb="2" eb="4">
      <t>ガイコク</t>
    </rPh>
    <rPh sb="4" eb="5">
      <t>ジン</t>
    </rPh>
    <rPh sb="5" eb="6">
      <t>オンナ</t>
    </rPh>
    <phoneticPr fontId="3"/>
  </si>
  <si>
    <t>区分</t>
    <rPh sb="0" eb="2">
      <t>クブン</t>
    </rPh>
    <phoneticPr fontId="3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</si>
  <si>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</si>
  <si>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</si>
  <si>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</si>
  <si>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</si>
  <si>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</si>
  <si>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</si>
  <si>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</si>
  <si>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</si>
  <si>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</si>
  <si>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</si>
  <si>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</si>
  <si>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</si>
  <si>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</si>
  <si>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</si>
  <si>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</si>
  <si>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</si>
  <si>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</si>
  <si>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</si>
  <si>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</si>
  <si>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</si>
  <si>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</si>
  <si>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</si>
  <si>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</si>
  <si>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</si>
  <si>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</si>
  <si>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</si>
  <si>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</si>
  <si>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</si>
  <si>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しおかぜ荘</t>
  </si>
  <si>
    <t>ケアしおかぜ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</si>
  <si>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</si>
  <si>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</si>
  <si>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</si>
  <si>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</si>
  <si>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</si>
  <si>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</si>
  <si>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</si>
  <si>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半田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</si>
  <si>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</si>
  <si>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</si>
  <si>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</si>
  <si>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</si>
  <si>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</si>
  <si>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</si>
  <si>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</si>
  <si>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</si>
  <si>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</si>
  <si>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</si>
  <si>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天神町</t>
  </si>
  <si>
    <t>東の輪町</t>
  </si>
  <si>
    <t>鯨波一丁目</t>
  </si>
  <si>
    <t>鯨波二丁目</t>
  </si>
  <si>
    <t>鯨波三丁目</t>
  </si>
  <si>
    <t>常盤台</t>
  </si>
  <si>
    <t>鯨波</t>
  </si>
  <si>
    <t>川内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</si>
  <si>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</si>
  <si>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</si>
  <si>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</si>
  <si>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</si>
  <si>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</si>
  <si>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</si>
  <si>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</si>
  <si>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</si>
  <si>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</si>
  <si>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</si>
  <si>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</si>
  <si>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</si>
  <si>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</si>
  <si>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</si>
  <si>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</si>
  <si>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</si>
  <si>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</si>
  <si>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枇杷島</t>
  </si>
  <si>
    <t>劔野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</si>
  <si>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</si>
  <si>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</si>
  <si>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</si>
  <si>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</si>
  <si>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</si>
  <si>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</si>
  <si>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</si>
  <si>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</si>
  <si>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</si>
  <si>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</si>
  <si>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</si>
  <si>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</si>
  <si>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</si>
  <si>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</si>
  <si>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</si>
  <si>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</si>
  <si>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</si>
  <si>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</si>
  <si>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</si>
  <si>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</si>
  <si>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</si>
  <si>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</si>
  <si>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</si>
  <si>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</si>
  <si>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</si>
  <si>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くじらなみ</t>
  </si>
  <si>
    <t>ペペ・メメール</t>
  </si>
  <si>
    <t>橋場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</si>
  <si>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</si>
  <si>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</si>
  <si>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</si>
  <si>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</si>
  <si>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</si>
  <si>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</si>
  <si>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</si>
  <si>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</si>
  <si>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</si>
  <si>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</si>
  <si>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</si>
  <si>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</si>
  <si>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</si>
  <si>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</si>
  <si>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</si>
  <si>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</si>
  <si>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</si>
  <si>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</si>
  <si>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上原</t>
  </si>
  <si>
    <t>山本</t>
  </si>
  <si>
    <t>土合</t>
  </si>
  <si>
    <t>劔</t>
  </si>
  <si>
    <t>下大新田</t>
  </si>
  <si>
    <t>土合新田</t>
  </si>
  <si>
    <t>長崎</t>
  </si>
  <si>
    <t>長崎新田</t>
  </si>
  <si>
    <t>なごみ荘</t>
  </si>
  <si>
    <t>東柳田</t>
  </si>
  <si>
    <t>下藤井</t>
  </si>
  <si>
    <t>上藤井</t>
  </si>
  <si>
    <t>中田</t>
  </si>
  <si>
    <t>畔屋</t>
  </si>
  <si>
    <t>与三</t>
  </si>
  <si>
    <t>南田塚</t>
  </si>
  <si>
    <t>かしわ荘</t>
  </si>
  <si>
    <t>むつみ荘</t>
  </si>
  <si>
    <t>御山荘</t>
  </si>
  <si>
    <t>佐藤池新田</t>
  </si>
  <si>
    <t>下軽井川</t>
  </si>
  <si>
    <t>上軽井川</t>
  </si>
  <si>
    <t>城之組</t>
  </si>
  <si>
    <t>明神</t>
  </si>
  <si>
    <t>鳥越</t>
  </si>
  <si>
    <t>安田町</t>
  </si>
  <si>
    <t>中道</t>
  </si>
  <si>
    <t>三ツ家</t>
  </si>
  <si>
    <t>上田尻</t>
  </si>
  <si>
    <t>平井</t>
  </si>
  <si>
    <t>下田尻</t>
  </si>
  <si>
    <t>両田尻</t>
  </si>
  <si>
    <t>城塚</t>
  </si>
  <si>
    <t>御山町</t>
  </si>
  <si>
    <t>池の峰</t>
  </si>
  <si>
    <t>緑が丘ニュータウン</t>
  </si>
  <si>
    <t>今熊</t>
  </si>
  <si>
    <t>黒滝</t>
  </si>
  <si>
    <t>貝渕</t>
  </si>
  <si>
    <t>大河内新田</t>
  </si>
  <si>
    <t>新道</t>
  </si>
  <si>
    <t>上方</t>
  </si>
  <si>
    <t>下方</t>
  </si>
  <si>
    <t>横山</t>
  </si>
  <si>
    <t>藤橋</t>
  </si>
  <si>
    <t>堀</t>
  </si>
  <si>
    <t>南下</t>
  </si>
  <si>
    <t>長峰町</t>
  </si>
  <si>
    <t>ゆりが丘</t>
  </si>
  <si>
    <t>向陽町</t>
  </si>
  <si>
    <t>上条</t>
  </si>
  <si>
    <t>宮之窪</t>
  </si>
  <si>
    <t>山口</t>
  </si>
  <si>
    <t>佐水</t>
  </si>
  <si>
    <t>古町</t>
  </si>
  <si>
    <t>芋川</t>
  </si>
  <si>
    <t>小田山新田</t>
  </si>
  <si>
    <t>いこいの里</t>
  </si>
  <si>
    <t>谷根</t>
  </si>
  <si>
    <t>小杉</t>
  </si>
  <si>
    <t>吉尾</t>
  </si>
  <si>
    <t>たんねの里</t>
  </si>
  <si>
    <t>青海川</t>
  </si>
  <si>
    <t>笠島</t>
  </si>
  <si>
    <t>上輪新田</t>
  </si>
  <si>
    <t>米山町</t>
  </si>
  <si>
    <t>大平</t>
  </si>
  <si>
    <t>大清水</t>
  </si>
  <si>
    <t>上輪</t>
  </si>
  <si>
    <t>高畔</t>
  </si>
  <si>
    <t>蕨野</t>
  </si>
  <si>
    <t>大湊</t>
  </si>
  <si>
    <t>宮川</t>
  </si>
  <si>
    <t>椎谷</t>
  </si>
  <si>
    <t>曽地新田</t>
  </si>
  <si>
    <t>花田</t>
  </si>
  <si>
    <t>飯塚</t>
  </si>
  <si>
    <t>曽地</t>
  </si>
  <si>
    <t>吉井</t>
  </si>
  <si>
    <t>矢田</t>
  </si>
  <si>
    <t>飯寺</t>
  </si>
  <si>
    <t>菊尾</t>
  </si>
  <si>
    <t>笹小屋</t>
  </si>
  <si>
    <t>成沢</t>
  </si>
  <si>
    <t>五十土</t>
  </si>
  <si>
    <t>小黒須</t>
  </si>
  <si>
    <t>南条</t>
  </si>
  <si>
    <t>十日市</t>
  </si>
  <si>
    <t>鹿島</t>
  </si>
  <si>
    <t>赤尾</t>
  </si>
  <si>
    <t>四日町</t>
  </si>
  <si>
    <t>荒町</t>
  </si>
  <si>
    <t>家近</t>
  </si>
  <si>
    <t>深沢</t>
  </si>
  <si>
    <t>東条</t>
  </si>
  <si>
    <t>小島</t>
  </si>
  <si>
    <t>山澗</t>
  </si>
  <si>
    <t>旧広田</t>
  </si>
  <si>
    <t>大広田</t>
  </si>
  <si>
    <t>中村</t>
  </si>
  <si>
    <t>鼻岳</t>
  </si>
  <si>
    <t>岩之入</t>
  </si>
  <si>
    <t>大角間</t>
  </si>
  <si>
    <t>鷹之巣</t>
  </si>
  <si>
    <t>夏渡</t>
  </si>
  <si>
    <t>峠</t>
  </si>
  <si>
    <t>吉井黒川</t>
  </si>
  <si>
    <t>杉平</t>
  </si>
  <si>
    <t>五分一</t>
  </si>
  <si>
    <t>下加納</t>
  </si>
  <si>
    <t>中加納</t>
  </si>
  <si>
    <t>上加納</t>
  </si>
  <si>
    <t>与板</t>
  </si>
  <si>
    <t>宮平</t>
  </si>
  <si>
    <t>石川</t>
  </si>
  <si>
    <t>飛岡</t>
  </si>
  <si>
    <t>森近</t>
  </si>
  <si>
    <t>笹崎</t>
  </si>
  <si>
    <t>行兼</t>
  </si>
  <si>
    <t>宮之下</t>
  </si>
  <si>
    <t>西之入</t>
  </si>
  <si>
    <t>小清水</t>
  </si>
  <si>
    <t>田島</t>
  </si>
  <si>
    <t>山室</t>
  </si>
  <si>
    <t>大沢</t>
  </si>
  <si>
    <t>岡田</t>
  </si>
  <si>
    <t>岡野町</t>
  </si>
  <si>
    <t>高尾</t>
  </si>
  <si>
    <t>坪野</t>
  </si>
  <si>
    <t>磯之辺</t>
  </si>
  <si>
    <t>漆島</t>
  </si>
  <si>
    <t>荻ノ島</t>
  </si>
  <si>
    <t>門出</t>
  </si>
  <si>
    <t>栃ケ原</t>
  </si>
  <si>
    <t>山中</t>
  </si>
  <si>
    <t>塩沢</t>
  </si>
  <si>
    <t>板畑</t>
  </si>
  <si>
    <t>大野</t>
  </si>
  <si>
    <t>上石黒</t>
  </si>
  <si>
    <t>下石黒</t>
  </si>
  <si>
    <t>落合</t>
  </si>
  <si>
    <t>居谷</t>
  </si>
  <si>
    <t>寄合</t>
  </si>
  <si>
    <t>田代</t>
  </si>
  <si>
    <t>柏柳の里</t>
  </si>
  <si>
    <t>坂田</t>
  </si>
  <si>
    <t>二田</t>
  </si>
  <si>
    <t>鬼王</t>
  </si>
  <si>
    <t>黒部</t>
  </si>
  <si>
    <t>長嶺</t>
  </si>
  <si>
    <t>後谷</t>
  </si>
  <si>
    <t>西山</t>
  </si>
  <si>
    <t>和田</t>
  </si>
  <si>
    <t>新保</t>
  </si>
  <si>
    <t>緑が丘</t>
  </si>
  <si>
    <t>五日市</t>
  </si>
  <si>
    <t>内方</t>
  </si>
  <si>
    <t>大坪</t>
  </si>
  <si>
    <t>北野</t>
  </si>
  <si>
    <t>妙法寺</t>
  </si>
  <si>
    <t>田沢</t>
  </si>
  <si>
    <t>藤掛</t>
  </si>
  <si>
    <t>池浦</t>
  </si>
  <si>
    <t>礼拝</t>
  </si>
  <si>
    <t>鎌田</t>
  </si>
  <si>
    <t>下山田</t>
  </si>
  <si>
    <t>伊毛</t>
  </si>
  <si>
    <t>中央台</t>
  </si>
  <si>
    <t>上山田</t>
  </si>
  <si>
    <t>尾野内</t>
  </si>
  <si>
    <t>灰爪</t>
  </si>
  <si>
    <t>笹山</t>
  </si>
  <si>
    <t>立村</t>
  </si>
  <si>
    <t>別山後谷</t>
  </si>
  <si>
    <t>砂田</t>
  </si>
  <si>
    <t>甲戸</t>
  </si>
  <si>
    <t>尾頃部</t>
  </si>
  <si>
    <t>内越</t>
  </si>
  <si>
    <t>荒谷</t>
  </si>
  <si>
    <t>石地</t>
  </si>
  <si>
    <t>尾町</t>
  </si>
  <si>
    <t>大津</t>
  </si>
  <si>
    <t>大崎</t>
  </si>
  <si>
    <t>甲田</t>
  </si>
  <si>
    <t>浜忠</t>
  </si>
  <si>
    <t>にしかりの里</t>
  </si>
  <si>
    <t>はやまの里</t>
  </si>
  <si>
    <t>全域</t>
    <rPh sb="0" eb="2">
      <t>ゼンイキ</t>
    </rPh>
    <phoneticPr fontId="3"/>
  </si>
  <si>
    <t>年月</t>
  </si>
  <si>
    <t>和暦</t>
  </si>
  <si>
    <t>計</t>
    <rPh sb="0" eb="1">
      <t>ケイ</t>
    </rPh>
    <phoneticPr fontId="3"/>
  </si>
  <si>
    <t>世帯数前月差</t>
    <rPh sb="0" eb="3">
      <t>セタイスウ</t>
    </rPh>
    <rPh sb="3" eb="5">
      <t>ゼンゲツ</t>
    </rPh>
    <rPh sb="5" eb="6">
      <t>サ</t>
    </rPh>
    <phoneticPr fontId="3"/>
  </si>
  <si>
    <t>総人口前月差</t>
    <rPh sb="0" eb="3">
      <t>ソウジンコウ</t>
    </rPh>
    <rPh sb="3" eb="5">
      <t>ゼンゲツ</t>
    </rPh>
    <rPh sb="5" eb="6">
      <t>サ</t>
    </rPh>
    <phoneticPr fontId="3"/>
  </si>
  <si>
    <t>総人口</t>
    <rPh sb="0" eb="3">
      <t>ソウジンコウ</t>
    </rPh>
    <phoneticPr fontId="3"/>
  </si>
  <si>
    <t>男　前月差</t>
    <rPh sb="0" eb="1">
      <t>オトコ</t>
    </rPh>
    <rPh sb="2" eb="4">
      <t>ゼンゲツ</t>
    </rPh>
    <rPh sb="4" eb="5">
      <t>サ</t>
    </rPh>
    <phoneticPr fontId="3"/>
  </si>
  <si>
    <t>女　前月差</t>
    <rPh sb="0" eb="1">
      <t>オンナ</t>
    </rPh>
    <rPh sb="2" eb="4">
      <t>ゼンゲツ</t>
    </rPh>
    <rPh sb="4" eb="5">
      <t>サ</t>
    </rPh>
    <phoneticPr fontId="3"/>
  </si>
  <si>
    <t>総数</t>
    <rPh sb="0" eb="2">
      <t>ソウスウ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</si>
  <si>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</si>
  <si>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</si>
  <si>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自然動態</t>
    <rPh sb="0" eb="2">
      <t>シゼン</t>
    </rPh>
    <rPh sb="2" eb="4">
      <t>ドウタイ</t>
    </rPh>
    <phoneticPr fontId="3"/>
  </si>
  <si>
    <t>出生（日本人男）</t>
    <rPh sb="0" eb="2">
      <t>シュッショウ</t>
    </rPh>
    <rPh sb="3" eb="6">
      <t>ニホンジン</t>
    </rPh>
    <rPh sb="6" eb="7">
      <t>オトコ</t>
    </rPh>
    <phoneticPr fontId="3"/>
  </si>
  <si>
    <t>出生（日本人女）</t>
    <rPh sb="0" eb="2">
      <t>シュッショウ</t>
    </rPh>
    <rPh sb="3" eb="6">
      <t>ニホンジン</t>
    </rPh>
    <rPh sb="6" eb="7">
      <t>オンナ</t>
    </rPh>
    <phoneticPr fontId="3"/>
  </si>
  <si>
    <t>出生（外国人男）</t>
    <rPh sb="0" eb="2">
      <t>シュッショウ</t>
    </rPh>
    <rPh sb="3" eb="5">
      <t>ガイコク</t>
    </rPh>
    <rPh sb="5" eb="6">
      <t>ジン</t>
    </rPh>
    <rPh sb="6" eb="7">
      <t>オトコ</t>
    </rPh>
    <phoneticPr fontId="3"/>
  </si>
  <si>
    <t>出生（外国人女）</t>
    <rPh sb="0" eb="2">
      <t>シュッショウ</t>
    </rPh>
    <rPh sb="3" eb="5">
      <t>ガイコク</t>
    </rPh>
    <rPh sb="5" eb="6">
      <t>ジン</t>
    </rPh>
    <rPh sb="6" eb="7">
      <t>オンナ</t>
    </rPh>
    <phoneticPr fontId="3"/>
  </si>
  <si>
    <t>死亡（日本人男）</t>
    <rPh sb="0" eb="2">
      <t>シボウ</t>
    </rPh>
    <rPh sb="3" eb="6">
      <t>ニホンジン</t>
    </rPh>
    <rPh sb="6" eb="7">
      <t>オトコ</t>
    </rPh>
    <phoneticPr fontId="3"/>
  </si>
  <si>
    <t>死亡（日本人女）</t>
    <rPh sb="0" eb="2">
      <t>シボウ</t>
    </rPh>
    <rPh sb="3" eb="6">
      <t>ニホンジン</t>
    </rPh>
    <rPh sb="6" eb="7">
      <t>オンナ</t>
    </rPh>
    <phoneticPr fontId="3"/>
  </si>
  <si>
    <t>死亡（外国人男）</t>
    <rPh sb="0" eb="2">
      <t>シボウ</t>
    </rPh>
    <rPh sb="3" eb="5">
      <t>ガイコク</t>
    </rPh>
    <rPh sb="5" eb="6">
      <t>ジン</t>
    </rPh>
    <rPh sb="6" eb="7">
      <t>オトコ</t>
    </rPh>
    <phoneticPr fontId="3"/>
  </si>
  <si>
    <t>死亡（外国人女）</t>
    <rPh sb="0" eb="2">
      <t>シボウ</t>
    </rPh>
    <rPh sb="3" eb="5">
      <t>ガイコク</t>
    </rPh>
    <rPh sb="5" eb="6">
      <t>ジン</t>
    </rPh>
    <rPh sb="6" eb="7">
      <t>オンナ</t>
    </rPh>
    <phoneticPr fontId="3"/>
  </si>
  <si>
    <t>計</t>
    <rPh sb="0" eb="1">
      <t>ケイ</t>
    </rPh>
    <phoneticPr fontId="3"/>
  </si>
  <si>
    <t>社会動態</t>
    <rPh sb="0" eb="2">
      <t>シャカイ</t>
    </rPh>
    <rPh sb="2" eb="4">
      <t>ドウタイ</t>
    </rPh>
    <phoneticPr fontId="3"/>
  </si>
  <si>
    <t>２　自然動態と社会動態（住民基本台帳（各月末現在））</t>
    <rPh sb="2" eb="4">
      <t>シゼン</t>
    </rPh>
    <rPh sb="4" eb="6">
      <t>ドウタイ</t>
    </rPh>
    <rPh sb="7" eb="9">
      <t>シャカイ</t>
    </rPh>
    <rPh sb="9" eb="11">
      <t>ドウタイ</t>
    </rPh>
    <rPh sb="12" eb="14">
      <t>ジュウミン</t>
    </rPh>
    <rPh sb="14" eb="16">
      <t>キホン</t>
    </rPh>
    <rPh sb="16" eb="18">
      <t>ダイチョウ</t>
    </rPh>
    <rPh sb="19" eb="20">
      <t>カク</t>
    </rPh>
    <rPh sb="20" eb="22">
      <t>ゲツマツ</t>
    </rPh>
    <rPh sb="22" eb="24">
      <t>ゲンザイ</t>
    </rPh>
    <phoneticPr fontId="3"/>
  </si>
  <si>
    <t>　(２)社会動態</t>
    <rPh sb="4" eb="6">
      <t>シャカイ</t>
    </rPh>
    <rPh sb="6" eb="8">
      <t>ドウタイ</t>
    </rPh>
    <phoneticPr fontId="3"/>
  </si>
  <si>
    <t>　(１)自然動態</t>
    <rPh sb="4" eb="6">
      <t>シゼン</t>
    </rPh>
    <rPh sb="6" eb="8">
      <t>ドウタイ</t>
    </rPh>
    <phoneticPr fontId="3"/>
  </si>
  <si>
    <t>転入（日本人男）</t>
    <rPh sb="3" eb="6">
      <t>ニホンジン</t>
    </rPh>
    <rPh sb="6" eb="7">
      <t>オトコ</t>
    </rPh>
    <phoneticPr fontId="3"/>
  </si>
  <si>
    <t>転入（日本人女）</t>
    <rPh sb="3" eb="6">
      <t>ニホンジン</t>
    </rPh>
    <rPh sb="6" eb="7">
      <t>オンナ</t>
    </rPh>
    <phoneticPr fontId="3"/>
  </si>
  <si>
    <t>転入（外国人男）</t>
    <rPh sb="3" eb="5">
      <t>ガイコク</t>
    </rPh>
    <rPh sb="5" eb="6">
      <t>ジン</t>
    </rPh>
    <rPh sb="6" eb="7">
      <t>オトコ</t>
    </rPh>
    <phoneticPr fontId="3"/>
  </si>
  <si>
    <t>転入（外国人女）</t>
    <rPh sb="3" eb="5">
      <t>ガイコク</t>
    </rPh>
    <rPh sb="5" eb="6">
      <t>ジン</t>
    </rPh>
    <rPh sb="6" eb="7">
      <t>オンナ</t>
    </rPh>
    <phoneticPr fontId="3"/>
  </si>
  <si>
    <t>転出（日本人男）</t>
    <rPh sb="3" eb="6">
      <t>ニホンジン</t>
    </rPh>
    <rPh sb="6" eb="7">
      <t>オトコ</t>
    </rPh>
    <phoneticPr fontId="3"/>
  </si>
  <si>
    <t>転出（日本人女）</t>
    <rPh sb="3" eb="6">
      <t>ニホンジン</t>
    </rPh>
    <rPh sb="6" eb="7">
      <t>オンナ</t>
    </rPh>
    <phoneticPr fontId="3"/>
  </si>
  <si>
    <t>転出（外国人男）</t>
    <rPh sb="3" eb="5">
      <t>ガイコク</t>
    </rPh>
    <rPh sb="5" eb="6">
      <t>ジン</t>
    </rPh>
    <rPh sb="6" eb="7">
      <t>オトコ</t>
    </rPh>
    <phoneticPr fontId="3"/>
  </si>
  <si>
    <t>転出（外国人女）</t>
    <rPh sb="3" eb="5">
      <t>ガイコク</t>
    </rPh>
    <rPh sb="5" eb="6">
      <t>ジン</t>
    </rPh>
    <rPh sb="6" eb="7">
      <t>オンナ</t>
    </rPh>
    <phoneticPr fontId="3"/>
  </si>
  <si>
    <t>4　推計人口（各月１日現在）　※国勢調査人口　+　住民基本台帳の増減数</t>
    <rPh sb="2" eb="4">
      <t>スイケイ</t>
    </rPh>
    <rPh sb="4" eb="6">
      <t>ジンコウ</t>
    </rPh>
    <rPh sb="7" eb="9">
      <t>カクツキ</t>
    </rPh>
    <rPh sb="10" eb="11">
      <t>ニチ</t>
    </rPh>
    <rPh sb="11" eb="13">
      <t>ゲンザイ</t>
    </rPh>
    <rPh sb="16" eb="18">
      <t>コクセイ</t>
    </rPh>
    <rPh sb="18" eb="20">
      <t>チョウサ</t>
    </rPh>
    <rPh sb="20" eb="22">
      <t>ジンコウ</t>
    </rPh>
    <rPh sb="25" eb="27">
      <t>ジュウミン</t>
    </rPh>
    <rPh sb="27" eb="29">
      <t>キホン</t>
    </rPh>
    <rPh sb="29" eb="31">
      <t>ダイチョウ</t>
    </rPh>
    <rPh sb="32" eb="34">
      <t>ゾウゲン</t>
    </rPh>
    <rPh sb="34" eb="35">
      <t>スウ</t>
    </rPh>
    <phoneticPr fontId="3"/>
  </si>
  <si>
    <t>月初</t>
    <rPh sb="0" eb="1">
      <t>ツキ</t>
    </rPh>
    <rPh sb="1" eb="2">
      <t>ハジ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</si>
  <si>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</si>
  <si>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</si>
  <si>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3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</si>
  <si>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3"/>
  </si>
  <si>
    <t>1-2チェック</t>
    <phoneticPr fontId="3"/>
  </si>
  <si>
    <t>1-3チェック</t>
    <phoneticPr fontId="3"/>
  </si>
  <si>
    <t>1-4チェック</t>
    <phoneticPr fontId="3"/>
  </si>
  <si>
    <t>事務欄</t>
    <rPh sb="0" eb="2">
      <t>ジム</t>
    </rPh>
    <rPh sb="2" eb="3">
      <t>ラン</t>
    </rPh>
    <phoneticPr fontId="3"/>
  </si>
  <si>
    <t>住民基本台帳からみる柏崎市の人口推移（行政区別）　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ジンコウ</t>
    </rPh>
    <rPh sb="16" eb="18">
      <t>スイイ</t>
    </rPh>
    <rPh sb="19" eb="22">
      <t>ギョウセイク</t>
    </rPh>
    <rPh sb="22" eb="23">
      <t>ベツ</t>
    </rPh>
    <phoneticPr fontId="3"/>
  </si>
  <si>
    <t>３　地区別人口（行政区別）　（住民基本台帳（各月末現在））</t>
    <rPh sb="2" eb="4">
      <t>チク</t>
    </rPh>
    <rPh sb="4" eb="5">
      <t>ベツ</t>
    </rPh>
    <rPh sb="5" eb="7">
      <t>ジンコウ</t>
    </rPh>
    <rPh sb="8" eb="11">
      <t>ギョウセイク</t>
    </rPh>
    <rPh sb="11" eb="12">
      <t>ベツ</t>
    </rPh>
    <rPh sb="15" eb="17">
      <t>ジュウミン</t>
    </rPh>
    <rPh sb="17" eb="19">
      <t>キホン</t>
    </rPh>
    <rPh sb="19" eb="21">
      <t>ダイチョウ</t>
    </rPh>
    <rPh sb="22" eb="23">
      <t>カク</t>
    </rPh>
    <rPh sb="23" eb="25">
      <t>ゲツマツ</t>
    </rPh>
    <rPh sb="25" eb="27">
      <t>ゲンザイ</t>
    </rPh>
    <phoneticPr fontId="3"/>
  </si>
  <si>
    <t>① 旧柏崎</t>
    <rPh sb="2" eb="3">
      <t>キュウ</t>
    </rPh>
    <rPh sb="3" eb="5">
      <t>カシワザキ</t>
    </rPh>
    <phoneticPr fontId="4"/>
  </si>
  <si>
    <t>② 荒浜</t>
    <rPh sb="2" eb="4">
      <t>アラハマ</t>
    </rPh>
    <phoneticPr fontId="4"/>
  </si>
  <si>
    <t>③ 西中通</t>
    <rPh sb="2" eb="4">
      <t>ニシナカ</t>
    </rPh>
    <rPh sb="4" eb="5">
      <t>ツウ</t>
    </rPh>
    <phoneticPr fontId="4"/>
  </si>
  <si>
    <t>④ 北鯖石</t>
    <rPh sb="2" eb="3">
      <t>キタ</t>
    </rPh>
    <rPh sb="3" eb="5">
      <t>サバイシ</t>
    </rPh>
    <phoneticPr fontId="4"/>
  </si>
  <si>
    <t>⑤ 田尻</t>
    <rPh sb="2" eb="4">
      <t>タジリ</t>
    </rPh>
    <phoneticPr fontId="4"/>
  </si>
  <si>
    <t>⑥ 高田</t>
    <rPh sb="2" eb="4">
      <t>タカダ</t>
    </rPh>
    <phoneticPr fontId="4"/>
  </si>
  <si>
    <t>⑦ 上条</t>
    <rPh sb="2" eb="3">
      <t>ウエ</t>
    </rPh>
    <rPh sb="3" eb="4">
      <t>ジョウ</t>
    </rPh>
    <phoneticPr fontId="4"/>
  </si>
  <si>
    <t>⑧ 上米山</t>
    <rPh sb="2" eb="3">
      <t>ウエ</t>
    </rPh>
    <rPh sb="3" eb="5">
      <t>ヨネヤマ</t>
    </rPh>
    <phoneticPr fontId="4"/>
  </si>
  <si>
    <t>⑨ 米山</t>
    <rPh sb="2" eb="4">
      <t>ヨネヤマ</t>
    </rPh>
    <phoneticPr fontId="4"/>
  </si>
  <si>
    <t>⑩ 高浜</t>
    <rPh sb="2" eb="4">
      <t>タカハマ</t>
    </rPh>
    <phoneticPr fontId="4"/>
  </si>
  <si>
    <t>⑪ 中通</t>
    <rPh sb="2" eb="3">
      <t>ナカ</t>
    </rPh>
    <rPh sb="3" eb="4">
      <t>ツウ</t>
    </rPh>
    <phoneticPr fontId="4"/>
  </si>
  <si>
    <t>⑫ 北条</t>
    <rPh sb="2" eb="4">
      <t>キタジョウ</t>
    </rPh>
    <phoneticPr fontId="4"/>
  </si>
  <si>
    <t>⑬ 中鯖石</t>
    <rPh sb="2" eb="3">
      <t>ナカ</t>
    </rPh>
    <rPh sb="3" eb="5">
      <t>サバイシ</t>
    </rPh>
    <phoneticPr fontId="4"/>
  </si>
  <si>
    <t>⑭ 南鯖石</t>
    <rPh sb="2" eb="3">
      <t>ミナミ</t>
    </rPh>
    <rPh sb="3" eb="5">
      <t>サバイシ</t>
    </rPh>
    <phoneticPr fontId="4"/>
  </si>
  <si>
    <t>⑮ 黒姫</t>
    <rPh sb="2" eb="4">
      <t>クロヒメ</t>
    </rPh>
    <phoneticPr fontId="4"/>
  </si>
  <si>
    <t>⑯ 高柳町</t>
    <rPh sb="2" eb="4">
      <t>タカヤナギ</t>
    </rPh>
    <rPh sb="4" eb="5">
      <t>マチ</t>
    </rPh>
    <phoneticPr fontId="4"/>
  </si>
  <si>
    <t>⑰ 西山町</t>
    <rPh sb="2" eb="4">
      <t>ニシヤマ</t>
    </rPh>
    <rPh sb="4" eb="5">
      <t>マチ</t>
    </rPh>
    <phoneticPr fontId="4"/>
  </si>
  <si>
    <t>① 旧柏崎</t>
    <phoneticPr fontId="3"/>
  </si>
  <si>
    <t>② 荒浜</t>
    <phoneticPr fontId="3"/>
  </si>
  <si>
    <t>③ 西中通</t>
    <phoneticPr fontId="3"/>
  </si>
  <si>
    <t>④ 北鯖石</t>
    <phoneticPr fontId="3"/>
  </si>
  <si>
    <t>⑤ 田尻</t>
    <phoneticPr fontId="3"/>
  </si>
  <si>
    <t>⑥ 高田</t>
    <phoneticPr fontId="3"/>
  </si>
  <si>
    <t>⑦ 上条</t>
    <phoneticPr fontId="3"/>
  </si>
  <si>
    <t>⑧ 上米山</t>
    <phoneticPr fontId="3"/>
  </si>
  <si>
    <t>⑨ 米山</t>
    <phoneticPr fontId="3"/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</si>
  <si>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</si>
  <si>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</si>
  <si>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⑫ 北条</t>
    <rPh sb="2" eb="4">
      <t>キタジョウ</t>
    </rPh>
    <phoneticPr fontId="3"/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</si>
  <si>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</si>
  <si>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</si>
  <si>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</si>
  <si>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</si>
  <si>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</si>
  <si>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地域（行政区別）</t>
    <rPh sb="0" eb="2">
      <t>チイキ</t>
    </rPh>
    <rPh sb="3" eb="6">
      <t>ギョウセイク</t>
    </rPh>
    <rPh sb="6" eb="7">
      <t>ベツ</t>
    </rPh>
    <phoneticPr fontId="4"/>
  </si>
  <si>
    <t>⑨ 米山</t>
    <phoneticPr fontId="4"/>
  </si>
  <si>
    <t>水上</t>
    <phoneticPr fontId="4"/>
  </si>
  <si>
    <t>細越</t>
    <phoneticPr fontId="4"/>
  </si>
  <si>
    <t>下野田</t>
    <phoneticPr fontId="4"/>
  </si>
  <si>
    <t>野田</t>
    <phoneticPr fontId="4"/>
  </si>
  <si>
    <t>中組</t>
    <phoneticPr fontId="4"/>
  </si>
  <si>
    <t>上組</t>
    <phoneticPr fontId="4"/>
  </si>
  <si>
    <t>木沢</t>
    <phoneticPr fontId="4"/>
  </si>
  <si>
    <t>石払</t>
    <phoneticPr fontId="4"/>
  </si>
  <si>
    <t>諏訪</t>
    <phoneticPr fontId="4"/>
  </si>
  <si>
    <t>田屋</t>
    <phoneticPr fontId="4"/>
  </si>
  <si>
    <t>高原田</t>
    <phoneticPr fontId="4"/>
  </si>
  <si>
    <t>上野</t>
    <phoneticPr fontId="4"/>
  </si>
  <si>
    <t>下野</t>
    <phoneticPr fontId="4"/>
  </si>
  <si>
    <t>宮原</t>
    <phoneticPr fontId="4"/>
  </si>
  <si>
    <t>駒之間</t>
    <phoneticPr fontId="4"/>
  </si>
  <si>
    <t>餅粮</t>
    <phoneticPr fontId="4"/>
  </si>
  <si>
    <t>拝庭</t>
    <phoneticPr fontId="4"/>
  </si>
  <si>
    <t>北向</t>
    <phoneticPr fontId="4"/>
  </si>
  <si>
    <t>上向</t>
    <phoneticPr fontId="4"/>
  </si>
  <si>
    <t>阿相島</t>
    <phoneticPr fontId="4"/>
  </si>
  <si>
    <t>市野新田</t>
    <phoneticPr fontId="4"/>
  </si>
  <si>
    <t>清水谷</t>
    <phoneticPr fontId="4"/>
  </si>
  <si>
    <t>谷川新田</t>
    <phoneticPr fontId="4"/>
  </si>
  <si>
    <t>▶</t>
    <phoneticPr fontId="3"/>
  </si>
  <si>
    <t>うち外国人男性人数</t>
    <phoneticPr fontId="3"/>
  </si>
  <si>
    <t>うち外国人女性人数</t>
    <phoneticPr fontId="3"/>
  </si>
  <si>
    <t>うち外国人合計人数</t>
    <phoneticPr fontId="3"/>
  </si>
  <si>
    <t>【お知らせ】</t>
    <rPh sb="2" eb="3">
      <t>シ</t>
    </rPh>
    <phoneticPr fontId="3"/>
  </si>
  <si>
    <t>１　人口と世帯数（住民基本台帳（各月末現在））</t>
  </si>
  <si>
    <t>総数当月増減</t>
    <rPh sb="0" eb="2">
      <t>ソウスウ</t>
    </rPh>
    <rPh sb="2" eb="4">
      <t>トウゲツ</t>
    </rPh>
    <rPh sb="4" eb="6">
      <t>ゾウゲン</t>
    </rPh>
    <phoneticPr fontId="3"/>
  </si>
  <si>
    <t>男当月増減</t>
    <rPh sb="0" eb="1">
      <t>オトコ</t>
    </rPh>
    <rPh sb="1" eb="3">
      <t>トウゲツ</t>
    </rPh>
    <rPh sb="3" eb="5">
      <t>ゾウゲン</t>
    </rPh>
    <phoneticPr fontId="3"/>
  </si>
  <si>
    <t>女当月増減</t>
    <rPh sb="0" eb="1">
      <t>オンナ</t>
    </rPh>
    <rPh sb="1" eb="3">
      <t>トウゲツ</t>
    </rPh>
    <rPh sb="3" eb="5">
      <t>ゾウゲン</t>
    </rPh>
    <phoneticPr fontId="3"/>
  </si>
  <si>
    <t>計</t>
    <rPh sb="0" eb="1">
      <t>ケイ</t>
    </rPh>
    <phoneticPr fontId="3"/>
  </si>
  <si>
    <t>大久保一丁目</t>
  </si>
  <si>
    <t>大久保二丁目</t>
  </si>
  <si>
    <t>大久保</t>
  </si>
  <si>
    <t>久木太</t>
  </si>
  <si>
    <t>佐之久</t>
  </si>
  <si>
    <t>久之木</t>
  </si>
  <si>
    <t>久米</t>
  </si>
  <si>
    <t>茨目</t>
  </si>
  <si>
    <t>茨目一丁目</t>
  </si>
  <si>
    <t>茨目二丁目</t>
  </si>
  <si>
    <t>茨目三丁目</t>
  </si>
  <si>
    <t>槇原町</t>
    <rPh sb="0" eb="1">
      <t>マキ</t>
    </rPh>
    <phoneticPr fontId="3"/>
  </si>
  <si>
    <t>2022/12末</t>
    <rPh sb="7" eb="8">
      <t>マツ</t>
    </rPh>
    <phoneticPr fontId="3"/>
  </si>
  <si>
    <t>令和4/12末</t>
    <rPh sb="0" eb="2">
      <t>レイワ</t>
    </rPh>
    <rPh sb="6" eb="7">
      <t>マツ</t>
    </rPh>
    <phoneticPr fontId="3"/>
  </si>
  <si>
    <t>槇原町</t>
    <rPh sb="0" eb="1">
      <t>マキ</t>
    </rPh>
    <phoneticPr fontId="5"/>
  </si>
  <si>
    <t>水上</t>
  </si>
  <si>
    <t>細越</t>
  </si>
  <si>
    <t>下野田</t>
  </si>
  <si>
    <t>野田</t>
  </si>
  <si>
    <t>中組</t>
  </si>
  <si>
    <t>上組</t>
  </si>
  <si>
    <t>木沢</t>
  </si>
  <si>
    <t>石払</t>
  </si>
  <si>
    <t>諏訪</t>
  </si>
  <si>
    <t>田屋</t>
  </si>
  <si>
    <t>高原田</t>
  </si>
  <si>
    <t>上野</t>
  </si>
  <si>
    <t>下野</t>
  </si>
  <si>
    <t>宮原</t>
  </si>
  <si>
    <t>駒之間</t>
  </si>
  <si>
    <t>餅粮</t>
  </si>
  <si>
    <t>拝庭</t>
  </si>
  <si>
    <t>北向</t>
  </si>
  <si>
    <t>上向</t>
  </si>
  <si>
    <t>阿相島</t>
  </si>
  <si>
    <t>市野新田</t>
  </si>
  <si>
    <t>清水谷</t>
  </si>
  <si>
    <t>谷川新田</t>
  </si>
  <si>
    <t>2023年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</si>
  <si>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</si>
  <si>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2023/1末</t>
    <rPh sb="6" eb="7">
      <t>マツ</t>
    </rPh>
    <phoneticPr fontId="3"/>
  </si>
  <si>
    <t>令和5/1末</t>
    <rPh sb="0" eb="2">
      <t>レイワ</t>
    </rPh>
    <rPh sb="5" eb="6">
      <t>マツ</t>
    </rPh>
    <phoneticPr fontId="3"/>
  </si>
  <si>
    <t>2023/2末</t>
    <rPh sb="6" eb="7">
      <t>マツ</t>
    </rPh>
    <phoneticPr fontId="3"/>
  </si>
  <si>
    <t>令和5/2末</t>
    <rPh sb="0" eb="2">
      <t>レイワ</t>
    </rPh>
    <rPh sb="5" eb="6">
      <t>マツ</t>
    </rPh>
    <phoneticPr fontId="3"/>
  </si>
  <si>
    <t xml:space="preserve">    こちら</t>
    <phoneticPr fontId="3"/>
  </si>
  <si>
    <t>前年12月行政区別</t>
    <rPh sb="0" eb="2">
      <t>ゼンネン</t>
    </rPh>
    <rPh sb="4" eb="5">
      <t>ガツ</t>
    </rPh>
    <rPh sb="5" eb="9">
      <t>ギョウセイクベツ</t>
    </rPh>
    <phoneticPr fontId="3"/>
  </si>
  <si>
    <t>1月行政区別</t>
    <rPh sb="1" eb="2">
      <t>ガツ</t>
    </rPh>
    <rPh sb="2" eb="6">
      <t>ギョウセイクベツ</t>
    </rPh>
    <phoneticPr fontId="3"/>
  </si>
  <si>
    <t>2月行政区別</t>
    <rPh sb="1" eb="2">
      <t>ガツ</t>
    </rPh>
    <rPh sb="2" eb="6">
      <t>ギョウセイクベツ</t>
    </rPh>
    <phoneticPr fontId="3"/>
  </si>
  <si>
    <t>3月行政区別</t>
    <rPh sb="1" eb="2">
      <t>ガツ</t>
    </rPh>
    <rPh sb="2" eb="6">
      <t>ギョウセイクベツ</t>
    </rPh>
    <phoneticPr fontId="3"/>
  </si>
  <si>
    <t>4月行政区別</t>
    <rPh sb="1" eb="2">
      <t>ガツ</t>
    </rPh>
    <rPh sb="2" eb="6">
      <t>ギョウセイクベツ</t>
    </rPh>
    <phoneticPr fontId="3"/>
  </si>
  <si>
    <t>5月行政区別</t>
    <rPh sb="1" eb="2">
      <t>ガツ</t>
    </rPh>
    <rPh sb="2" eb="6">
      <t>ギョウセイクベツ</t>
    </rPh>
    <phoneticPr fontId="3"/>
  </si>
  <si>
    <t>6月行政区別</t>
    <rPh sb="1" eb="2">
      <t>ガツ</t>
    </rPh>
    <rPh sb="2" eb="6">
      <t>ギョウセイクベツ</t>
    </rPh>
    <phoneticPr fontId="3"/>
  </si>
  <si>
    <t>7月行政区別</t>
    <rPh sb="1" eb="2">
      <t>ガツ</t>
    </rPh>
    <rPh sb="2" eb="6">
      <t>ギョウセイクベツ</t>
    </rPh>
    <phoneticPr fontId="3"/>
  </si>
  <si>
    <t>8月行政区別</t>
    <rPh sb="1" eb="2">
      <t>ガツ</t>
    </rPh>
    <rPh sb="2" eb="6">
      <t>ギョウセイクベツ</t>
    </rPh>
    <phoneticPr fontId="3"/>
  </si>
  <si>
    <t>9月行政区別</t>
    <rPh sb="1" eb="2">
      <t>ガツ</t>
    </rPh>
    <rPh sb="2" eb="6">
      <t>ギョウセイクベツ</t>
    </rPh>
    <phoneticPr fontId="3"/>
  </si>
  <si>
    <t>10月行政区別</t>
    <rPh sb="2" eb="3">
      <t>ガツ</t>
    </rPh>
    <rPh sb="3" eb="7">
      <t>ギョウセイクベツ</t>
    </rPh>
    <phoneticPr fontId="3"/>
  </si>
  <si>
    <t>11月行政区別</t>
    <rPh sb="2" eb="3">
      <t>ガツ</t>
    </rPh>
    <rPh sb="3" eb="7">
      <t>ギョウセイクベツ</t>
    </rPh>
    <phoneticPr fontId="3"/>
  </si>
  <si>
    <t>12月行政区別</t>
    <rPh sb="2" eb="3">
      <t>ガツ</t>
    </rPh>
    <rPh sb="3" eb="7">
      <t>ギョウセイクベツ</t>
    </rPh>
    <phoneticPr fontId="3"/>
  </si>
  <si>
    <t>2023/3末</t>
    <rPh sb="6" eb="7">
      <t>マツ</t>
    </rPh>
    <phoneticPr fontId="3"/>
  </si>
  <si>
    <t>令和5/3末</t>
    <rPh sb="0" eb="2">
      <t>レイワ</t>
    </rPh>
    <rPh sb="5" eb="6">
      <t>マツ</t>
    </rPh>
    <phoneticPr fontId="3"/>
  </si>
  <si>
    <t>【行政区別は】</t>
    <rPh sb="1" eb="5">
      <t>ギョウセイクベツ</t>
    </rPh>
    <phoneticPr fontId="3"/>
  </si>
  <si>
    <t>2023/4末</t>
    <rPh sb="6" eb="7">
      <t>マツ</t>
    </rPh>
    <phoneticPr fontId="3"/>
  </si>
  <si>
    <t>令和5/4末</t>
    <rPh sb="0" eb="2">
      <t>レイワ</t>
    </rPh>
    <rPh sb="5" eb="6">
      <t>マツ</t>
    </rPh>
    <phoneticPr fontId="3"/>
  </si>
  <si>
    <t>2023/5末</t>
    <rPh sb="6" eb="7">
      <t>マツ</t>
    </rPh>
    <phoneticPr fontId="3"/>
  </si>
  <si>
    <t>令和5/5末</t>
    <rPh sb="0" eb="2">
      <t>レイワ</t>
    </rPh>
    <rPh sb="5" eb="6">
      <t>マツ</t>
    </rPh>
    <phoneticPr fontId="3"/>
  </si>
  <si>
    <t>2023/6末</t>
    <rPh sb="6" eb="7">
      <t>マツ</t>
    </rPh>
    <phoneticPr fontId="3"/>
  </si>
  <si>
    <t>令和5/6末</t>
    <rPh sb="0" eb="2">
      <t>レイワ</t>
    </rPh>
    <rPh sb="5" eb="6">
      <t>マツ</t>
    </rPh>
    <phoneticPr fontId="3"/>
  </si>
  <si>
    <t>・月別の町名別人口を確認したい場合は、「0000町名別人口」のエクセルデータをご覧ください。</t>
    <rPh sb="1" eb="3">
      <t>ツキベツ</t>
    </rPh>
    <rPh sb="4" eb="5">
      <t>マチ</t>
    </rPh>
    <rPh sb="5" eb="6">
      <t>ナ</t>
    </rPh>
    <rPh sb="6" eb="7">
      <t>ベツ</t>
    </rPh>
    <rPh sb="7" eb="9">
      <t>ジンコウ</t>
    </rPh>
    <rPh sb="10" eb="12">
      <t>カクニン</t>
    </rPh>
    <rPh sb="15" eb="17">
      <t>バアイ</t>
    </rPh>
    <rPh sb="24" eb="25">
      <t>マチ</t>
    </rPh>
    <rPh sb="25" eb="26">
      <t>ナ</t>
    </rPh>
    <rPh sb="26" eb="27">
      <t>ベツ</t>
    </rPh>
    <rPh sb="27" eb="29">
      <t>ジンコウ</t>
    </rPh>
    <rPh sb="40" eb="41">
      <t>ラン</t>
    </rPh>
    <phoneticPr fontId="3"/>
  </si>
  <si>
    <t>・月別の年齢推移や平均年齢などを確認したい場合は、「0000各齢別人口」のエクセルデータをご覧ください。</t>
    <rPh sb="1" eb="3">
      <t>ツキベツ</t>
    </rPh>
    <rPh sb="4" eb="6">
      <t>ネンレイ</t>
    </rPh>
    <rPh sb="6" eb="8">
      <t>スイイ</t>
    </rPh>
    <rPh sb="9" eb="11">
      <t>ヘイキン</t>
    </rPh>
    <rPh sb="11" eb="13">
      <t>ネンレイ</t>
    </rPh>
    <rPh sb="16" eb="18">
      <t>カクニン</t>
    </rPh>
    <rPh sb="21" eb="23">
      <t>バアイ</t>
    </rPh>
    <rPh sb="30" eb="31">
      <t>カク</t>
    </rPh>
    <rPh sb="31" eb="32">
      <t>ヨワイ</t>
    </rPh>
    <rPh sb="32" eb="33">
      <t>ベツ</t>
    </rPh>
    <rPh sb="33" eb="35">
      <t>ジンコウ</t>
    </rPh>
    <rPh sb="46" eb="47">
      <t>ラン</t>
    </rPh>
    <phoneticPr fontId="3"/>
  </si>
  <si>
    <t>2023/7末</t>
    <rPh sb="6" eb="7">
      <t>マツ</t>
    </rPh>
    <phoneticPr fontId="3"/>
  </si>
  <si>
    <t>令和5/7末</t>
    <rPh sb="0" eb="2">
      <t>レイワ</t>
    </rPh>
    <rPh sb="5" eb="6">
      <t>マツ</t>
    </rPh>
    <phoneticPr fontId="3"/>
  </si>
  <si>
    <t>2023/8末</t>
    <rPh sb="6" eb="7">
      <t>マツ</t>
    </rPh>
    <phoneticPr fontId="3"/>
  </si>
  <si>
    <t>令和5/8末</t>
    <rPh sb="0" eb="2">
      <t>レイワ</t>
    </rPh>
    <rPh sb="5" eb="6">
      <t>マツ</t>
    </rPh>
    <phoneticPr fontId="3"/>
  </si>
  <si>
    <t>2023/9末</t>
    <rPh sb="6" eb="7">
      <t>マツ</t>
    </rPh>
    <phoneticPr fontId="3"/>
  </si>
  <si>
    <t>令和5/9末</t>
    <rPh sb="0" eb="2">
      <t>レイワ</t>
    </rPh>
    <rPh sb="5" eb="6">
      <t>マツ</t>
    </rPh>
    <phoneticPr fontId="3"/>
  </si>
  <si>
    <t>駅前一丁目</t>
    <rPh sb="0" eb="1">
      <t>オ</t>
    </rPh>
    <phoneticPr fontId="3"/>
  </si>
  <si>
    <t>2023/10末</t>
    <rPh sb="7" eb="8">
      <t>マツ</t>
    </rPh>
    <phoneticPr fontId="3"/>
  </si>
  <si>
    <t>令和5/10末</t>
    <rPh sb="0" eb="2">
      <t>レイワ</t>
    </rPh>
    <rPh sb="6" eb="7">
      <t>マツ</t>
    </rPh>
    <phoneticPr fontId="3"/>
  </si>
  <si>
    <t>2023/11末</t>
    <rPh sb="7" eb="8">
      <t>マツ</t>
    </rPh>
    <phoneticPr fontId="3"/>
  </si>
  <si>
    <t>令和5/11末</t>
    <rPh sb="0" eb="2">
      <t>レイワ</t>
    </rPh>
    <rPh sb="6" eb="7">
      <t>マツ</t>
    </rPh>
    <phoneticPr fontId="3"/>
  </si>
  <si>
    <t>2023/12末</t>
    <rPh sb="7" eb="8">
      <t>マツ</t>
    </rPh>
    <phoneticPr fontId="3"/>
  </si>
  <si>
    <t>令和5/12末</t>
    <rPh sb="0" eb="2">
      <t>レイワ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</si>
</sst>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&quot;人&quot;"/>
    <numFmt numFmtId="177" formatCode="#,##0;&quot;△ &quot;#,##0"/>
    <numFmt numFmtId="178" formatCode="#,##0\ &quot;人&quot;;&quot;△ &quot;#,##0\ &quot;人&quot;"/>
    <numFmt numFmtId="179" formatCode="#,##0\ &quot;世&quot;&quot;帯&quot;"/>
    <numFmt numFmtId="180" formatCode="#,##0&quot;世&quot;&quot;帯&quot;;&quot;△ &quot;#,##0&quot;世&quot;&quot;帯&quot;"/>
    <numFmt numFmtId="181" formatCode="#,###\ &quot;人&quot;"/>
    <numFmt numFmtId="182" formatCode="#,###&quot;世&quot;&quot;帯&quot;"/>
    <numFmt numFmtId="183" formatCode="#,##0\ &quot;人&quot;"/>
    <numFmt numFmtId="184" formatCode="#,###&quot;人&quot;;&quot;△ &quot;#,###\ &quot;人&quot;"/>
    <numFmt numFmtId="185" formatCode="#,###&quot;人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ajor"/>
    </font>
    <font>
      <sz val="14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D0D7E5"/>
      </left>
      <right/>
      <top style="thin">
        <color auto="1"/>
      </top>
      <bottom/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4" tint="0.3999755851924192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0" fillId="0" borderId="10" xfId="0" applyBorder="1" applyAlignment="1">
      <alignment shrinkToFit="1"/>
    </xf>
    <xf numFmtId="17" fontId="6" fillId="2" borderId="11" xfId="0" applyNumberFormat="1" applyFont="1" applyFill="1" applyBorder="1" applyAlignment="1">
      <alignment horizontal="right" vertical="center" shrinkToFit="1"/>
    </xf>
    <xf numFmtId="0" fontId="0" fillId="2" borderId="12" xfId="0" applyFill="1" applyBorder="1" applyAlignment="1">
      <alignment shrinkToFit="1"/>
    </xf>
    <xf numFmtId="17" fontId="6" fillId="0" borderId="13" xfId="0" applyNumberFormat="1" applyFont="1" applyBorder="1" applyAlignment="1">
      <alignment horizontal="right" vertical="center" shrinkToFit="1"/>
    </xf>
    <xf numFmtId="0" fontId="0" fillId="0" borderId="12" xfId="0" applyBorder="1" applyAlignment="1">
      <alignment shrinkToFit="1"/>
    </xf>
    <xf numFmtId="17" fontId="6" fillId="2" borderId="13" xfId="0" applyNumberFormat="1" applyFont="1" applyFill="1" applyBorder="1" applyAlignment="1">
      <alignment horizontal="right" vertical="center" shrinkToFit="1"/>
    </xf>
    <xf numFmtId="17" fontId="6" fillId="0" borderId="14" xfId="0" applyNumberFormat="1" applyFont="1" applyBorder="1" applyAlignment="1">
      <alignment horizontal="right" vertical="center" shrinkToFit="1"/>
    </xf>
    <xf numFmtId="0" fontId="0" fillId="2" borderId="15" xfId="0" applyFill="1" applyBorder="1" applyAlignment="1">
      <alignment shrinkToFit="1"/>
    </xf>
    <xf numFmtId="0" fontId="7" fillId="3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right"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horizontal="right"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17" fontId="9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center" vertical="center" shrinkToFit="1"/>
    </xf>
    <xf numFmtId="38" fontId="9" fillId="4" borderId="5" xfId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9" fontId="15" fillId="0" borderId="26" xfId="1" applyNumberFormat="1" applyFont="1" applyFill="1" applyBorder="1" applyAlignment="1">
      <alignment horizontal="center" vertical="center" shrinkToFit="1"/>
    </xf>
    <xf numFmtId="38" fontId="15" fillId="0" borderId="32" xfId="1" applyFont="1" applyFill="1" applyBorder="1" applyAlignment="1">
      <alignment horizontal="center" vertical="center" shrinkToFit="1"/>
    </xf>
    <xf numFmtId="38" fontId="15" fillId="0" borderId="20" xfId="1" applyFont="1" applyFill="1" applyBorder="1" applyAlignment="1">
      <alignment horizontal="center" vertical="center" shrinkToFit="1"/>
    </xf>
    <xf numFmtId="38" fontId="15" fillId="0" borderId="29" xfId="1" applyFont="1" applyFill="1" applyBorder="1" applyAlignment="1">
      <alignment horizontal="center" vertical="center" shrinkToFit="1"/>
    </xf>
    <xf numFmtId="177" fontId="15" fillId="0" borderId="26" xfId="1" applyNumberFormat="1" applyFont="1" applyFill="1" applyBorder="1" applyAlignment="1">
      <alignment horizontal="center" vertical="center" shrinkToFit="1"/>
    </xf>
    <xf numFmtId="177" fontId="15" fillId="0" borderId="19" xfId="1" applyNumberFormat="1" applyFont="1" applyFill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1" fillId="0" borderId="26" xfId="0" applyFont="1" applyBorder="1" applyAlignment="1">
      <alignment horizontal="right" vertical="center" shrinkToFit="1"/>
    </xf>
    <xf numFmtId="180" fontId="11" fillId="0" borderId="22" xfId="1" applyNumberFormat="1" applyFont="1" applyBorder="1" applyAlignment="1">
      <alignment horizontal="right" vertical="center" shrinkToFit="1"/>
    </xf>
    <xf numFmtId="181" fontId="11" fillId="0" borderId="21" xfId="1" applyNumberFormat="1" applyFont="1" applyFill="1" applyBorder="1" applyAlignment="1">
      <alignment horizontal="right" vertical="center" shrinkToFit="1"/>
    </xf>
    <xf numFmtId="178" fontId="11" fillId="0" borderId="22" xfId="1" applyNumberFormat="1" applyFont="1" applyFill="1" applyBorder="1" applyAlignment="1">
      <alignment horizontal="right" vertical="center" shrinkToFit="1"/>
    </xf>
    <xf numFmtId="181" fontId="11" fillId="0" borderId="2" xfId="1" applyNumberFormat="1" applyFont="1" applyFill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28" xfId="0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179" fontId="11" fillId="0" borderId="0" xfId="1" applyNumberFormat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0" fontId="16" fillId="0" borderId="9" xfId="0" applyFont="1" applyBorder="1" applyAlignment="1">
      <alignment horizontal="right" vertical="center" shrinkToFit="1"/>
    </xf>
    <xf numFmtId="185" fontId="17" fillId="0" borderId="27" xfId="1" applyNumberFormat="1" applyFont="1" applyFill="1" applyBorder="1" applyAlignment="1">
      <alignment horizontal="right" vertical="center" shrinkToFit="1"/>
    </xf>
    <xf numFmtId="183" fontId="16" fillId="0" borderId="22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9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8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21" xfId="1" applyNumberFormat="1" applyFont="1" applyFill="1" applyBorder="1" applyAlignment="1" applyProtection="1">
      <alignment horizontal="right" vertical="center" shrinkToFit="1"/>
      <protection locked="0"/>
    </xf>
    <xf numFmtId="185" fontId="17" fillId="0" borderId="28" xfId="1" applyNumberFormat="1" applyFont="1" applyFill="1" applyBorder="1" applyAlignment="1">
      <alignment horizontal="right" vertical="center" shrinkToFit="1"/>
    </xf>
    <xf numFmtId="183" fontId="16" fillId="0" borderId="33" xfId="1" applyNumberFormat="1" applyFont="1" applyFill="1" applyBorder="1" applyAlignment="1">
      <alignment horizontal="right" vertical="center" shrinkToFit="1"/>
    </xf>
    <xf numFmtId="183" fontId="16" fillId="0" borderId="24" xfId="1" applyNumberFormat="1" applyFont="1" applyFill="1" applyBorder="1" applyAlignment="1">
      <alignment horizontal="right" vertical="center" shrinkToFit="1"/>
    </xf>
    <xf numFmtId="183" fontId="16" fillId="0" borderId="30" xfId="1" applyNumberFormat="1" applyFont="1" applyFill="1" applyBorder="1" applyAlignment="1">
      <alignment horizontal="right" vertical="center" shrinkToFit="1"/>
    </xf>
    <xf numFmtId="183" fontId="16" fillId="0" borderId="23" xfId="1" applyNumberFormat="1" applyFont="1" applyFill="1" applyBorder="1" applyAlignment="1">
      <alignment horizontal="right" vertical="center" shrinkToFit="1"/>
    </xf>
    <xf numFmtId="184" fontId="5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right" vertical="center" shrinkToFit="1"/>
    </xf>
    <xf numFmtId="184" fontId="16" fillId="0" borderId="0" xfId="0" applyNumberFormat="1" applyFont="1" applyAlignment="1">
      <alignment horizontal="right" vertical="center" shrinkToFit="1"/>
    </xf>
    <xf numFmtId="185" fontId="16" fillId="0" borderId="0" xfId="1" applyNumberFormat="1" applyFont="1" applyFill="1" applyBorder="1" applyAlignment="1">
      <alignment horizontal="right" vertical="center" shrinkToFit="1"/>
    </xf>
    <xf numFmtId="183" fontId="16" fillId="0" borderId="0" xfId="1" applyNumberFormat="1" applyFont="1" applyFill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8" fontId="11" fillId="0" borderId="2" xfId="1" applyNumberFormat="1" applyFont="1" applyFill="1" applyBorder="1" applyAlignment="1">
      <alignment horizontal="right" vertical="center" shrinkToFit="1"/>
    </xf>
    <xf numFmtId="178" fontId="11" fillId="0" borderId="8" xfId="1" applyNumberFormat="1" applyFont="1" applyFill="1" applyBorder="1" applyAlignment="1">
      <alignment horizontal="right" vertical="center" shrinkToFit="1"/>
    </xf>
    <xf numFmtId="0" fontId="11" fillId="0" borderId="16" xfId="0" applyFont="1" applyBorder="1" applyAlignment="1">
      <alignment horizontal="center" vertical="center" shrinkToFit="1"/>
    </xf>
    <xf numFmtId="178" fontId="11" fillId="0" borderId="7" xfId="1" applyNumberFormat="1" applyFont="1" applyFill="1" applyBorder="1" applyAlignment="1">
      <alignment horizontal="right" vertical="center" shrinkToFit="1"/>
    </xf>
    <xf numFmtId="178" fontId="11" fillId="0" borderId="6" xfId="1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178" fontId="11" fillId="0" borderId="7" xfId="0" applyNumberFormat="1" applyFont="1" applyBorder="1" applyAlignment="1">
      <alignment horizontal="right" vertical="center" shrinkToFit="1"/>
    </xf>
    <xf numFmtId="181" fontId="11" fillId="0" borderId="31" xfId="0" applyNumberFormat="1" applyFont="1" applyBorder="1" applyAlignment="1">
      <alignment horizontal="right" vertical="center" shrinkToFit="1"/>
    </xf>
    <xf numFmtId="178" fontId="11" fillId="0" borderId="6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182" fontId="18" fillId="0" borderId="21" xfId="1" applyNumberFormat="1" applyFont="1" applyBorder="1" applyAlignment="1">
      <alignment horizontal="right" vertical="center" shrinkToFit="1"/>
    </xf>
    <xf numFmtId="182" fontId="18" fillId="0" borderId="23" xfId="1" applyNumberFormat="1" applyFont="1" applyBorder="1" applyAlignment="1">
      <alignment horizontal="right" vertical="center" shrinkToFit="1"/>
    </xf>
    <xf numFmtId="181" fontId="18" fillId="0" borderId="21" xfId="1" applyNumberFormat="1" applyFont="1" applyFill="1" applyBorder="1" applyAlignment="1">
      <alignment horizontal="right" vertical="center" shrinkToFit="1"/>
    </xf>
    <xf numFmtId="181" fontId="18" fillId="0" borderId="23" xfId="1" applyNumberFormat="1" applyFont="1" applyFill="1" applyBorder="1" applyAlignment="1">
      <alignment horizontal="right" vertical="center" shrinkToFit="1"/>
    </xf>
    <xf numFmtId="0" fontId="16" fillId="0" borderId="16" xfId="0" applyFont="1" applyBorder="1" applyAlignment="1">
      <alignment horizontal="right" vertical="center" shrinkToFit="1"/>
    </xf>
    <xf numFmtId="181" fontId="16" fillId="0" borderId="2" xfId="0" applyNumberFormat="1" applyFont="1" applyBorder="1" applyAlignment="1">
      <alignment vertical="center" shrinkToFit="1"/>
    </xf>
    <xf numFmtId="181" fontId="16" fillId="0" borderId="7" xfId="0" applyNumberFormat="1" applyFont="1" applyBorder="1" applyAlignment="1">
      <alignment vertical="center" shrinkToFit="1"/>
    </xf>
    <xf numFmtId="0" fontId="15" fillId="0" borderId="0" xfId="0" applyFont="1">
      <alignment vertical="center"/>
    </xf>
    <xf numFmtId="184" fontId="16" fillId="0" borderId="2" xfId="0" applyNumberFormat="1" applyFont="1" applyBorder="1" applyAlignment="1">
      <alignment horizontal="center" vertical="center" shrinkToFit="1"/>
    </xf>
    <xf numFmtId="184" fontId="16" fillId="0" borderId="2" xfId="0" applyNumberFormat="1" applyFont="1" applyBorder="1" applyAlignment="1">
      <alignment vertical="center" shrinkToFit="1"/>
    </xf>
    <xf numFmtId="184" fontId="16" fillId="0" borderId="8" xfId="0" applyNumberFormat="1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84" fontId="16" fillId="0" borderId="7" xfId="0" applyNumberFormat="1" applyFont="1" applyBorder="1" applyAlignment="1">
      <alignment horizontal="center" vertical="center" shrinkToFit="1"/>
    </xf>
    <xf numFmtId="184" fontId="16" fillId="0" borderId="7" xfId="0" applyNumberFormat="1" applyFont="1" applyBorder="1" applyAlignment="1">
      <alignment vertical="center" shrinkToFit="1"/>
    </xf>
    <xf numFmtId="184" fontId="16" fillId="0" borderId="6" xfId="0" applyNumberFormat="1" applyFont="1" applyBorder="1" applyAlignment="1">
      <alignment vertical="center" shrinkToFit="1"/>
    </xf>
    <xf numFmtId="0" fontId="9" fillId="4" borderId="34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181" fontId="11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11" fillId="0" borderId="2" xfId="0" applyNumberFormat="1" applyFont="1" applyBorder="1" applyAlignment="1" applyProtection="1">
      <alignment horizontal="right" vertical="center" shrinkToFit="1"/>
      <protection locked="0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8" fontId="17" fillId="0" borderId="8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78" fontId="0" fillId="0" borderId="0" xfId="0" applyNumberFormat="1" applyProtection="1">
      <alignment vertical="center"/>
      <protection locked="0"/>
    </xf>
    <xf numFmtId="0" fontId="28" fillId="0" borderId="0" xfId="0" applyFont="1">
      <alignment vertical="center"/>
    </xf>
    <xf numFmtId="0" fontId="29" fillId="0" borderId="0" xfId="0" applyFont="1" applyAlignment="1">
      <alignment horizontal="left" vertical="center" shrinkToFit="1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178" fontId="11" fillId="0" borderId="0" xfId="1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4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vertical="center" textRotation="0" wrapTex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medium">
          <color indexed="64"/>
        </right>
      </border>
    </dxf>
    <dxf>
      <alignment vertical="center" textRotation="0" wrapText="0" justifyLastLine="0" shrinkToFit="1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7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medium">
          <color indexed="64"/>
        </right>
      </border>
    </dxf>
    <dxf>
      <alignment vertical="center" textRotation="0" wrapText="0" justifyLastLine="0" shrinkToFit="1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7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0&quot;世&quot;&quot;帯&quot;;&quot;△ &quot;#,##0&quot;世&quot;&quot;帯&quot;"/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&quot;世&quot;&quot;帯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</xdr:colOff>
      <xdr:row>3</xdr:row>
      <xdr:rowOff>45720</xdr:rowOff>
    </xdr:from>
    <xdr:to>
      <xdr:col>15</xdr:col>
      <xdr:colOff>175260</xdr:colOff>
      <xdr:row>3</xdr:row>
      <xdr:rowOff>205740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7364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</xdr:colOff>
      <xdr:row>3</xdr:row>
      <xdr:rowOff>45720</xdr:rowOff>
    </xdr:from>
    <xdr:to>
      <xdr:col>14</xdr:col>
      <xdr:colOff>167640</xdr:colOff>
      <xdr:row>3</xdr:row>
      <xdr:rowOff>205740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3450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</xdr:colOff>
      <xdr:row>70</xdr:row>
      <xdr:rowOff>45720</xdr:rowOff>
    </xdr:from>
    <xdr:to>
      <xdr:col>11</xdr:col>
      <xdr:colOff>175260</xdr:colOff>
      <xdr:row>70</xdr:row>
      <xdr:rowOff>205740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34212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</xdr:colOff>
      <xdr:row>70</xdr:row>
      <xdr:rowOff>45720</xdr:rowOff>
    </xdr:from>
    <xdr:to>
      <xdr:col>10</xdr:col>
      <xdr:colOff>167640</xdr:colOff>
      <xdr:row>70</xdr:row>
      <xdr:rowOff>205740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0298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19050</xdr:colOff>
      <xdr:row>6</xdr:row>
      <xdr:rowOff>152398</xdr:rowOff>
    </xdr:from>
    <xdr:to>
      <xdr:col>15</xdr:col>
      <xdr:colOff>657226</xdr:colOff>
      <xdr:row>36</xdr:row>
      <xdr:rowOff>95250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228723"/>
              <a:ext cx="1933576" cy="50863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9525</xdr:rowOff>
    </xdr:from>
    <xdr:to>
      <xdr:col>15</xdr:col>
      <xdr:colOff>1276350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30617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247648</xdr:colOff>
      <xdr:row>7</xdr:row>
      <xdr:rowOff>171449</xdr:rowOff>
    </xdr:from>
    <xdr:to>
      <xdr:col>15</xdr:col>
      <xdr:colOff>581025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地域（行政区別） 1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3" y="1419224"/>
              <a:ext cx="1895477" cy="513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9525</xdr:rowOff>
    </xdr:from>
    <xdr:to>
      <xdr:col>16</xdr:col>
      <xdr:colOff>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32522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3809</xdr:rowOff>
    </xdr:from>
    <xdr:to>
      <xdr:col>15</xdr:col>
      <xdr:colOff>666751</xdr:colOff>
      <xdr:row>37</xdr:row>
      <xdr:rowOff>85724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2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19224"/>
              <a:ext cx="1952626" cy="505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0</xdr:rowOff>
    </xdr:from>
    <xdr:to>
      <xdr:col>16</xdr:col>
      <xdr:colOff>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325225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9524</xdr:colOff>
      <xdr:row>7</xdr:row>
      <xdr:rowOff>161924</xdr:rowOff>
    </xdr:from>
    <xdr:to>
      <xdr:col>15</xdr:col>
      <xdr:colOff>647699</xdr:colOff>
      <xdr:row>37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3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599" y="1409699"/>
              <a:ext cx="1933575" cy="5143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9525</xdr:rowOff>
    </xdr:from>
    <xdr:to>
      <xdr:col>15</xdr:col>
      <xdr:colOff>1276350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30617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7</xdr:row>
      <xdr:rowOff>152399</xdr:rowOff>
    </xdr:from>
    <xdr:to>
      <xdr:col>15</xdr:col>
      <xdr:colOff>676274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4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00174"/>
              <a:ext cx="19526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0</xdr:rowOff>
    </xdr:from>
    <xdr:to>
      <xdr:col>16</xdr:col>
      <xdr:colOff>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325225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7</xdr:row>
      <xdr:rowOff>152400</xdr:rowOff>
    </xdr:from>
    <xdr:to>
      <xdr:col>15</xdr:col>
      <xdr:colOff>685800</xdr:colOff>
      <xdr:row>37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5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00175"/>
              <a:ext cx="1981200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676275</xdr:colOff>
      <xdr:row>4</xdr:row>
      <xdr:rowOff>9525</xdr:rowOff>
    </xdr:from>
    <xdr:to>
      <xdr:col>15</xdr:col>
      <xdr:colOff>1266825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29665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234315</xdr:colOff>
      <xdr:row>7</xdr:row>
      <xdr:rowOff>152399</xdr:rowOff>
    </xdr:from>
    <xdr:to>
      <xdr:col>15</xdr:col>
      <xdr:colOff>676275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6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77550" y="1400174"/>
              <a:ext cx="1981200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9525</xdr:rowOff>
    </xdr:from>
    <xdr:to>
      <xdr:col>16</xdr:col>
      <xdr:colOff>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32522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236219</xdr:colOff>
      <xdr:row>7</xdr:row>
      <xdr:rowOff>123825</xdr:rowOff>
    </xdr:from>
    <xdr:to>
      <xdr:col>15</xdr:col>
      <xdr:colOff>695324</xdr:colOff>
      <xdr:row>37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7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371600"/>
              <a:ext cx="1990725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3</xdr:row>
      <xdr:rowOff>161925</xdr:rowOff>
    </xdr:from>
    <xdr:to>
      <xdr:col>16</xdr:col>
      <xdr:colOff>0</xdr:colOff>
      <xdr:row>6</xdr:row>
      <xdr:rowOff>76200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1325225" y="72390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236219</xdr:colOff>
      <xdr:row>7</xdr:row>
      <xdr:rowOff>142875</xdr:rowOff>
    </xdr:from>
    <xdr:to>
      <xdr:col>15</xdr:col>
      <xdr:colOff>733424</xdr:colOff>
      <xdr:row>37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8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390650"/>
              <a:ext cx="2028825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13157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234315</xdr:colOff>
      <xdr:row>7</xdr:row>
      <xdr:rowOff>152399</xdr:rowOff>
    </xdr:from>
    <xdr:to>
      <xdr:col>15</xdr:col>
      <xdr:colOff>676275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9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87000" y="1400174"/>
              <a:ext cx="1981200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676275</xdr:colOff>
      <xdr:row>4</xdr:row>
      <xdr:rowOff>9525</xdr:rowOff>
    </xdr:from>
    <xdr:to>
      <xdr:col>15</xdr:col>
      <xdr:colOff>1266825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07061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</xdr:rowOff>
    </xdr:from>
    <xdr:to>
      <xdr:col>15</xdr:col>
      <xdr:colOff>733424</xdr:colOff>
      <xdr:row>37</xdr:row>
      <xdr:rowOff>142874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0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19224"/>
              <a:ext cx="20097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0</xdr:rowOff>
    </xdr:from>
    <xdr:to>
      <xdr:col>15</xdr:col>
      <xdr:colOff>1285875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1315700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9524</xdr:colOff>
      <xdr:row>8</xdr:row>
      <xdr:rowOff>3809</xdr:rowOff>
    </xdr:from>
    <xdr:to>
      <xdr:col>15</xdr:col>
      <xdr:colOff>704849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599" y="1419224"/>
              <a:ext cx="1990725" cy="509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19050</xdr:rowOff>
    </xdr:from>
    <xdr:to>
      <xdr:col>15</xdr:col>
      <xdr:colOff>1276350</xdr:colOff>
      <xdr:row>6</xdr:row>
      <xdr:rowOff>104775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1306175" y="7524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28575</xdr:colOff>
      <xdr:row>8</xdr:row>
      <xdr:rowOff>9525</xdr:rowOff>
    </xdr:from>
    <xdr:to>
      <xdr:col>15</xdr:col>
      <xdr:colOff>771525</xdr:colOff>
      <xdr:row>38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2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15650" y="1428750"/>
              <a:ext cx="203835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13157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676275</xdr:colOff>
      <xdr:row>4</xdr:row>
      <xdr:rowOff>0</xdr:rowOff>
    </xdr:from>
    <xdr:to>
      <xdr:col>8</xdr:col>
      <xdr:colOff>228600</xdr:colOff>
      <xdr:row>32</xdr:row>
      <xdr:rowOff>47625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95725" y="695324"/>
              <a:ext cx="2295525" cy="48387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5</xdr:col>
      <xdr:colOff>9525</xdr:colOff>
      <xdr:row>1</xdr:row>
      <xdr:rowOff>9525</xdr:rowOff>
    </xdr:from>
    <xdr:to>
      <xdr:col>8</xdr:col>
      <xdr:colOff>523875</xdr:colOff>
      <xdr:row>3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914775" y="1809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514350</xdr:colOff>
      <xdr:row>3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81500" y="1809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" xr10:uid="{00000000-0013-0000-FFFF-FFFF01000000}" sourceName="地域（行政区別）">
  <extLst>
    <x:ext xmlns:x15="http://schemas.microsoft.com/office/spreadsheetml/2010/11/main" uri="{2F2917AC-EB37-4324-AD4E-5DD8C200BD13}">
      <x15:tableSlicerCache tableId="31" column="1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" xr10:uid="{00000000-0013-0000-FFFF-FFFF02000000}" sourceName="地域（行政区別）">
  <extLst>
    <x:ext xmlns:x15="http://schemas.microsoft.com/office/spreadsheetml/2010/11/main" uri="{2F2917AC-EB37-4324-AD4E-5DD8C200BD13}">
      <x15:tableSlicerCache tableId="38" column="1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2" xr10:uid="{00000000-0013-0000-FFFF-FFFF03000000}" sourceName="地域（行政区別）">
  <extLst>
    <x:ext xmlns:x15="http://schemas.microsoft.com/office/spreadsheetml/2010/11/main" uri="{2F2917AC-EB37-4324-AD4E-5DD8C200BD13}">
      <x15:tableSlicerCache tableId="3" column="1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3" xr10:uid="{00000000-0013-0000-FFFF-FFFF04000000}" sourceName="地域（行政区別）">
  <extLst>
    <x:ext xmlns:x15="http://schemas.microsoft.com/office/spreadsheetml/2010/11/main" uri="{2F2917AC-EB37-4324-AD4E-5DD8C200BD13}">
      <x15:tableSlicerCache tableId="6" column="1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4" xr10:uid="{00000000-0013-0000-FFFF-FFFF05000000}" sourceName="地域（行政区別）">
  <extLst>
    <x:ext xmlns:x15="http://schemas.microsoft.com/office/spreadsheetml/2010/11/main" uri="{2F2917AC-EB37-4324-AD4E-5DD8C200BD13}">
      <x15:tableSlicerCache tableId="7" column="13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5" xr10:uid="{00000000-0013-0000-FFFF-FFFF06000000}" sourceName="地域（行政区別）">
  <extLst>
    <x:ext xmlns:x15="http://schemas.microsoft.com/office/spreadsheetml/2010/11/main" uri="{2F2917AC-EB37-4324-AD4E-5DD8C200BD13}">
      <x15:tableSlicerCache tableId="8" column="13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6" xr10:uid="{00000000-0013-0000-FFFF-FFFF07000000}" sourceName="地域（行政区別）">
  <extLst>
    <x:ext xmlns:x15="http://schemas.microsoft.com/office/spreadsheetml/2010/11/main" uri="{2F2917AC-EB37-4324-AD4E-5DD8C200BD13}">
      <x15:tableSlicerCache tableId="9" column="1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7" xr10:uid="{00000000-0013-0000-FFFF-FFFF08000000}" sourceName="地域（行政区別）">
  <extLst>
    <x:ext xmlns:x15="http://schemas.microsoft.com/office/spreadsheetml/2010/11/main" uri="{2F2917AC-EB37-4324-AD4E-5DD8C200BD13}">
      <x15:tableSlicerCache tableId="10" column="1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8" xr10:uid="{00000000-0013-0000-FFFF-FFFF09000000}" sourceName="地域（行政区別）">
  <extLst>
    <x:ext xmlns:x15="http://schemas.microsoft.com/office/spreadsheetml/2010/11/main" uri="{2F2917AC-EB37-4324-AD4E-5DD8C200BD13}">
      <x15:tableSlicerCache tableId="11" column="13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9" xr10:uid="{00000000-0013-0000-FFFF-FFFF0A000000}" sourceName="地域（行政区別）">
  <extLst>
    <x:ext xmlns:x15="http://schemas.microsoft.com/office/spreadsheetml/2010/11/main" uri="{2F2917AC-EB37-4324-AD4E-5DD8C200BD13}">
      <x15:tableSlicerCache tableId="12" column="1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0" xr10:uid="{00000000-0013-0000-FFFF-FFFF0B000000}" sourceName="地域（行政区別）">
  <extLst>
    <x:ext xmlns:x15="http://schemas.microsoft.com/office/spreadsheetml/2010/11/main" uri="{2F2917AC-EB37-4324-AD4E-5DD8C200BD13}">
      <x15:tableSlicerCache tableId="13" column="1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1" xr10:uid="{00000000-0013-0000-FFFF-FFFF0C000000}" sourceName="地域（行政区別）">
  <extLst>
    <x:ext xmlns:x15="http://schemas.microsoft.com/office/spreadsheetml/2010/11/main" uri="{2F2917AC-EB37-4324-AD4E-5DD8C200BD13}">
      <x15:tableSlicerCache tableId="14" column="13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2" xr10:uid="{00000000-0013-0000-FFFF-FFFF0D000000}" sourceName="地域（行政区別）">
  <extLst>
    <x:ext xmlns:x15="http://schemas.microsoft.com/office/spreadsheetml/2010/11/main" uri="{2F2917AC-EB37-4324-AD4E-5DD8C200BD13}">
      <x15:tableSlicerCache tableId="15" column="13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" xr10:uid="{00000000-0013-0000-FFFF-FFFF0E000000}" sourceName="地域（行政区別）">
  <extLst>
    <x:ext xmlns:x15="http://schemas.microsoft.com/office/spreadsheetml/2010/11/main" uri="{2F2917AC-EB37-4324-AD4E-5DD8C200BD13}">
      <x15:tableSlicerCache tableId="2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" xr10:uid="{00000000-0014-0000-FFFF-FFFF01000000}" cache="スライサー_地域_行政区別" caption="地域（行政区別）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" xr10:uid="{00000000-0014-0000-FFFF-FFFF02000000}" cache="スライサー_地域_行政区別1" caption="地域（行政区別）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2" xr10:uid="{00000000-0014-0000-FFFF-FFFF03000000}" cache="スライサー_地域_行政区別2" caption="地域（行政区別）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3" xr10:uid="{00000000-0014-0000-FFFF-FFFF04000000}" cache="スライサー_地域_行政区別3" caption="地域（行政区別）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4" xr10:uid="{00000000-0014-0000-FFFF-FFFF05000000}" cache="スライサー_地域_行政区別4" caption="地域（行政区別）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5" xr10:uid="{00000000-0014-0000-FFFF-FFFF06000000}" cache="スライサー_地域_行政区別5" caption="地域（行政区別）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6" xr10:uid="{00000000-0014-0000-FFFF-FFFF07000000}" cache="スライサー_地域_行政区別6" caption="地域（行政区別）" rowHeight="22542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7" xr10:uid="{00000000-0014-0000-FFFF-FFFF08000000}" cache="スライサー_地域_行政区別7" caption="地域（行政区別）" rowHeight="22542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8" xr10:uid="{00000000-0014-0000-FFFF-FFFF09000000}" cache="スライサー_地域_行政区別8" caption="地域（行政区別）" rowHeight="22542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9" xr10:uid="{00000000-0014-0000-FFFF-FFFF0A000000}" cache="スライサー_地域_行政区別9" caption="地域（行政区別）" rowHeight="225425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0" xr10:uid="{00000000-0014-0000-FFFF-FFFF0B000000}" cache="スライサー_地域_行政区別10" caption="地域（行政区別）" rowHeight="225425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1" xr10:uid="{00000000-0014-0000-FFFF-FFFF0C000000}" cache="スライサー_地域_行政区別11" caption="地域（行政区別）" rowHeight="225425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2" xr10:uid="{00000000-0014-0000-FFFF-FFFF0D000000}" cache="スライサー_地域_行政区別12" caption="地域（行政区別）" rowHeight="225425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" xr10:uid="{00000000-0014-0000-FFFF-FFFF0E000000}" cache="スライサー_地域" caption="地域（行政区別）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人口世帯" displayName="人口世帯" ref="B5:L17" totalsRowShown="0" headerRowDxfId="471" dataDxfId="469" headerRowBorderDxfId="470" tableBorderDxfId="468" totalsRowBorderDxfId="467" dataCellStyle="桁区切り">
  <autoFilter ref="B5:L1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区分" dataDxfId="466"/>
    <tableColumn id="2" xr3:uid="{00000000-0010-0000-0000-000002000000}" name="世帯数" dataDxfId="465" dataCellStyle="桁区切り"/>
    <tableColumn id="3" xr3:uid="{00000000-0010-0000-0000-000003000000}" name="世帯数前月差" dataDxfId="464" dataCellStyle="桁区切り">
      <calculatedColumnFormula>C6-C5</calculatedColumnFormula>
    </tableColumn>
    <tableColumn id="4" xr3:uid="{00000000-0010-0000-0000-000004000000}" name="総人口" dataDxfId="463" dataCellStyle="桁区切り"/>
    <tableColumn id="5" xr3:uid="{00000000-0010-0000-0000-000005000000}" name="総人口前月差" dataDxfId="462" dataCellStyle="桁区切り">
      <calculatedColumnFormula>E6-E5</calculatedColumnFormula>
    </tableColumn>
    <tableColumn id="6" xr3:uid="{00000000-0010-0000-0000-000006000000}" name="男" dataDxfId="461" dataCellStyle="桁区切り">
      <calculatedColumnFormula>'2月'!F1</calculatedColumnFormula>
    </tableColumn>
    <tableColumn id="7" xr3:uid="{00000000-0010-0000-0000-000007000000}" name="うち外国人男" dataDxfId="460" dataCellStyle="桁区切り">
      <calculatedColumnFormula>'1月'!$G$2</calculatedColumnFormula>
    </tableColumn>
    <tableColumn id="8" xr3:uid="{00000000-0010-0000-0000-000008000000}" name="男　前月差" dataDxfId="459" dataCellStyle="桁区切り"/>
    <tableColumn id="9" xr3:uid="{00000000-0010-0000-0000-000009000000}" name="女" dataDxfId="458" dataCellStyle="桁区切り">
      <calculatedColumnFormula>'1月'!$H$2</calculatedColumnFormula>
    </tableColumn>
    <tableColumn id="10" xr3:uid="{00000000-0010-0000-0000-00000A000000}" name="うち外国人女" dataDxfId="457" dataCellStyle="桁区切り">
      <calculatedColumnFormula>'1月'!$I$2</calculatedColumnFormula>
    </tableColumn>
    <tableColumn id="11" xr3:uid="{00000000-0010-0000-0000-00000B000000}" name="女　前月差" dataDxfId="456" dataCellStyle="桁区切り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自然動態" displayName="自然動態" ref="B21:M34" totalsRowShown="0" headerRowDxfId="455" dataDxfId="453" headerRowBorderDxfId="454" tableBorderDxfId="452" totalsRowBorderDxfId="451" headerRowCellStyle="桁区切り">
  <autoFilter ref="B21:M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100-000001000000}" name="区分" dataDxfId="450"/>
    <tableColumn id="2" xr3:uid="{00000000-0010-0000-0100-000002000000}" name="自然動態" dataDxfId="449"/>
    <tableColumn id="3" xr3:uid="{00000000-0010-0000-0100-000003000000}" name="出生" dataDxfId="448" dataCellStyle="桁区切り"/>
    <tableColumn id="4" xr3:uid="{00000000-0010-0000-0100-000004000000}" name="出生（日本人男）" dataDxfId="447" dataCellStyle="桁区切り"/>
    <tableColumn id="5" xr3:uid="{00000000-0010-0000-0100-000005000000}" name="出生（日本人女）" dataDxfId="446" dataCellStyle="桁区切り"/>
    <tableColumn id="6" xr3:uid="{00000000-0010-0000-0100-000006000000}" name="出生（外国人男）" dataDxfId="445" dataCellStyle="桁区切り"/>
    <tableColumn id="7" xr3:uid="{00000000-0010-0000-0100-000007000000}" name="出生（外国人女）" dataDxfId="444" dataCellStyle="桁区切り"/>
    <tableColumn id="8" xr3:uid="{00000000-0010-0000-0100-000008000000}" name="死亡" dataDxfId="443" dataCellStyle="桁区切り"/>
    <tableColumn id="9" xr3:uid="{00000000-0010-0000-0100-000009000000}" name="死亡（日本人男）" dataDxfId="442" dataCellStyle="桁区切り"/>
    <tableColumn id="10" xr3:uid="{00000000-0010-0000-0100-00000A000000}" name="死亡（日本人女）" dataDxfId="441" dataCellStyle="桁区切り"/>
    <tableColumn id="11" xr3:uid="{00000000-0010-0000-0100-00000B000000}" name="死亡（外国人男）" dataDxfId="440" dataCellStyle="桁区切り"/>
    <tableColumn id="12" xr3:uid="{00000000-0010-0000-0100-00000C000000}" name="死亡（外国人女）" dataDxfId="439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社会動態" displayName="社会動態" ref="B37:M50" totalsRowShown="0" headerRowDxfId="438" dataDxfId="436" headerRowBorderDxfId="437" tableBorderDxfId="435" totalsRowBorderDxfId="434" headerRowCellStyle="桁区切り">
  <autoFilter ref="B37:M5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200-000001000000}" name="区分" dataDxfId="433"/>
    <tableColumn id="2" xr3:uid="{00000000-0010-0000-0200-000002000000}" name="社会動態" dataDxfId="432"/>
    <tableColumn id="3" xr3:uid="{00000000-0010-0000-0200-000003000000}" name="転入" dataDxfId="431" dataCellStyle="桁区切り"/>
    <tableColumn id="4" xr3:uid="{00000000-0010-0000-0200-000004000000}" name="転入（日本人男）" dataDxfId="430" dataCellStyle="桁区切り"/>
    <tableColumn id="5" xr3:uid="{00000000-0010-0000-0200-000005000000}" name="転入（日本人女）" dataDxfId="429" dataCellStyle="桁区切り"/>
    <tableColumn id="6" xr3:uid="{00000000-0010-0000-0200-000006000000}" name="転入（外国人男）" dataDxfId="428" dataCellStyle="桁区切り"/>
    <tableColumn id="7" xr3:uid="{00000000-0010-0000-0200-000007000000}" name="転入（外国人女）" dataDxfId="427" dataCellStyle="桁区切り"/>
    <tableColumn id="8" xr3:uid="{00000000-0010-0000-0200-000008000000}" name="転出" dataDxfId="426" dataCellStyle="桁区切り"/>
    <tableColumn id="9" xr3:uid="{00000000-0010-0000-0200-000009000000}" name="転出（日本人男）" dataDxfId="425" dataCellStyle="桁区切り"/>
    <tableColumn id="10" xr3:uid="{00000000-0010-0000-0200-00000A000000}" name="転出（日本人女）" dataDxfId="424" dataCellStyle="桁区切り"/>
    <tableColumn id="11" xr3:uid="{00000000-0010-0000-0200-00000B000000}" name="転出（外国人男）" dataDxfId="423" dataCellStyle="桁区切り"/>
    <tableColumn id="12" xr3:uid="{00000000-0010-0000-0200-00000C000000}" name="転出（外国人女）" dataDxfId="422" dataCellStyle="桁区切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推計人口" displayName="推計人口" ref="B71:H84" totalsRowCount="1" headerRowDxfId="421" dataDxfId="419" headerRowBorderDxfId="420" tableBorderDxfId="418" totalsRowBorderDxfId="417">
  <autoFilter ref="B71:H83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300-000001000000}" name="月初" totalsRowLabel="計" dataDxfId="416" totalsRowDxfId="415"/>
    <tableColumn id="2" xr3:uid="{00000000-0010-0000-0300-000002000000}" name="総数" dataDxfId="414" totalsRowDxfId="413" dataCellStyle="桁区切り">
      <calculatedColumnFormula>C71+D72</calculatedColumnFormula>
    </tableColumn>
    <tableColumn id="3" xr3:uid="{00000000-0010-0000-0300-000003000000}" name="総数当月増減" totalsRowFunction="sum" dataDxfId="412" totalsRowDxfId="411" dataCellStyle="桁区切り">
      <calculatedColumnFormula>F5</calculatedColumnFormula>
    </tableColumn>
    <tableColumn id="4" xr3:uid="{00000000-0010-0000-0300-000004000000}" name="男" dataDxfId="410" totalsRowDxfId="409">
      <calculatedColumnFormula>E71+F72</calculatedColumnFormula>
    </tableColumn>
    <tableColumn id="5" xr3:uid="{00000000-0010-0000-0300-000005000000}" name="男当月増減" totalsRowFunction="sum" dataDxfId="408" totalsRowDxfId="407" dataCellStyle="桁区切り">
      <calculatedColumnFormula>I5</calculatedColumnFormula>
    </tableColumn>
    <tableColumn id="6" xr3:uid="{00000000-0010-0000-0300-000006000000}" name="女" dataDxfId="406" totalsRowDxfId="405">
      <calculatedColumnFormula>G71+H72</calculatedColumnFormula>
    </tableColumn>
    <tableColumn id="7" xr3:uid="{00000000-0010-0000-0300-000007000000}" name="女当月増減" totalsRowFunction="sum" dataDxfId="404" totalsRowDxfId="403" dataCellStyle="桁区切り">
      <calculatedColumnFormula>L5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地区別人口" displayName="地区別人口" ref="B55:T67" totalsRowShown="0" headerRowDxfId="402" dataDxfId="400" headerRowBorderDxfId="401" tableBorderDxfId="399" totalsRowBorderDxfId="398">
  <autoFilter ref="B55:T67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400-000001000000}" name="区分" dataDxfId="397"/>
    <tableColumn id="2" xr3:uid="{00000000-0010-0000-0400-000002000000}" name="総数" dataDxfId="396">
      <calculatedColumnFormula>SUM('TOP(まとめ)（行政区別人口)'!$D56:$T56)</calculatedColumnFormula>
    </tableColumn>
    <tableColumn id="3" xr3:uid="{00000000-0010-0000-0400-000003000000}" name="① 旧柏崎" dataDxfId="395"/>
    <tableColumn id="4" xr3:uid="{00000000-0010-0000-0400-000004000000}" name="② 荒浜" dataDxfId="394"/>
    <tableColumn id="5" xr3:uid="{00000000-0010-0000-0400-000005000000}" name="③ 西中通" dataDxfId="393"/>
    <tableColumn id="6" xr3:uid="{00000000-0010-0000-0400-000006000000}" name="④ 北鯖石" dataDxfId="392"/>
    <tableColumn id="7" xr3:uid="{00000000-0010-0000-0400-000007000000}" name="⑤ 田尻" dataDxfId="391"/>
    <tableColumn id="8" xr3:uid="{00000000-0010-0000-0400-000008000000}" name="⑥ 高田" dataDxfId="390"/>
    <tableColumn id="9" xr3:uid="{00000000-0010-0000-0400-000009000000}" name="⑦ 上条" dataDxfId="389"/>
    <tableColumn id="10" xr3:uid="{00000000-0010-0000-0400-00000A000000}" name="⑧ 上米山" dataDxfId="388"/>
    <tableColumn id="11" xr3:uid="{00000000-0010-0000-0400-00000B000000}" name="⑨ 米山" dataDxfId="387"/>
    <tableColumn id="12" xr3:uid="{00000000-0010-0000-0400-00000C000000}" name="⑩ 高浜" dataDxfId="386"/>
    <tableColumn id="13" xr3:uid="{00000000-0010-0000-0400-00000D000000}" name="⑪ 中通" dataDxfId="385"/>
    <tableColumn id="14" xr3:uid="{00000000-0010-0000-0400-00000E000000}" name="⑫ 北条" dataDxfId="384"/>
    <tableColumn id="15" xr3:uid="{00000000-0010-0000-0400-00000F000000}" name="⑬ 中鯖石" dataDxfId="383"/>
    <tableColumn id="16" xr3:uid="{00000000-0010-0000-0400-000010000000}" name="⑭ 南鯖石" dataDxfId="382"/>
    <tableColumn id="17" xr3:uid="{00000000-0010-0000-0400-000011000000}" name="⑮ 黒姫" dataDxfId="381"/>
    <tableColumn id="18" xr3:uid="{00000000-0010-0000-0400-000012000000}" name="⑯ 高柳町" dataDxfId="380"/>
    <tableColumn id="19" xr3:uid="{00000000-0010-0000-0400-000013000000}" name="⑰ 西山町" dataDxfId="379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5000000}" name="前年１２月" displayName="前年１２月" ref="A1:M346" headerRowDxfId="378" dataDxfId="377">
  <autoFilter ref="A1:M346" xr:uid="{00000000-0009-0000-0100-000026000000}"/>
  <tableColumns count="13">
    <tableColumn id="1" xr3:uid="{00000000-0010-0000-0500-000001000000}" name="年月" totalsRowLabel="集計" dataDxfId="376" totalsRowDxfId="375"/>
    <tableColumn id="2" xr3:uid="{00000000-0010-0000-0500-000002000000}" name="和暦" dataDxfId="374" totalsRowDxfId="373"/>
    <tableColumn id="3" xr3:uid="{00000000-0010-0000-0500-000003000000}" name="No" dataDxfId="372" totalsRowDxfId="371"/>
    <tableColumn id="4" xr3:uid="{00000000-0010-0000-0500-000004000000}" name="行政区" dataDxfId="370" totalsRowDxfId="369"/>
    <tableColumn id="5" xr3:uid="{00000000-0010-0000-0500-000005000000}" name="行政区名称" dataDxfId="368" totalsRowDxfId="367"/>
    <tableColumn id="6" xr3:uid="{00000000-0010-0000-0500-000006000000}" name="男性人数" dataDxfId="366" totalsRowDxfId="365"/>
    <tableColumn id="7" xr3:uid="{00000000-0010-0000-0500-000007000000}" name="うち外国人男性人数" dataDxfId="364" totalsRowDxfId="363"/>
    <tableColumn id="8" xr3:uid="{00000000-0010-0000-0500-000008000000}" name="女性人数" dataDxfId="362" totalsRowDxfId="361"/>
    <tableColumn id="9" xr3:uid="{00000000-0010-0000-0500-000009000000}" name="うち外国人女性人数" dataDxfId="360" totalsRowDxfId="359"/>
    <tableColumn id="10" xr3:uid="{00000000-0010-0000-0500-00000A000000}" name="合計人数" dataDxfId="358" totalsRowDxfId="357"/>
    <tableColumn id="11" xr3:uid="{00000000-0010-0000-0500-00000B000000}" name="うち外国人合計人数" dataDxfId="356" totalsRowDxfId="355"/>
    <tableColumn id="12" xr3:uid="{00000000-0010-0000-0500-00000C000000}" name="世帯数" dataDxfId="354" totalsRowDxfId="353"/>
    <tableColumn id="13" xr3:uid="{00000000-0010-0000-0500-00000D000000}" name="地域（行政区別）" totalsRowFunction="count" dataDxfId="352" totalsRowDxfId="351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人口１月" displayName="人口１月" ref="A1:M346" headerRowDxfId="350" dataDxfId="349">
  <autoFilter ref="A1:M346" xr:uid="{00000000-0009-0000-0100-000002000000}"/>
  <tableColumns count="13">
    <tableColumn id="1" xr3:uid="{00000000-0010-0000-0600-000001000000}" name="年月" totalsRowLabel="集計" dataDxfId="348" totalsRowDxfId="347">
      <calculatedColumnFormula>A1</calculatedColumnFormula>
    </tableColumn>
    <tableColumn id="2" xr3:uid="{00000000-0010-0000-0600-000002000000}" name="和暦" dataDxfId="346" totalsRowDxfId="345">
      <calculatedColumnFormula>B1</calculatedColumnFormula>
    </tableColumn>
    <tableColumn id="3" xr3:uid="{00000000-0010-0000-0600-000003000000}" name="No" dataDxfId="344" totalsRowDxfId="343"/>
    <tableColumn id="4" xr3:uid="{00000000-0010-0000-0600-000004000000}" name="行政区" dataDxfId="342" totalsRowDxfId="341"/>
    <tableColumn id="5" xr3:uid="{00000000-0010-0000-0600-000005000000}" name="行政区名称" dataDxfId="340" totalsRowDxfId="339"/>
    <tableColumn id="6" xr3:uid="{00000000-0010-0000-0600-000006000000}" name="男性人数" dataDxfId="338" totalsRowDxfId="337"/>
    <tableColumn id="7" xr3:uid="{00000000-0010-0000-0600-000007000000}" name="うち外国人男性人数" dataDxfId="336" totalsRowDxfId="335"/>
    <tableColumn id="8" xr3:uid="{00000000-0010-0000-0600-000008000000}" name="女性人数" dataDxfId="334" totalsRowDxfId="333"/>
    <tableColumn id="9" xr3:uid="{00000000-0010-0000-0600-000009000000}" name="うち外国人女性人数" dataDxfId="332" totalsRowDxfId="331"/>
    <tableColumn id="10" xr3:uid="{00000000-0010-0000-0600-00000A000000}" name="合計人数" dataDxfId="330" totalsRowDxfId="329"/>
    <tableColumn id="11" xr3:uid="{00000000-0010-0000-0600-00000B000000}" name="うち外国人合計人数" dataDxfId="328" totalsRowDxfId="327"/>
    <tableColumn id="12" xr3:uid="{00000000-0010-0000-0600-00000C000000}" name="世帯数" dataDxfId="326" totalsRowDxfId="325"/>
    <tableColumn id="13" xr3:uid="{00000000-0010-0000-0600-00000D000000}" name="地域（行政区別）" totalsRowFunction="count" dataDxfId="324" totalsRowDxfId="323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人口２月" displayName="人口２月" ref="A1:M346" headerRowDxfId="322" dataDxfId="321">
  <autoFilter ref="A1:M346" xr:uid="{00000000-0009-0000-0100-000003000000}"/>
  <tableColumns count="13">
    <tableColumn id="1" xr3:uid="{00000000-0010-0000-0700-000001000000}" name="年月" totalsRowLabel="集計" dataDxfId="320" totalsRowDxfId="319">
      <calculatedColumnFormula>A1</calculatedColumnFormula>
    </tableColumn>
    <tableColumn id="2" xr3:uid="{00000000-0010-0000-0700-000002000000}" name="和暦" dataDxfId="318" totalsRowDxfId="317">
      <calculatedColumnFormula>B1</calculatedColumnFormula>
    </tableColumn>
    <tableColumn id="3" xr3:uid="{00000000-0010-0000-0700-000003000000}" name="No" dataDxfId="316" totalsRowDxfId="315"/>
    <tableColumn id="4" xr3:uid="{00000000-0010-0000-0700-000004000000}" name="行政区" dataDxfId="314" totalsRowDxfId="313"/>
    <tableColumn id="5" xr3:uid="{00000000-0010-0000-0700-000005000000}" name="行政区名称" dataDxfId="312" totalsRowDxfId="311"/>
    <tableColumn id="6" xr3:uid="{00000000-0010-0000-0700-000006000000}" name="男性人数" dataDxfId="310" totalsRowDxfId="309"/>
    <tableColumn id="7" xr3:uid="{00000000-0010-0000-0700-000007000000}" name="うち外国人男性人数" dataDxfId="308" totalsRowDxfId="307"/>
    <tableColumn id="8" xr3:uid="{00000000-0010-0000-0700-000008000000}" name="女性人数" dataDxfId="306" totalsRowDxfId="305"/>
    <tableColumn id="9" xr3:uid="{00000000-0010-0000-0700-000009000000}" name="うち外国人女性人数" dataDxfId="304" totalsRowDxfId="303"/>
    <tableColumn id="10" xr3:uid="{00000000-0010-0000-0700-00000A000000}" name="合計人数" dataDxfId="302" totalsRowDxfId="301"/>
    <tableColumn id="11" xr3:uid="{00000000-0010-0000-0700-00000B000000}" name="うち外国人合計人数" dataDxfId="300" totalsRowDxfId="299"/>
    <tableColumn id="12" xr3:uid="{00000000-0010-0000-0700-00000C000000}" name="世帯数" dataDxfId="298" totalsRowDxfId="297"/>
    <tableColumn id="13" xr3:uid="{00000000-0010-0000-0700-00000D000000}" name="地域（行政区別）" totalsRowFunction="count" dataDxfId="296" totalsRowDxfId="295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人口３月" displayName="人口３月" ref="A1:M346" headerRowDxfId="294" dataDxfId="293">
  <autoFilter ref="A1:M346" xr:uid="{00000000-0009-0000-0100-000006000000}"/>
  <tableColumns count="13">
    <tableColumn id="1" xr3:uid="{00000000-0010-0000-0800-000001000000}" name="年月" totalsRowLabel="集計" dataDxfId="292" totalsRowDxfId="291">
      <calculatedColumnFormula>A1</calculatedColumnFormula>
    </tableColumn>
    <tableColumn id="2" xr3:uid="{00000000-0010-0000-0800-000002000000}" name="和暦" dataDxfId="290" totalsRowDxfId="289">
      <calculatedColumnFormula>B1</calculatedColumnFormula>
    </tableColumn>
    <tableColumn id="3" xr3:uid="{00000000-0010-0000-0800-000003000000}" name="No" dataDxfId="288" totalsRowDxfId="287"/>
    <tableColumn id="4" xr3:uid="{00000000-0010-0000-0800-000004000000}" name="行政区" dataDxfId="286" totalsRowDxfId="285"/>
    <tableColumn id="5" xr3:uid="{00000000-0010-0000-0800-000005000000}" name="行政区名称" dataDxfId="284" totalsRowDxfId="283"/>
    <tableColumn id="6" xr3:uid="{00000000-0010-0000-0800-000006000000}" name="男性人数" dataDxfId="282" totalsRowDxfId="281"/>
    <tableColumn id="7" xr3:uid="{00000000-0010-0000-0800-000007000000}" name="うち外国人男性人数" dataDxfId="280" totalsRowDxfId="279"/>
    <tableColumn id="8" xr3:uid="{00000000-0010-0000-0800-000008000000}" name="女性人数" dataDxfId="278" totalsRowDxfId="277"/>
    <tableColumn id="9" xr3:uid="{00000000-0010-0000-0800-000009000000}" name="うち外国人女性人数" dataDxfId="276" totalsRowDxfId="275"/>
    <tableColumn id="10" xr3:uid="{00000000-0010-0000-0800-00000A000000}" name="合計人数" dataDxfId="274" totalsRowDxfId="273"/>
    <tableColumn id="11" xr3:uid="{00000000-0010-0000-0800-00000B000000}" name="うち外国人合計人数" dataDxfId="272" totalsRowDxfId="271"/>
    <tableColumn id="12" xr3:uid="{00000000-0010-0000-0800-00000C000000}" name="世帯数" dataDxfId="270" totalsRowDxfId="269"/>
    <tableColumn id="13" xr3:uid="{00000000-0010-0000-0800-00000D000000}" name="地域（行政区別）" totalsRowFunction="count" dataDxfId="268" totalsRowDxfId="267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人口４月" displayName="人口４月" ref="A1:M346" headerRowDxfId="266" dataDxfId="265">
  <autoFilter ref="A1:M346" xr:uid="{00000000-0009-0000-0100-000007000000}"/>
  <tableColumns count="13">
    <tableColumn id="1" xr3:uid="{00000000-0010-0000-0900-000001000000}" name="年月" totalsRowLabel="集計" dataDxfId="264" totalsRowDxfId="263">
      <calculatedColumnFormula>A1</calculatedColumnFormula>
    </tableColumn>
    <tableColumn id="2" xr3:uid="{00000000-0010-0000-0900-000002000000}" name="和暦" dataDxfId="262" totalsRowDxfId="261">
      <calculatedColumnFormula>B1</calculatedColumnFormula>
    </tableColumn>
    <tableColumn id="3" xr3:uid="{00000000-0010-0000-0900-000003000000}" name="No" dataDxfId="260" totalsRowDxfId="259"/>
    <tableColumn id="4" xr3:uid="{00000000-0010-0000-0900-000004000000}" name="行政区" dataDxfId="258" totalsRowDxfId="257"/>
    <tableColumn id="5" xr3:uid="{00000000-0010-0000-0900-000005000000}" name="行政区名称" dataDxfId="256" totalsRowDxfId="255"/>
    <tableColumn id="6" xr3:uid="{00000000-0010-0000-0900-000006000000}" name="男性人数" dataDxfId="254" totalsRowDxfId="253"/>
    <tableColumn id="7" xr3:uid="{00000000-0010-0000-0900-000007000000}" name="うち外国人男性人数" dataDxfId="252" totalsRowDxfId="251"/>
    <tableColumn id="8" xr3:uid="{00000000-0010-0000-0900-000008000000}" name="女性人数" dataDxfId="250" totalsRowDxfId="249"/>
    <tableColumn id="9" xr3:uid="{00000000-0010-0000-0900-000009000000}" name="うち外国人女性人数" dataDxfId="248" totalsRowDxfId="247"/>
    <tableColumn id="10" xr3:uid="{00000000-0010-0000-0900-00000A000000}" name="合計人数" dataDxfId="246" totalsRowDxfId="245"/>
    <tableColumn id="11" xr3:uid="{00000000-0010-0000-0900-00000B000000}" name="うち外国人合計人数" dataDxfId="244" totalsRowDxfId="243"/>
    <tableColumn id="12" xr3:uid="{00000000-0010-0000-0900-00000C000000}" name="世帯数" dataDxfId="242" totalsRowDxfId="241"/>
    <tableColumn id="13" xr3:uid="{00000000-0010-0000-0900-00000D000000}" name="地域（行政区別）" totalsRowFunction="count" dataDxfId="240" totalsRowDxfId="239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人口５月" displayName="人口５月" ref="A1:M346" headerRowDxfId="238" dataDxfId="237">
  <autoFilter ref="A1:M346" xr:uid="{00000000-0009-0000-0100-000008000000}"/>
  <tableColumns count="13">
    <tableColumn id="1" xr3:uid="{00000000-0010-0000-0A00-000001000000}" name="年月" totalsRowLabel="集計" dataDxfId="236" totalsRowDxfId="235">
      <calculatedColumnFormula>A1</calculatedColumnFormula>
    </tableColumn>
    <tableColumn id="2" xr3:uid="{00000000-0010-0000-0A00-000002000000}" name="和暦" dataDxfId="234" totalsRowDxfId="233">
      <calculatedColumnFormula>B1</calculatedColumnFormula>
    </tableColumn>
    <tableColumn id="3" xr3:uid="{00000000-0010-0000-0A00-000003000000}" name="No" dataDxfId="232" totalsRowDxfId="231"/>
    <tableColumn id="4" xr3:uid="{00000000-0010-0000-0A00-000004000000}" name="行政区" dataDxfId="230" totalsRowDxfId="229"/>
    <tableColumn id="5" xr3:uid="{00000000-0010-0000-0A00-000005000000}" name="行政区名称" dataDxfId="228" totalsRowDxfId="227"/>
    <tableColumn id="6" xr3:uid="{00000000-0010-0000-0A00-000006000000}" name="男性人数" dataDxfId="226" totalsRowDxfId="225"/>
    <tableColumn id="7" xr3:uid="{00000000-0010-0000-0A00-000007000000}" name="うち外国人男性人数" dataDxfId="224" totalsRowDxfId="223"/>
    <tableColumn id="8" xr3:uid="{00000000-0010-0000-0A00-000008000000}" name="女性人数" dataDxfId="222" totalsRowDxfId="221"/>
    <tableColumn id="9" xr3:uid="{00000000-0010-0000-0A00-000009000000}" name="うち外国人女性人数" dataDxfId="220" totalsRowDxfId="219"/>
    <tableColumn id="10" xr3:uid="{00000000-0010-0000-0A00-00000A000000}" name="合計人数" dataDxfId="218" totalsRowDxfId="217"/>
    <tableColumn id="11" xr3:uid="{00000000-0010-0000-0A00-00000B000000}" name="うち外国人合計人数" dataDxfId="216" totalsRowDxfId="215"/>
    <tableColumn id="12" xr3:uid="{00000000-0010-0000-0A00-00000C000000}" name="世帯数" dataDxfId="214" totalsRowDxfId="213"/>
    <tableColumn id="13" xr3:uid="{00000000-0010-0000-0A00-00000D000000}" name="地域（行政区別）" totalsRowFunction="count" dataDxfId="212" totalsRowDxfId="211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人口６月" displayName="人口６月" ref="A1:M346" headerRowDxfId="210" dataDxfId="209">
  <autoFilter ref="A1:M346" xr:uid="{00000000-0009-0000-0100-000009000000}"/>
  <tableColumns count="13">
    <tableColumn id="1" xr3:uid="{00000000-0010-0000-0B00-000001000000}" name="年月" totalsRowLabel="集計" dataDxfId="208" totalsRowDxfId="207">
      <calculatedColumnFormula>A1</calculatedColumnFormula>
    </tableColumn>
    <tableColumn id="2" xr3:uid="{00000000-0010-0000-0B00-000002000000}" name="和暦" dataDxfId="206" totalsRowDxfId="205">
      <calculatedColumnFormula>B1</calculatedColumnFormula>
    </tableColumn>
    <tableColumn id="3" xr3:uid="{00000000-0010-0000-0B00-000003000000}" name="No" dataDxfId="204" totalsRowDxfId="203"/>
    <tableColumn id="4" xr3:uid="{00000000-0010-0000-0B00-000004000000}" name="行政区" dataDxfId="202" totalsRowDxfId="201"/>
    <tableColumn id="5" xr3:uid="{00000000-0010-0000-0B00-000005000000}" name="行政区名称" dataDxfId="200" totalsRowDxfId="199"/>
    <tableColumn id="6" xr3:uid="{00000000-0010-0000-0B00-000006000000}" name="男性人数" dataDxfId="198" totalsRowDxfId="197"/>
    <tableColumn id="7" xr3:uid="{00000000-0010-0000-0B00-000007000000}" name="うち外国人男性人数" dataDxfId="196" totalsRowDxfId="195"/>
    <tableColumn id="8" xr3:uid="{00000000-0010-0000-0B00-000008000000}" name="女性人数" dataDxfId="194" totalsRowDxfId="193"/>
    <tableColumn id="9" xr3:uid="{00000000-0010-0000-0B00-000009000000}" name="うち外国人女性人数" dataDxfId="192" totalsRowDxfId="191"/>
    <tableColumn id="10" xr3:uid="{00000000-0010-0000-0B00-00000A000000}" name="合計人数" dataDxfId="190" totalsRowDxfId="189"/>
    <tableColumn id="11" xr3:uid="{00000000-0010-0000-0B00-00000B000000}" name="うち外国人合計人数" dataDxfId="188" totalsRowDxfId="187"/>
    <tableColumn id="12" xr3:uid="{00000000-0010-0000-0B00-00000C000000}" name="世帯数" dataDxfId="186" totalsRowDxfId="185"/>
    <tableColumn id="13" xr3:uid="{00000000-0010-0000-0B00-00000D000000}" name="地域（行政区別）" totalsRowFunction="count" dataDxfId="184" totalsRowDxfId="183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人口７月" displayName="人口７月" ref="A1:M346" headerRowDxfId="182" dataDxfId="181">
  <autoFilter ref="A1:M346" xr:uid="{00000000-0009-0000-0100-00000A000000}"/>
  <tableColumns count="13">
    <tableColumn id="1" xr3:uid="{00000000-0010-0000-0C00-000001000000}" name="年月" totalsRowLabel="集計" dataDxfId="180" totalsRowDxfId="179">
      <calculatedColumnFormula>A1</calculatedColumnFormula>
    </tableColumn>
    <tableColumn id="2" xr3:uid="{00000000-0010-0000-0C00-000002000000}" name="和暦" dataDxfId="178" totalsRowDxfId="177">
      <calculatedColumnFormula>B1</calculatedColumnFormula>
    </tableColumn>
    <tableColumn id="3" xr3:uid="{00000000-0010-0000-0C00-000003000000}" name="No" dataDxfId="176" totalsRowDxfId="175"/>
    <tableColumn id="4" xr3:uid="{00000000-0010-0000-0C00-000004000000}" name="行政区" dataDxfId="174" totalsRowDxfId="173"/>
    <tableColumn id="5" xr3:uid="{00000000-0010-0000-0C00-000005000000}" name="行政区名称" dataDxfId="172" totalsRowDxfId="171"/>
    <tableColumn id="6" xr3:uid="{00000000-0010-0000-0C00-000006000000}" name="男性人数" dataDxfId="170" totalsRowDxfId="169"/>
    <tableColumn id="7" xr3:uid="{00000000-0010-0000-0C00-000007000000}" name="うち外国人男性人数" dataDxfId="168" totalsRowDxfId="167"/>
    <tableColumn id="8" xr3:uid="{00000000-0010-0000-0C00-000008000000}" name="女性人数" dataDxfId="166" totalsRowDxfId="165"/>
    <tableColumn id="9" xr3:uid="{00000000-0010-0000-0C00-000009000000}" name="うち外国人女性人数" dataDxfId="164" totalsRowDxfId="163"/>
    <tableColumn id="10" xr3:uid="{00000000-0010-0000-0C00-00000A000000}" name="合計人数" dataDxfId="162" totalsRowDxfId="161"/>
    <tableColumn id="11" xr3:uid="{00000000-0010-0000-0C00-00000B000000}" name="うち外国人合計人数" dataDxfId="160" totalsRowDxfId="159"/>
    <tableColumn id="12" xr3:uid="{00000000-0010-0000-0C00-00000C000000}" name="世帯数" dataDxfId="158" totalsRowDxfId="157"/>
    <tableColumn id="13" xr3:uid="{00000000-0010-0000-0C00-00000D000000}" name="地域（行政区別）" totalsRowFunction="count" dataDxfId="156" totalsRowDxfId="155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人口８月" displayName="人口８月" ref="A1:M346" headerRowDxfId="154" dataDxfId="153">
  <autoFilter ref="A1:M346" xr:uid="{00000000-0009-0000-0100-00000B000000}"/>
  <tableColumns count="13">
    <tableColumn id="1" xr3:uid="{00000000-0010-0000-0D00-000001000000}" name="年月" totalsRowLabel="集計" dataDxfId="152" totalsRowDxfId="151">
      <calculatedColumnFormula>A1</calculatedColumnFormula>
    </tableColumn>
    <tableColumn id="2" xr3:uid="{00000000-0010-0000-0D00-000002000000}" name="和暦" dataDxfId="150" totalsRowDxfId="149">
      <calculatedColumnFormula>B1</calculatedColumnFormula>
    </tableColumn>
    <tableColumn id="3" xr3:uid="{00000000-0010-0000-0D00-000003000000}" name="No" dataDxfId="148" totalsRowDxfId="147"/>
    <tableColumn id="4" xr3:uid="{00000000-0010-0000-0D00-000004000000}" name="行政区" dataDxfId="146" totalsRowDxfId="145"/>
    <tableColumn id="5" xr3:uid="{00000000-0010-0000-0D00-000005000000}" name="行政区名称" dataDxfId="144" totalsRowDxfId="143"/>
    <tableColumn id="6" xr3:uid="{00000000-0010-0000-0D00-000006000000}" name="男性人数" dataDxfId="142" totalsRowDxfId="141"/>
    <tableColumn id="7" xr3:uid="{00000000-0010-0000-0D00-000007000000}" name="うち外国人男性人数" dataDxfId="140" totalsRowDxfId="139"/>
    <tableColumn id="8" xr3:uid="{00000000-0010-0000-0D00-000008000000}" name="女性人数" dataDxfId="138" totalsRowDxfId="137"/>
    <tableColumn id="9" xr3:uid="{00000000-0010-0000-0D00-000009000000}" name="うち外国人女性人数" dataDxfId="136" totalsRowDxfId="135"/>
    <tableColumn id="10" xr3:uid="{00000000-0010-0000-0D00-00000A000000}" name="合計人数" dataDxfId="134" totalsRowDxfId="133"/>
    <tableColumn id="11" xr3:uid="{00000000-0010-0000-0D00-00000B000000}" name="うち外国人合計人数" dataDxfId="132" totalsRowDxfId="131"/>
    <tableColumn id="12" xr3:uid="{00000000-0010-0000-0D00-00000C000000}" name="世帯数" dataDxfId="130" totalsRowDxfId="129"/>
    <tableColumn id="13" xr3:uid="{00000000-0010-0000-0D00-00000D000000}" name="地域（行政区別）" totalsRowFunction="count" dataDxfId="128" totalsRowDxfId="127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E000000}" name="人口９月" displayName="人口９月" ref="A1:M346" headerRowDxfId="126" dataDxfId="125">
  <autoFilter ref="A1:M346" xr:uid="{00000000-0009-0000-0100-00000C000000}"/>
  <tableColumns count="13">
    <tableColumn id="1" xr3:uid="{00000000-0010-0000-0E00-000001000000}" name="年月" totalsRowLabel="集計" dataDxfId="124" totalsRowDxfId="123">
      <calculatedColumnFormula>A1</calculatedColumnFormula>
    </tableColumn>
    <tableColumn id="2" xr3:uid="{00000000-0010-0000-0E00-000002000000}" name="和暦" dataDxfId="122" totalsRowDxfId="121">
      <calculatedColumnFormula>B1</calculatedColumnFormula>
    </tableColumn>
    <tableColumn id="3" xr3:uid="{00000000-0010-0000-0E00-000003000000}" name="No" dataDxfId="120" totalsRowDxfId="119"/>
    <tableColumn id="4" xr3:uid="{00000000-0010-0000-0E00-000004000000}" name="行政区" dataDxfId="118" totalsRowDxfId="117"/>
    <tableColumn id="5" xr3:uid="{00000000-0010-0000-0E00-000005000000}" name="行政区名称" dataDxfId="116" totalsRowDxfId="115"/>
    <tableColumn id="6" xr3:uid="{00000000-0010-0000-0E00-000006000000}" name="男性人数" dataDxfId="114" totalsRowDxfId="113"/>
    <tableColumn id="7" xr3:uid="{00000000-0010-0000-0E00-000007000000}" name="うち外国人男性人数" dataDxfId="112" totalsRowDxfId="111"/>
    <tableColumn id="8" xr3:uid="{00000000-0010-0000-0E00-000008000000}" name="女性人数" dataDxfId="110" totalsRowDxfId="109"/>
    <tableColumn id="9" xr3:uid="{00000000-0010-0000-0E00-000009000000}" name="うち外国人女性人数" dataDxfId="108" totalsRowDxfId="107"/>
    <tableColumn id="10" xr3:uid="{00000000-0010-0000-0E00-00000A000000}" name="合計人数" dataDxfId="106" totalsRowDxfId="105"/>
    <tableColumn id="11" xr3:uid="{00000000-0010-0000-0E00-00000B000000}" name="うち外国人合計人数" dataDxfId="104" totalsRowDxfId="103"/>
    <tableColumn id="12" xr3:uid="{00000000-0010-0000-0E00-00000C000000}" name="世帯数" dataDxfId="102" totalsRowDxfId="101"/>
    <tableColumn id="13" xr3:uid="{00000000-0010-0000-0E00-00000D000000}" name="地域（行政区別）" totalsRowFunction="count" dataDxfId="100" totalsRowDxfId="99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F000000}" name="人口10月" displayName="人口10月" ref="A1:M346" headerRowDxfId="98" dataDxfId="97">
  <autoFilter ref="A1:M346" xr:uid="{00000000-0009-0000-0100-00000D000000}"/>
  <tableColumns count="13">
    <tableColumn id="1" xr3:uid="{00000000-0010-0000-0F00-000001000000}" name="年月" totalsRowLabel="集計" dataDxfId="96" totalsRowDxfId="95">
      <calculatedColumnFormula>A1</calculatedColumnFormula>
    </tableColumn>
    <tableColumn id="2" xr3:uid="{00000000-0010-0000-0F00-000002000000}" name="和暦" dataDxfId="94" totalsRowDxfId="93">
      <calculatedColumnFormula>B1</calculatedColumnFormula>
    </tableColumn>
    <tableColumn id="3" xr3:uid="{00000000-0010-0000-0F00-000003000000}" name="No" dataDxfId="92" totalsRowDxfId="91"/>
    <tableColumn id="4" xr3:uid="{00000000-0010-0000-0F00-000004000000}" name="行政区" dataDxfId="90" totalsRowDxfId="89"/>
    <tableColumn id="5" xr3:uid="{00000000-0010-0000-0F00-000005000000}" name="行政区名称" dataDxfId="88" totalsRowDxfId="87"/>
    <tableColumn id="6" xr3:uid="{00000000-0010-0000-0F00-000006000000}" name="男性人数" dataDxfId="86" totalsRowDxfId="85"/>
    <tableColumn id="7" xr3:uid="{00000000-0010-0000-0F00-000007000000}" name="うち外国人男性人数" dataDxfId="84" totalsRowDxfId="83"/>
    <tableColumn id="8" xr3:uid="{00000000-0010-0000-0F00-000008000000}" name="女性人数" dataDxfId="82" totalsRowDxfId="81"/>
    <tableColumn id="9" xr3:uid="{00000000-0010-0000-0F00-000009000000}" name="うち外国人女性人数" dataDxfId="80" totalsRowDxfId="79"/>
    <tableColumn id="10" xr3:uid="{00000000-0010-0000-0F00-00000A000000}" name="合計人数" dataDxfId="78" totalsRowDxfId="77"/>
    <tableColumn id="11" xr3:uid="{00000000-0010-0000-0F00-00000B000000}" name="うち外国人合計人数" dataDxfId="76" totalsRowDxfId="75"/>
    <tableColumn id="12" xr3:uid="{00000000-0010-0000-0F00-00000C000000}" name="世帯数" dataDxfId="74" totalsRowDxfId="73"/>
    <tableColumn id="13" xr3:uid="{00000000-0010-0000-0F00-00000D000000}" name="地域（行政区別）" totalsRowFunction="count" dataDxfId="72" totalsRowDxfId="71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0000000}" name="人口11月" displayName="人口11月" ref="A1:M346" headerRowDxfId="70" dataDxfId="69">
  <autoFilter ref="A1:M346" xr:uid="{00000000-0009-0000-0100-00000E000000}"/>
  <tableColumns count="13">
    <tableColumn id="1" xr3:uid="{00000000-0010-0000-1000-000001000000}" name="年月" totalsRowLabel="集計" dataDxfId="68" totalsRowDxfId="67">
      <calculatedColumnFormula>A1</calculatedColumnFormula>
    </tableColumn>
    <tableColumn id="2" xr3:uid="{00000000-0010-0000-1000-000002000000}" name="和暦" dataDxfId="66" totalsRowDxfId="65">
      <calculatedColumnFormula>B1</calculatedColumnFormula>
    </tableColumn>
    <tableColumn id="3" xr3:uid="{00000000-0010-0000-1000-000003000000}" name="No" dataDxfId="64" totalsRowDxfId="63"/>
    <tableColumn id="4" xr3:uid="{00000000-0010-0000-1000-000004000000}" name="行政区" dataDxfId="62" totalsRowDxfId="61"/>
    <tableColumn id="5" xr3:uid="{00000000-0010-0000-1000-000005000000}" name="行政区名称" dataDxfId="60" totalsRowDxfId="59"/>
    <tableColumn id="6" xr3:uid="{00000000-0010-0000-1000-000006000000}" name="男性人数" dataDxfId="58" totalsRowDxfId="57"/>
    <tableColumn id="7" xr3:uid="{00000000-0010-0000-1000-000007000000}" name="うち外国人男性人数" dataDxfId="56" totalsRowDxfId="55"/>
    <tableColumn id="8" xr3:uid="{00000000-0010-0000-1000-000008000000}" name="女性人数" dataDxfId="54" totalsRowDxfId="53"/>
    <tableColumn id="9" xr3:uid="{00000000-0010-0000-1000-000009000000}" name="うち外国人女性人数" dataDxfId="52" totalsRowDxfId="51"/>
    <tableColumn id="10" xr3:uid="{00000000-0010-0000-1000-00000A000000}" name="合計人数" dataDxfId="50" totalsRowDxfId="49"/>
    <tableColumn id="11" xr3:uid="{00000000-0010-0000-1000-00000B000000}" name="うち外国人合計人数" dataDxfId="48" totalsRowDxfId="47"/>
    <tableColumn id="12" xr3:uid="{00000000-0010-0000-1000-00000C000000}" name="世帯数" dataDxfId="46" totalsRowDxfId="45"/>
    <tableColumn id="13" xr3:uid="{00000000-0010-0000-1000-00000D000000}" name="地域（行政区別）" totalsRowFunction="count" dataDxfId="44" totalsRowDxfId="43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1000000}" name="人口12月" displayName="人口12月" ref="A1:M346" headerRowDxfId="42" dataDxfId="41">
  <autoFilter ref="A1:M346" xr:uid="{00000000-0009-0000-0100-00000F000000}"/>
  <tableColumns count="13">
    <tableColumn id="1" xr3:uid="{00000000-0010-0000-1100-000001000000}" name="年月" totalsRowLabel="集計" dataDxfId="40" totalsRowDxfId="39">
      <calculatedColumnFormula>A1</calculatedColumnFormula>
    </tableColumn>
    <tableColumn id="2" xr3:uid="{00000000-0010-0000-1100-000002000000}" name="和暦" dataDxfId="38" totalsRowDxfId="37">
      <calculatedColumnFormula>B1</calculatedColumnFormula>
    </tableColumn>
    <tableColumn id="3" xr3:uid="{00000000-0010-0000-1100-000003000000}" name="No" dataDxfId="36" totalsRowDxfId="35"/>
    <tableColumn id="4" xr3:uid="{00000000-0010-0000-1100-000004000000}" name="行政区" dataDxfId="34" totalsRowDxfId="33"/>
    <tableColumn id="5" xr3:uid="{00000000-0010-0000-1100-000005000000}" name="行政区名称" dataDxfId="32" totalsRowDxfId="31"/>
    <tableColumn id="6" xr3:uid="{00000000-0010-0000-1100-000006000000}" name="男性人数" dataDxfId="30" totalsRowDxfId="29"/>
    <tableColumn id="7" xr3:uid="{00000000-0010-0000-1100-000007000000}" name="うち外国人男性人数" dataDxfId="28" totalsRowDxfId="27"/>
    <tableColumn id="8" xr3:uid="{00000000-0010-0000-1100-000008000000}" name="女性人数" dataDxfId="26" totalsRowDxfId="25"/>
    <tableColumn id="9" xr3:uid="{00000000-0010-0000-1100-000009000000}" name="うち外国人女性人数" dataDxfId="24" totalsRowDxfId="23"/>
    <tableColumn id="10" xr3:uid="{00000000-0010-0000-1100-00000A000000}" name="合計人数" dataDxfId="22" totalsRowDxfId="21"/>
    <tableColumn id="11" xr3:uid="{00000000-0010-0000-1100-00000B000000}" name="うち外国人合計人数" dataDxfId="20" totalsRowDxfId="19"/>
    <tableColumn id="12" xr3:uid="{00000000-0010-0000-1100-00000C000000}" name="世帯数" dataDxfId="18" totalsRowDxfId="17"/>
    <tableColumn id="13" xr3:uid="{00000000-0010-0000-1100-00000D000000}" name="地域（行政区別）" totalsRowFunction="count" dataDxfId="16" totalsRowDxfId="15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2000000}" name="行政区コード" displayName="行政区コード" ref="A1:D345" totalsRowShown="0" headerRowDxfId="14" dataDxfId="13">
  <autoFilter ref="A1:D345" xr:uid="{00000000-0009-0000-0100-00001F000000}"/>
  <tableColumns count="4">
    <tableColumn id="1" xr3:uid="{00000000-0010-0000-1200-000001000000}" name="No" dataDxfId="12"/>
    <tableColumn id="2" xr3:uid="{00000000-0010-0000-1200-000002000000}" name="行政区" dataDxfId="11"/>
    <tableColumn id="3" xr3:uid="{00000000-0010-0000-1200-000003000000}" name="行政区名称" dataDxfId="10"/>
    <tableColumn id="11" xr3:uid="{00000000-0010-0000-1200-00000B000000}" name="地域（行政区別）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3000000}" name="テーブル19" displayName="テーブル19" ref="A1:D13" totalsRowShown="0" headerRowDxfId="7" headerRowBorderDxfId="6" tableBorderDxfId="5" totalsRowBorderDxfId="4">
  <autoFilter ref="A1:D13" xr:uid="{00000000-0009-0000-0100-000013000000}"/>
  <tableColumns count="4">
    <tableColumn id="1" xr3:uid="{00000000-0010-0000-1300-000001000000}" name="事務欄" dataDxfId="3"/>
    <tableColumn id="2" xr3:uid="{00000000-0010-0000-1300-000002000000}" name="1-2チェック" dataDxfId="2">
      <calculatedColumnFormula>IFERROR(('TOP(まとめ)（行政区別人口)'!C22+'TOP(まとめ)（行政区別人口)'!C38)='TOP(まとめ)（行政区別人口)'!F6,"×")</calculatedColumnFormula>
    </tableColumn>
    <tableColumn id="3" xr3:uid="{00000000-0010-0000-1300-000003000000}" name="1-3チェック" dataDxfId="1">
      <calculatedColumnFormula>IFERROR('TOP(まとめ)（行政区別人口)'!E6='TOP(まとめ)（行政区別人口)'!C56,"")</calculatedColumnFormula>
    </tableColumn>
    <tableColumn id="4" xr3:uid="{00000000-0010-0000-1300-000004000000}" name="1-4チェック" dataDxfId="0">
      <calculatedColumnFormula>IFERROR('TOP(まとめ)（行政区別人口)'!C72 = ('TOP(まとめ)（行政区別人口)'!E72+'TOP(まとめ)（行政区別人口)'!G72),"")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V103"/>
  <sheetViews>
    <sheetView tabSelected="1" zoomScaleNormal="100" workbookViewId="0">
      <selection activeCell="B1" sqref="B1"/>
    </sheetView>
  </sheetViews>
  <sheetFormatPr defaultColWidth="9" defaultRowHeight="14.4" x14ac:dyDescent="0.2"/>
  <cols>
    <col min="1" max="1" width="1" style="39" customWidth="1"/>
    <col min="2" max="2" width="7" style="39" customWidth="1"/>
    <col min="3" max="83" width="10.6640625" style="39" customWidth="1"/>
    <col min="84" max="16384" width="9" style="39"/>
  </cols>
  <sheetData>
    <row r="1" spans="2:18" ht="19.2" x14ac:dyDescent="0.2">
      <c r="B1" s="88" t="s">
        <v>394</v>
      </c>
      <c r="C1" s="89"/>
      <c r="D1" s="90"/>
      <c r="E1" s="90"/>
      <c r="F1" s="90"/>
      <c r="R1" s="81" t="s">
        <v>388</v>
      </c>
    </row>
    <row r="2" spans="2:18" x14ac:dyDescent="0.2">
      <c r="H2" s="85" t="s">
        <v>386</v>
      </c>
      <c r="I2" s="116" t="s">
        <v>503</v>
      </c>
      <c r="J2" s="81"/>
      <c r="L2" s="81"/>
      <c r="M2" s="81"/>
      <c r="R2" s="81" t="s">
        <v>389</v>
      </c>
    </row>
    <row r="3" spans="2:18" ht="16.2" x14ac:dyDescent="0.2">
      <c r="H3" s="87" t="s">
        <v>387</v>
      </c>
      <c r="I3" s="117" t="s">
        <v>504</v>
      </c>
      <c r="O3" s="126" t="s">
        <v>525</v>
      </c>
    </row>
    <row r="4" spans="2:18" ht="16.8" thickBot="1" x14ac:dyDescent="0.25">
      <c r="B4" s="80" t="s">
        <v>460</v>
      </c>
      <c r="O4" s="127" t="s">
        <v>509</v>
      </c>
    </row>
    <row r="5" spans="2:18" ht="16.8" thickBot="1" x14ac:dyDescent="0.25">
      <c r="B5" s="27" t="s">
        <v>41</v>
      </c>
      <c r="C5" s="28" t="s">
        <v>23</v>
      </c>
      <c r="D5" s="29" t="s">
        <v>354</v>
      </c>
      <c r="E5" s="28" t="s">
        <v>356</v>
      </c>
      <c r="F5" s="29" t="s">
        <v>355</v>
      </c>
      <c r="G5" s="28" t="s">
        <v>25</v>
      </c>
      <c r="H5" s="30" t="s">
        <v>37</v>
      </c>
      <c r="I5" s="29" t="s">
        <v>357</v>
      </c>
      <c r="J5" s="28" t="s">
        <v>39</v>
      </c>
      <c r="K5" s="30" t="s">
        <v>40</v>
      </c>
      <c r="L5" s="29" t="s">
        <v>358</v>
      </c>
      <c r="M5" s="27"/>
      <c r="N5" s="109" t="s">
        <v>455</v>
      </c>
      <c r="O5" s="128" t="s">
        <v>510</v>
      </c>
    </row>
    <row r="6" spans="2:18" ht="16.2" x14ac:dyDescent="0.2">
      <c r="B6" s="40" t="s">
        <v>27</v>
      </c>
      <c r="C6" s="91">
        <f>'1月'!$L$2</f>
        <v>34685</v>
      </c>
      <c r="D6" s="41">
        <f>IF(人口世帯[[#This Row],[世帯数]]&gt;=1,'TOP(まとめ)（行政区別人口)'!C6-前年12月!L2,"")</f>
        <v>-53</v>
      </c>
      <c r="E6" s="93">
        <f>'1月'!$J$2</f>
        <v>78757</v>
      </c>
      <c r="F6" s="43">
        <f>IF(人口世帯[[#This Row],[総人口]]&gt;=1,E6-前年12月!J2,"")</f>
        <v>-130</v>
      </c>
      <c r="G6" s="93">
        <f>'1月'!$F$2</f>
        <v>38854</v>
      </c>
      <c r="H6" s="44">
        <f>'1月'!$G$2</f>
        <v>321</v>
      </c>
      <c r="I6" s="43">
        <f>IF(人口世帯[[#This Row],[男]]&gt;=1,人口世帯[[#This Row],[男]]-前年12月!F2,"")</f>
        <v>-56</v>
      </c>
      <c r="J6" s="93">
        <f>'1月'!$H$2</f>
        <v>39903</v>
      </c>
      <c r="K6" s="44">
        <f>'1月'!$I$2</f>
        <v>541</v>
      </c>
      <c r="L6" s="43">
        <f>IF(人口世帯[[#This Row],[女]]&gt;=1,人口世帯[[#This Row],[女]]-前年12月!H2,"")</f>
        <v>-74</v>
      </c>
      <c r="M6" s="130"/>
      <c r="N6" s="109" t="s">
        <v>455</v>
      </c>
      <c r="O6" s="129" t="s">
        <v>511</v>
      </c>
    </row>
    <row r="7" spans="2:18" ht="16.2" x14ac:dyDescent="0.2">
      <c r="B7" s="45" t="s">
        <v>1</v>
      </c>
      <c r="C7" s="91">
        <f>'2月'!$L$2</f>
        <v>34660</v>
      </c>
      <c r="D7" s="41">
        <f>IF(人口世帯[[#This Row],[世帯数]]&gt;=1,C7-C6,"")</f>
        <v>-25</v>
      </c>
      <c r="E7" s="93">
        <f>'2月'!$J$2</f>
        <v>78611</v>
      </c>
      <c r="F7" s="43">
        <f>IF(人口世帯[[#This Row],[総人口]]&gt;=1,E7-E6,"")</f>
        <v>-146</v>
      </c>
      <c r="G7" s="93">
        <f>'2月'!$F$2</f>
        <v>38792</v>
      </c>
      <c r="H7" s="44">
        <f>'2月'!$G$2</f>
        <v>320</v>
      </c>
      <c r="I7" s="43">
        <f>IF(人口世帯[[#This Row],[男]]&gt;=1,人口世帯[[#This Row],[男]]-G6,"")</f>
        <v>-62</v>
      </c>
      <c r="J7" s="93">
        <f>'2月'!$H$2</f>
        <v>39819</v>
      </c>
      <c r="K7" s="44">
        <f>'2月'!$I$2</f>
        <v>536</v>
      </c>
      <c r="L7" s="43">
        <f>IF(人口世帯[[#This Row],[女]]&gt;=1,人口世帯[[#This Row],[女]]-J6,"")</f>
        <v>-84</v>
      </c>
      <c r="M7" s="130"/>
      <c r="N7" s="109" t="s">
        <v>455</v>
      </c>
      <c r="O7" s="129" t="s">
        <v>512</v>
      </c>
    </row>
    <row r="8" spans="2:18" ht="16.2" x14ac:dyDescent="0.2">
      <c r="B8" s="45" t="s">
        <v>3</v>
      </c>
      <c r="C8" s="91">
        <f>'3月'!$L$2</f>
        <v>34628</v>
      </c>
      <c r="D8" s="41">
        <f>IF(人口世帯[[#This Row],[世帯数]]&gt;=1,C8-C7,"")</f>
        <v>-32</v>
      </c>
      <c r="E8" s="93">
        <f>'3月'!$J$2</f>
        <v>78167</v>
      </c>
      <c r="F8" s="43">
        <f>IF(人口世帯[[#This Row],[総人口]]&gt;=1,E8-E7,"")</f>
        <v>-444</v>
      </c>
      <c r="G8" s="93">
        <f>'3月'!$F$2</f>
        <v>38558</v>
      </c>
      <c r="H8" s="44">
        <f>'3月'!$G$2</f>
        <v>319</v>
      </c>
      <c r="I8" s="43">
        <f>IF(人口世帯[[#This Row],[男]]&gt;=1,人口世帯[[#This Row],[男]]-G7,"")</f>
        <v>-234</v>
      </c>
      <c r="J8" s="93">
        <f>'3月'!$H$2</f>
        <v>39609</v>
      </c>
      <c r="K8" s="44">
        <f>'3月'!$I$2</f>
        <v>539</v>
      </c>
      <c r="L8" s="43">
        <f>IF(人口世帯[[#This Row],[女]]&gt;=1,人口世帯[[#This Row],[女]]-J7,"")</f>
        <v>-210</v>
      </c>
      <c r="M8" s="130"/>
      <c r="N8" s="109" t="s">
        <v>455</v>
      </c>
      <c r="O8" s="129" t="s">
        <v>513</v>
      </c>
    </row>
    <row r="9" spans="2:18" ht="16.2" x14ac:dyDescent="0.2">
      <c r="B9" s="45" t="s">
        <v>28</v>
      </c>
      <c r="C9" s="91">
        <f>'4月'!$L$2</f>
        <v>34732</v>
      </c>
      <c r="D9" s="41">
        <f>IF(人口世帯[[#This Row],[世帯数]]&gt;=1,C9-C8,"")</f>
        <v>104</v>
      </c>
      <c r="E9" s="93">
        <f>'4月'!$J$2</f>
        <v>78187</v>
      </c>
      <c r="F9" s="43">
        <f>IF(人口世帯[[#This Row],[総人口]]&gt;=1,E9-E8,"")</f>
        <v>20</v>
      </c>
      <c r="G9" s="93">
        <f>'4月'!$F$2</f>
        <v>38567</v>
      </c>
      <c r="H9" s="44">
        <f>'4月'!$G$2</f>
        <v>325</v>
      </c>
      <c r="I9" s="43">
        <f>IF(人口世帯[[#This Row],[男]]&gt;=1,人口世帯[[#This Row],[男]]-G8,"")</f>
        <v>9</v>
      </c>
      <c r="J9" s="93">
        <f>'4月'!$H$2</f>
        <v>39620</v>
      </c>
      <c r="K9" s="44">
        <f>'4月'!$I$2</f>
        <v>543</v>
      </c>
      <c r="L9" s="43">
        <f>IF(人口世帯[[#This Row],[女]]&gt;=1,人口世帯[[#This Row],[女]]-J8,"")</f>
        <v>11</v>
      </c>
      <c r="M9" s="130"/>
      <c r="N9" s="109" t="s">
        <v>455</v>
      </c>
      <c r="O9" s="129" t="s">
        <v>514</v>
      </c>
    </row>
    <row r="10" spans="2:18" ht="16.2" x14ac:dyDescent="0.2">
      <c r="B10" s="45" t="s">
        <v>29</v>
      </c>
      <c r="C10" s="91">
        <f>'5月'!$L$2</f>
        <v>34747</v>
      </c>
      <c r="D10" s="41">
        <f>IF(人口世帯[[#This Row],[世帯数]]&gt;=1,C10-C9,"")</f>
        <v>15</v>
      </c>
      <c r="E10" s="93">
        <f>'5月'!$J$2</f>
        <v>78104</v>
      </c>
      <c r="F10" s="43">
        <f>IF(人口世帯[[#This Row],[総人口]]&gt;=1,E10-E9,"")</f>
        <v>-83</v>
      </c>
      <c r="G10" s="93">
        <f>'5月'!$F$2</f>
        <v>38539</v>
      </c>
      <c r="H10" s="44">
        <f>'5月'!$G$2</f>
        <v>324</v>
      </c>
      <c r="I10" s="43">
        <f>IF(人口世帯[[#This Row],[男]]&gt;=1,人口世帯[[#This Row],[男]]-G9,"")</f>
        <v>-28</v>
      </c>
      <c r="J10" s="93">
        <f>'5月'!$H$2</f>
        <v>39565</v>
      </c>
      <c r="K10" s="44">
        <f>'5月'!$I$2</f>
        <v>543</v>
      </c>
      <c r="L10" s="43">
        <f>IF(人口世帯[[#This Row],[女]]&gt;=1,人口世帯[[#This Row],[女]]-J9,"")</f>
        <v>-55</v>
      </c>
      <c r="M10" s="130"/>
      <c r="N10" s="109" t="s">
        <v>455</v>
      </c>
      <c r="O10" s="129" t="s">
        <v>515</v>
      </c>
    </row>
    <row r="11" spans="2:18" ht="16.2" x14ac:dyDescent="0.2">
      <c r="B11" s="45" t="s">
        <v>30</v>
      </c>
      <c r="C11" s="91">
        <f>'6月'!$L$2</f>
        <v>34704</v>
      </c>
      <c r="D11" s="41">
        <f>IF(人口世帯[[#This Row],[世帯数]]&gt;=1,C11-C10,"")</f>
        <v>-43</v>
      </c>
      <c r="E11" s="93">
        <f>'6月'!$J$2</f>
        <v>78001</v>
      </c>
      <c r="F11" s="43">
        <f>IF(人口世帯[[#This Row],[総人口]]&gt;=1,E11-E10,"")</f>
        <v>-103</v>
      </c>
      <c r="G11" s="93">
        <f>'6月'!$F$2</f>
        <v>38493</v>
      </c>
      <c r="H11" s="44">
        <f>'6月'!$G$2</f>
        <v>324</v>
      </c>
      <c r="I11" s="43">
        <f>IF(人口世帯[[#This Row],[男]]&gt;=1,人口世帯[[#This Row],[男]]-G10,"")</f>
        <v>-46</v>
      </c>
      <c r="J11" s="93">
        <f>'6月'!$H$2</f>
        <v>39508</v>
      </c>
      <c r="K11" s="44">
        <f>'6月'!$I$2</f>
        <v>540</v>
      </c>
      <c r="L11" s="43">
        <f>IF(人口世帯[[#This Row],[女]]&gt;=1,人口世帯[[#This Row],[女]]-J10,"")</f>
        <v>-57</v>
      </c>
      <c r="M11" s="130"/>
      <c r="N11" s="109" t="s">
        <v>455</v>
      </c>
      <c r="O11" s="129" t="s">
        <v>516</v>
      </c>
    </row>
    <row r="12" spans="2:18" ht="16.2" x14ac:dyDescent="0.2">
      <c r="B12" s="45" t="s">
        <v>31</v>
      </c>
      <c r="C12" s="91">
        <f>'7月'!$L$2</f>
        <v>34725</v>
      </c>
      <c r="D12" s="41">
        <f>IF(人口世帯[[#This Row],[世帯数]]&gt;=1,C12-C11,"")</f>
        <v>21</v>
      </c>
      <c r="E12" s="93">
        <f>'7月'!$J$2</f>
        <v>77953</v>
      </c>
      <c r="F12" s="43">
        <f>IF(人口世帯[[#This Row],[総人口]]&gt;=1,E12-E11,"")</f>
        <v>-48</v>
      </c>
      <c r="G12" s="93">
        <f>'7月'!$F$2</f>
        <v>38481</v>
      </c>
      <c r="H12" s="44">
        <f>'7月'!$G$2</f>
        <v>333</v>
      </c>
      <c r="I12" s="43">
        <f>IF(人口世帯[[#This Row],[男]]&gt;=1,人口世帯[[#This Row],[男]]-G11,"")</f>
        <v>-12</v>
      </c>
      <c r="J12" s="93">
        <f>'7月'!$H$2</f>
        <v>39472</v>
      </c>
      <c r="K12" s="44">
        <f>'7月'!$I$2</f>
        <v>546</v>
      </c>
      <c r="L12" s="43">
        <f>IF(人口世帯[[#This Row],[女]]&gt;=1,人口世帯[[#This Row],[女]]-J11,"")</f>
        <v>-36</v>
      </c>
      <c r="M12" s="130"/>
      <c r="N12" s="109" t="s">
        <v>455</v>
      </c>
      <c r="O12" s="129" t="s">
        <v>517</v>
      </c>
    </row>
    <row r="13" spans="2:18" ht="16.2" x14ac:dyDescent="0.2">
      <c r="B13" s="45" t="s">
        <v>32</v>
      </c>
      <c r="C13" s="91">
        <f>'8月'!$L$2</f>
        <v>34697</v>
      </c>
      <c r="D13" s="41">
        <f>IF(人口世帯[[#This Row],[世帯数]]&gt;=1,C13-C12,"")</f>
        <v>-28</v>
      </c>
      <c r="E13" s="93">
        <f>'8月'!$J$2</f>
        <v>77851</v>
      </c>
      <c r="F13" s="43">
        <f>IF(人口世帯[[#This Row],[総人口]]&gt;=1,E13-E12,"")</f>
        <v>-102</v>
      </c>
      <c r="G13" s="93">
        <f>'8月'!$F$2</f>
        <v>38416</v>
      </c>
      <c r="H13" s="44">
        <f>'8月'!$G$2</f>
        <v>331</v>
      </c>
      <c r="I13" s="43">
        <f>IF(人口世帯[[#This Row],[男]]&gt;=1,人口世帯[[#This Row],[男]]-G12,"")</f>
        <v>-65</v>
      </c>
      <c r="J13" s="93">
        <f>'8月'!$H$2</f>
        <v>39435</v>
      </c>
      <c r="K13" s="44">
        <f>'8月'!$I$2</f>
        <v>554</v>
      </c>
      <c r="L13" s="43">
        <f>IF(人口世帯[[#This Row],[女]]&gt;=1,人口世帯[[#This Row],[女]]-J12,"")</f>
        <v>-37</v>
      </c>
      <c r="M13" s="130"/>
      <c r="N13" s="109" t="s">
        <v>455</v>
      </c>
      <c r="O13" s="129" t="s">
        <v>518</v>
      </c>
    </row>
    <row r="14" spans="2:18" ht="16.2" x14ac:dyDescent="0.2">
      <c r="B14" s="45" t="s">
        <v>33</v>
      </c>
      <c r="C14" s="91">
        <f>'9月'!$L$2</f>
        <v>34689</v>
      </c>
      <c r="D14" s="41">
        <f>IF(人口世帯[[#This Row],[世帯数]]&gt;=1,C14-C13,"")</f>
        <v>-8</v>
      </c>
      <c r="E14" s="93">
        <f>'9月'!$J$2</f>
        <v>77753</v>
      </c>
      <c r="F14" s="43">
        <f>IF(人口世帯[[#This Row],[総人口]]&gt;=1,E14-E13,"")</f>
        <v>-98</v>
      </c>
      <c r="G14" s="93">
        <f>'9月'!$F$2</f>
        <v>38379</v>
      </c>
      <c r="H14" s="44">
        <f>'9月'!$G$2</f>
        <v>335</v>
      </c>
      <c r="I14" s="43">
        <f>IF(人口世帯[[#This Row],[男]]&gt;=1,人口世帯[[#This Row],[男]]-G13,"")</f>
        <v>-37</v>
      </c>
      <c r="J14" s="93">
        <f>'9月'!$H$2</f>
        <v>39374</v>
      </c>
      <c r="K14" s="44">
        <f>'9月'!$I$2</f>
        <v>553</v>
      </c>
      <c r="L14" s="43">
        <f>IF(人口世帯[[#This Row],[女]]&gt;=1,人口世帯[[#This Row],[女]]-J13,"")</f>
        <v>-61</v>
      </c>
      <c r="M14" s="130"/>
      <c r="N14" s="109" t="s">
        <v>455</v>
      </c>
      <c r="O14" s="129" t="s">
        <v>519</v>
      </c>
    </row>
    <row r="15" spans="2:18" ht="16.2" x14ac:dyDescent="0.2">
      <c r="B15" s="45" t="s">
        <v>34</v>
      </c>
      <c r="C15" s="91">
        <f>'10月'!$L$2</f>
        <v>34715</v>
      </c>
      <c r="D15" s="41">
        <f>IF(人口世帯[[#This Row],[世帯数]]&gt;=1,C15-C14,"")</f>
        <v>26</v>
      </c>
      <c r="E15" s="93">
        <f>'10月'!$J$2</f>
        <v>77706</v>
      </c>
      <c r="F15" s="43">
        <f>IF(人口世帯[[#This Row],[総人口]]&gt;=1,E15-E14,"")</f>
        <v>-47</v>
      </c>
      <c r="G15" s="93">
        <f>'10月'!$F$2</f>
        <v>38369</v>
      </c>
      <c r="H15" s="44">
        <f>'10月'!$G$2</f>
        <v>347</v>
      </c>
      <c r="I15" s="43">
        <f>IF(人口世帯[[#This Row],[男]]&gt;=1,人口世帯[[#This Row],[男]]-G14,"")</f>
        <v>-10</v>
      </c>
      <c r="J15" s="93">
        <f>'10月'!$H$2</f>
        <v>39337</v>
      </c>
      <c r="K15" s="44">
        <f>'10月'!$I$2</f>
        <v>560</v>
      </c>
      <c r="L15" s="43">
        <f>IF(人口世帯[[#This Row],[女]]&gt;=1,人口世帯[[#This Row],[女]]-J14,"")</f>
        <v>-37</v>
      </c>
      <c r="M15" s="130"/>
      <c r="N15" s="109" t="s">
        <v>455</v>
      </c>
      <c r="O15" s="129" t="s">
        <v>520</v>
      </c>
    </row>
    <row r="16" spans="2:18" ht="16.2" x14ac:dyDescent="0.2">
      <c r="B16" s="45" t="s">
        <v>35</v>
      </c>
      <c r="C16" s="91">
        <f>'11月'!$L$2</f>
        <v>34678</v>
      </c>
      <c r="D16" s="41">
        <f>IF(人口世帯[[#This Row],[世帯数]]&gt;=1,C16-C15,"")</f>
        <v>-37</v>
      </c>
      <c r="E16" s="93">
        <f>'11月'!$J$2</f>
        <v>77591</v>
      </c>
      <c r="F16" s="43">
        <f>IF(人口世帯[[#This Row],[総人口]]&gt;=1,E16-E15,"")</f>
        <v>-115</v>
      </c>
      <c r="G16" s="93">
        <f>'11月'!$F$2</f>
        <v>38329</v>
      </c>
      <c r="H16" s="44">
        <f>'11月'!$G$2</f>
        <v>353</v>
      </c>
      <c r="I16" s="43">
        <f>IF(人口世帯[[#This Row],[男]]&gt;=1,人口世帯[[#This Row],[男]]-G15,"")</f>
        <v>-40</v>
      </c>
      <c r="J16" s="93">
        <f>'11月'!$H$2</f>
        <v>39262</v>
      </c>
      <c r="K16" s="44">
        <f>'11月'!$I$2</f>
        <v>561</v>
      </c>
      <c r="L16" s="43">
        <f>IF(人口世帯[[#This Row],[女]]&gt;=1,人口世帯[[#This Row],[女]]-J15,"")</f>
        <v>-75</v>
      </c>
      <c r="M16" s="130"/>
      <c r="N16" s="109" t="s">
        <v>455</v>
      </c>
      <c r="O16" s="129" t="s">
        <v>521</v>
      </c>
    </row>
    <row r="17" spans="2:15" ht="16.8" thickBot="1" x14ac:dyDescent="0.25">
      <c r="B17" s="46" t="s">
        <v>36</v>
      </c>
      <c r="C17" s="92">
        <f>'12月'!$L$2</f>
        <v>34659</v>
      </c>
      <c r="D17" s="41">
        <f>IF(人口世帯[[#This Row],[世帯数]]&gt;=1,C17-C16,"")</f>
        <v>-19</v>
      </c>
      <c r="E17" s="94">
        <f>'12月'!$J$2</f>
        <v>77481</v>
      </c>
      <c r="F17" s="43">
        <f>IF(人口世帯[[#This Row],[総人口]]&gt;=1,E17-E16,"")</f>
        <v>-110</v>
      </c>
      <c r="G17" s="93">
        <f>'12月'!$F$2</f>
        <v>38269</v>
      </c>
      <c r="H17" s="44">
        <f>'12月'!$G$2</f>
        <v>355</v>
      </c>
      <c r="I17" s="43">
        <f>IF(人口世帯[[#This Row],[男]]&gt;=1,人口世帯[[#This Row],[男]]-G16,"")</f>
        <v>-60</v>
      </c>
      <c r="J17" s="93">
        <f>'12月'!$H$2</f>
        <v>39212</v>
      </c>
      <c r="K17" s="44">
        <f>'12月'!$I$2</f>
        <v>558</v>
      </c>
      <c r="L17" s="43">
        <f>IF(人口世帯[[#This Row],[女]]&gt;=1,人口世帯[[#This Row],[女]]-J16,"")</f>
        <v>-50</v>
      </c>
      <c r="M17" s="130"/>
      <c r="N17" s="109" t="s">
        <v>455</v>
      </c>
      <c r="O17" s="129" t="s">
        <v>522</v>
      </c>
    </row>
    <row r="18" spans="2:15" ht="16.2" x14ac:dyDescent="0.2">
      <c r="B18" s="47"/>
      <c r="C18" s="48"/>
      <c r="D18" s="49"/>
      <c r="E18" s="50"/>
      <c r="F18" s="51"/>
      <c r="G18" s="51"/>
      <c r="H18" s="50"/>
      <c r="I18" s="50"/>
      <c r="J18" s="51"/>
      <c r="K18" s="50"/>
      <c r="L18" s="50"/>
      <c r="N18" s="112"/>
    </row>
    <row r="19" spans="2:15" ht="16.8" thickBot="1" x14ac:dyDescent="0.25">
      <c r="B19" s="80" t="s">
        <v>373</v>
      </c>
    </row>
    <row r="20" spans="2:15" ht="16.8" thickBot="1" x14ac:dyDescent="0.25">
      <c r="B20" s="80" t="s">
        <v>375</v>
      </c>
      <c r="C20" s="48"/>
      <c r="D20" s="49"/>
      <c r="E20" s="50"/>
      <c r="F20" s="51"/>
      <c r="G20" s="51"/>
      <c r="H20" s="50"/>
      <c r="I20" s="50"/>
      <c r="J20" s="51"/>
      <c r="K20" s="50"/>
      <c r="L20" s="50"/>
    </row>
    <row r="21" spans="2:15" x14ac:dyDescent="0.2">
      <c r="B21" s="38" t="s">
        <v>38</v>
      </c>
      <c r="C21" s="31" t="s">
        <v>362</v>
      </c>
      <c r="D21" s="32" t="s">
        <v>360</v>
      </c>
      <c r="E21" s="33" t="s">
        <v>363</v>
      </c>
      <c r="F21" s="34" t="s">
        <v>364</v>
      </c>
      <c r="G21" s="33" t="s">
        <v>365</v>
      </c>
      <c r="H21" s="35" t="s">
        <v>366</v>
      </c>
      <c r="I21" s="36" t="s">
        <v>361</v>
      </c>
      <c r="J21" s="37" t="s">
        <v>367</v>
      </c>
      <c r="K21" s="34" t="s">
        <v>368</v>
      </c>
      <c r="L21" s="37" t="s">
        <v>369</v>
      </c>
      <c r="M21" s="35" t="s">
        <v>370</v>
      </c>
    </row>
    <row r="22" spans="2:15" x14ac:dyDescent="0.2">
      <c r="B22" s="52" t="s">
        <v>27</v>
      </c>
      <c r="C22" s="123">
        <f t="shared" ref="C22:C33" si="0">D22-I22</f>
        <v>-119</v>
      </c>
      <c r="D22" s="53">
        <f>SUM(E22:H22)</f>
        <v>24</v>
      </c>
      <c r="E22" s="54">
        <v>13</v>
      </c>
      <c r="F22" s="54">
        <v>10</v>
      </c>
      <c r="G22" s="55">
        <v>1</v>
      </c>
      <c r="H22" s="56">
        <v>0</v>
      </c>
      <c r="I22" s="53">
        <f>SUM(J22:M22)</f>
        <v>143</v>
      </c>
      <c r="J22" s="57">
        <v>71</v>
      </c>
      <c r="K22" s="54">
        <v>72</v>
      </c>
      <c r="L22" s="57">
        <v>0</v>
      </c>
      <c r="M22" s="56">
        <v>0</v>
      </c>
    </row>
    <row r="23" spans="2:15" x14ac:dyDescent="0.2">
      <c r="B23" s="52" t="s">
        <v>1</v>
      </c>
      <c r="C23" s="123">
        <f t="shared" si="0"/>
        <v>-90</v>
      </c>
      <c r="D23" s="53">
        <f t="shared" ref="D23:D33" si="1">SUM(E23:H23)</f>
        <v>26</v>
      </c>
      <c r="E23" s="55">
        <v>11</v>
      </c>
      <c r="F23" s="54">
        <v>15</v>
      </c>
      <c r="G23" s="55">
        <v>0</v>
      </c>
      <c r="H23" s="56">
        <v>0</v>
      </c>
      <c r="I23" s="53">
        <f t="shared" ref="I23:I33" si="2">SUM(J23:M23)</f>
        <v>116</v>
      </c>
      <c r="J23" s="57">
        <v>50</v>
      </c>
      <c r="K23" s="54">
        <v>66</v>
      </c>
      <c r="L23" s="57">
        <v>0</v>
      </c>
      <c r="M23" s="56">
        <v>0</v>
      </c>
    </row>
    <row r="24" spans="2:15" x14ac:dyDescent="0.2">
      <c r="B24" s="52" t="s">
        <v>3</v>
      </c>
      <c r="C24" s="123">
        <f t="shared" si="0"/>
        <v>-99</v>
      </c>
      <c r="D24" s="53">
        <f t="shared" si="1"/>
        <v>20</v>
      </c>
      <c r="E24" s="55">
        <v>11</v>
      </c>
      <c r="F24" s="54">
        <v>9</v>
      </c>
      <c r="G24" s="55">
        <v>0</v>
      </c>
      <c r="H24" s="56">
        <v>0</v>
      </c>
      <c r="I24" s="53">
        <f t="shared" si="2"/>
        <v>119</v>
      </c>
      <c r="J24" s="57">
        <v>63</v>
      </c>
      <c r="K24" s="54">
        <v>56</v>
      </c>
      <c r="L24" s="57">
        <v>0</v>
      </c>
      <c r="M24" s="56">
        <v>0</v>
      </c>
    </row>
    <row r="25" spans="2:15" x14ac:dyDescent="0.2">
      <c r="B25" s="52" t="s">
        <v>28</v>
      </c>
      <c r="C25" s="123">
        <f t="shared" si="0"/>
        <v>-67</v>
      </c>
      <c r="D25" s="53">
        <f t="shared" si="1"/>
        <v>29</v>
      </c>
      <c r="E25" s="55">
        <v>12</v>
      </c>
      <c r="F25" s="54">
        <v>17</v>
      </c>
      <c r="G25" s="55">
        <v>0</v>
      </c>
      <c r="H25" s="56">
        <v>0</v>
      </c>
      <c r="I25" s="53">
        <f t="shared" si="2"/>
        <v>96</v>
      </c>
      <c r="J25" s="57">
        <v>48</v>
      </c>
      <c r="K25" s="54">
        <v>48</v>
      </c>
      <c r="L25" s="57">
        <v>0</v>
      </c>
      <c r="M25" s="56">
        <v>0</v>
      </c>
    </row>
    <row r="26" spans="2:15" x14ac:dyDescent="0.2">
      <c r="B26" s="52" t="s">
        <v>29</v>
      </c>
      <c r="C26" s="123">
        <f t="shared" si="0"/>
        <v>-99</v>
      </c>
      <c r="D26" s="53">
        <f t="shared" si="1"/>
        <v>26</v>
      </c>
      <c r="E26" s="55">
        <v>10</v>
      </c>
      <c r="F26" s="54">
        <v>16</v>
      </c>
      <c r="G26" s="55">
        <v>0</v>
      </c>
      <c r="H26" s="56">
        <v>0</v>
      </c>
      <c r="I26" s="53">
        <f t="shared" si="2"/>
        <v>125</v>
      </c>
      <c r="J26" s="57">
        <v>57</v>
      </c>
      <c r="K26" s="54">
        <v>68</v>
      </c>
      <c r="L26" s="57">
        <v>0</v>
      </c>
      <c r="M26" s="56">
        <v>0</v>
      </c>
    </row>
    <row r="27" spans="2:15" x14ac:dyDescent="0.2">
      <c r="B27" s="52" t="s">
        <v>30</v>
      </c>
      <c r="C27" s="123">
        <f t="shared" si="0"/>
        <v>-61</v>
      </c>
      <c r="D27" s="53">
        <f t="shared" si="1"/>
        <v>35</v>
      </c>
      <c r="E27" s="55">
        <v>17</v>
      </c>
      <c r="F27" s="54">
        <v>17</v>
      </c>
      <c r="G27" s="55">
        <v>0</v>
      </c>
      <c r="H27" s="56">
        <v>1</v>
      </c>
      <c r="I27" s="53">
        <f t="shared" si="2"/>
        <v>96</v>
      </c>
      <c r="J27" s="57">
        <v>42</v>
      </c>
      <c r="K27" s="54">
        <v>54</v>
      </c>
      <c r="L27" s="57">
        <v>0</v>
      </c>
      <c r="M27" s="56">
        <v>0</v>
      </c>
    </row>
    <row r="28" spans="2:15" x14ac:dyDescent="0.2">
      <c r="B28" s="52" t="s">
        <v>31</v>
      </c>
      <c r="C28" s="123">
        <f t="shared" si="0"/>
        <v>-67</v>
      </c>
      <c r="D28" s="53">
        <f t="shared" si="1"/>
        <v>28</v>
      </c>
      <c r="E28" s="55">
        <v>15</v>
      </c>
      <c r="F28" s="54">
        <v>13</v>
      </c>
      <c r="G28" s="55">
        <v>0</v>
      </c>
      <c r="H28" s="56">
        <v>0</v>
      </c>
      <c r="I28" s="53">
        <f t="shared" si="2"/>
        <v>95</v>
      </c>
      <c r="J28" s="57">
        <v>44</v>
      </c>
      <c r="K28" s="54">
        <v>51</v>
      </c>
      <c r="L28" s="57">
        <v>0</v>
      </c>
      <c r="M28" s="56">
        <v>0</v>
      </c>
    </row>
    <row r="29" spans="2:15" x14ac:dyDescent="0.2">
      <c r="B29" s="52" t="s">
        <v>32</v>
      </c>
      <c r="C29" s="123">
        <f t="shared" si="0"/>
        <v>-99</v>
      </c>
      <c r="D29" s="53">
        <f t="shared" si="1"/>
        <v>27</v>
      </c>
      <c r="E29" s="55">
        <v>12</v>
      </c>
      <c r="F29" s="54">
        <v>14</v>
      </c>
      <c r="G29" s="55">
        <v>0</v>
      </c>
      <c r="H29" s="56">
        <v>1</v>
      </c>
      <c r="I29" s="53">
        <f t="shared" si="2"/>
        <v>126</v>
      </c>
      <c r="J29" s="57">
        <v>61</v>
      </c>
      <c r="K29" s="54">
        <v>64</v>
      </c>
      <c r="L29" s="57">
        <v>1</v>
      </c>
      <c r="M29" s="56">
        <v>0</v>
      </c>
    </row>
    <row r="30" spans="2:15" x14ac:dyDescent="0.2">
      <c r="B30" s="52" t="s">
        <v>33</v>
      </c>
      <c r="C30" s="123">
        <f t="shared" si="0"/>
        <v>-75</v>
      </c>
      <c r="D30" s="53">
        <f t="shared" si="1"/>
        <v>23</v>
      </c>
      <c r="E30" s="55">
        <v>9</v>
      </c>
      <c r="F30" s="54">
        <v>14</v>
      </c>
      <c r="G30" s="55">
        <v>0</v>
      </c>
      <c r="H30" s="56">
        <v>0</v>
      </c>
      <c r="I30" s="53">
        <f t="shared" si="2"/>
        <v>98</v>
      </c>
      <c r="J30" s="57">
        <v>46</v>
      </c>
      <c r="K30" s="54">
        <v>52</v>
      </c>
      <c r="L30" s="57">
        <v>0</v>
      </c>
      <c r="M30" s="56">
        <v>0</v>
      </c>
    </row>
    <row r="31" spans="2:15" x14ac:dyDescent="0.2">
      <c r="B31" s="52" t="s">
        <v>34</v>
      </c>
      <c r="C31" s="123">
        <f t="shared" si="0"/>
        <v>-74</v>
      </c>
      <c r="D31" s="53">
        <f t="shared" si="1"/>
        <v>30</v>
      </c>
      <c r="E31" s="55">
        <v>15</v>
      </c>
      <c r="F31" s="54">
        <v>15</v>
      </c>
      <c r="G31" s="55">
        <v>0</v>
      </c>
      <c r="H31" s="56">
        <v>0</v>
      </c>
      <c r="I31" s="53">
        <f t="shared" si="2"/>
        <v>104</v>
      </c>
      <c r="J31" s="57">
        <v>45</v>
      </c>
      <c r="K31" s="54">
        <v>59</v>
      </c>
      <c r="L31" s="57">
        <v>0</v>
      </c>
      <c r="M31" s="56">
        <v>0</v>
      </c>
    </row>
    <row r="32" spans="2:15" x14ac:dyDescent="0.2">
      <c r="B32" s="52" t="s">
        <v>35</v>
      </c>
      <c r="C32" s="123">
        <f t="shared" si="0"/>
        <v>-81</v>
      </c>
      <c r="D32" s="53">
        <f t="shared" si="1"/>
        <v>30</v>
      </c>
      <c r="E32" s="55">
        <v>19</v>
      </c>
      <c r="F32" s="54">
        <v>11</v>
      </c>
      <c r="G32" s="55">
        <v>0</v>
      </c>
      <c r="H32" s="56">
        <v>0</v>
      </c>
      <c r="I32" s="53">
        <f t="shared" si="2"/>
        <v>111</v>
      </c>
      <c r="J32" s="57">
        <v>54</v>
      </c>
      <c r="K32" s="54">
        <v>57</v>
      </c>
      <c r="L32" s="57">
        <v>0</v>
      </c>
      <c r="M32" s="56">
        <v>0</v>
      </c>
    </row>
    <row r="33" spans="2:15" x14ac:dyDescent="0.2">
      <c r="B33" s="52" t="s">
        <v>36</v>
      </c>
      <c r="C33" s="123">
        <f t="shared" si="0"/>
        <v>-100</v>
      </c>
      <c r="D33" s="53">
        <f t="shared" si="1"/>
        <v>22</v>
      </c>
      <c r="E33" s="55">
        <v>11</v>
      </c>
      <c r="F33" s="54">
        <v>11</v>
      </c>
      <c r="G33" s="55">
        <v>0</v>
      </c>
      <c r="H33" s="56">
        <v>0</v>
      </c>
      <c r="I33" s="53">
        <f t="shared" si="2"/>
        <v>122</v>
      </c>
      <c r="J33" s="57">
        <v>65</v>
      </c>
      <c r="K33" s="54">
        <v>57</v>
      </c>
      <c r="L33" s="57">
        <v>0</v>
      </c>
      <c r="M33" s="56">
        <v>0</v>
      </c>
    </row>
    <row r="34" spans="2:15" ht="15" thickBot="1" x14ac:dyDescent="0.25">
      <c r="B34" s="52" t="s">
        <v>371</v>
      </c>
      <c r="C34" s="123">
        <f t="shared" ref="C34:M34" si="3">SUM(C22:C33)</f>
        <v>-1031</v>
      </c>
      <c r="D34" s="58">
        <f t="shared" si="3"/>
        <v>320</v>
      </c>
      <c r="E34" s="59">
        <f t="shared" si="3"/>
        <v>155</v>
      </c>
      <c r="F34" s="60">
        <f t="shared" si="3"/>
        <v>162</v>
      </c>
      <c r="G34" s="59">
        <f t="shared" si="3"/>
        <v>1</v>
      </c>
      <c r="H34" s="61">
        <f t="shared" si="3"/>
        <v>2</v>
      </c>
      <c r="I34" s="58">
        <f t="shared" si="3"/>
        <v>1351</v>
      </c>
      <c r="J34" s="62">
        <f t="shared" si="3"/>
        <v>646</v>
      </c>
      <c r="K34" s="60">
        <f t="shared" si="3"/>
        <v>704</v>
      </c>
      <c r="L34" s="62">
        <f t="shared" si="3"/>
        <v>1</v>
      </c>
      <c r="M34" s="61">
        <f t="shared" si="3"/>
        <v>0</v>
      </c>
    </row>
    <row r="35" spans="2:15" x14ac:dyDescent="0.2">
      <c r="B35" s="47"/>
      <c r="C35" s="48"/>
      <c r="D35" s="49"/>
      <c r="E35" s="50"/>
      <c r="F35" s="51"/>
      <c r="G35" s="51"/>
      <c r="H35" s="50"/>
      <c r="I35" s="50"/>
      <c r="J35" s="51"/>
      <c r="K35" s="50"/>
      <c r="L35" s="50"/>
    </row>
    <row r="36" spans="2:15" ht="16.8" thickBot="1" x14ac:dyDescent="0.25">
      <c r="B36" s="80" t="s">
        <v>374</v>
      </c>
    </row>
    <row r="37" spans="2:15" x14ac:dyDescent="0.2">
      <c r="B37" s="38" t="s">
        <v>38</v>
      </c>
      <c r="C37" s="31" t="s">
        <v>372</v>
      </c>
      <c r="D37" s="32" t="s">
        <v>21</v>
      </c>
      <c r="E37" s="33" t="s">
        <v>376</v>
      </c>
      <c r="F37" s="34" t="s">
        <v>377</v>
      </c>
      <c r="G37" s="33" t="s">
        <v>378</v>
      </c>
      <c r="H37" s="35" t="s">
        <v>379</v>
      </c>
      <c r="I37" s="36" t="s">
        <v>22</v>
      </c>
      <c r="J37" s="37" t="s">
        <v>380</v>
      </c>
      <c r="K37" s="34" t="s">
        <v>381</v>
      </c>
      <c r="L37" s="37" t="s">
        <v>382</v>
      </c>
      <c r="M37" s="35" t="s">
        <v>383</v>
      </c>
    </row>
    <row r="38" spans="2:15" x14ac:dyDescent="0.2">
      <c r="B38" s="52" t="s">
        <v>27</v>
      </c>
      <c r="C38" s="123">
        <f t="shared" ref="C38:C49" si="4">D38-I38</f>
        <v>-11</v>
      </c>
      <c r="D38" s="53">
        <f>SUM(E38:H38)</f>
        <v>91</v>
      </c>
      <c r="E38" s="55">
        <v>48</v>
      </c>
      <c r="F38" s="54">
        <v>27</v>
      </c>
      <c r="G38" s="55">
        <v>9</v>
      </c>
      <c r="H38" s="56">
        <v>7</v>
      </c>
      <c r="I38" s="53">
        <f>SUM(J38:M38)</f>
        <v>102</v>
      </c>
      <c r="J38" s="57">
        <v>51</v>
      </c>
      <c r="K38" s="54">
        <v>42</v>
      </c>
      <c r="L38" s="57">
        <v>5</v>
      </c>
      <c r="M38" s="56">
        <v>4</v>
      </c>
      <c r="O38" s="63"/>
    </row>
    <row r="39" spans="2:15" x14ac:dyDescent="0.2">
      <c r="B39" s="52" t="s">
        <v>1</v>
      </c>
      <c r="C39" s="123">
        <f t="shared" si="4"/>
        <v>-56</v>
      </c>
      <c r="D39" s="53">
        <f t="shared" ref="D39:D49" si="5">SUM(E39:H39)</f>
        <v>86</v>
      </c>
      <c r="E39" s="55">
        <v>45</v>
      </c>
      <c r="F39" s="54">
        <v>37</v>
      </c>
      <c r="G39" s="55">
        <v>3</v>
      </c>
      <c r="H39" s="56">
        <v>1</v>
      </c>
      <c r="I39" s="53">
        <f t="shared" ref="I39:I49" si="6">SUM(J39:M39)</f>
        <v>142</v>
      </c>
      <c r="J39" s="57">
        <v>67</v>
      </c>
      <c r="K39" s="54">
        <v>65</v>
      </c>
      <c r="L39" s="57">
        <v>4</v>
      </c>
      <c r="M39" s="56">
        <v>6</v>
      </c>
      <c r="O39" s="63"/>
    </row>
    <row r="40" spans="2:15" x14ac:dyDescent="0.2">
      <c r="B40" s="52" t="s">
        <v>3</v>
      </c>
      <c r="C40" s="123">
        <f t="shared" si="4"/>
        <v>-345</v>
      </c>
      <c r="D40" s="53">
        <f t="shared" si="5"/>
        <v>333</v>
      </c>
      <c r="E40" s="55">
        <v>185</v>
      </c>
      <c r="F40" s="54">
        <v>126</v>
      </c>
      <c r="G40" s="55">
        <v>12</v>
      </c>
      <c r="H40" s="56">
        <v>10</v>
      </c>
      <c r="I40" s="53">
        <f t="shared" si="6"/>
        <v>678</v>
      </c>
      <c r="J40" s="57">
        <v>366</v>
      </c>
      <c r="K40" s="54">
        <v>292</v>
      </c>
      <c r="L40" s="57">
        <v>13</v>
      </c>
      <c r="M40" s="56">
        <v>7</v>
      </c>
      <c r="O40" s="63"/>
    </row>
    <row r="41" spans="2:15" x14ac:dyDescent="0.2">
      <c r="B41" s="52" t="s">
        <v>28</v>
      </c>
      <c r="C41" s="123">
        <f t="shared" si="4"/>
        <v>87</v>
      </c>
      <c r="D41" s="53">
        <f t="shared" si="5"/>
        <v>268</v>
      </c>
      <c r="E41" s="55">
        <v>141</v>
      </c>
      <c r="F41" s="54">
        <v>105</v>
      </c>
      <c r="G41" s="55">
        <v>12</v>
      </c>
      <c r="H41" s="56">
        <v>10</v>
      </c>
      <c r="I41" s="53">
        <f t="shared" si="6"/>
        <v>181</v>
      </c>
      <c r="J41" s="57">
        <v>102</v>
      </c>
      <c r="K41" s="54">
        <v>67</v>
      </c>
      <c r="L41" s="57">
        <v>6</v>
      </c>
      <c r="M41" s="56">
        <v>6</v>
      </c>
      <c r="O41" s="63"/>
    </row>
    <row r="42" spans="2:15" x14ac:dyDescent="0.2">
      <c r="B42" s="52" t="s">
        <v>29</v>
      </c>
      <c r="C42" s="123">
        <f t="shared" si="4"/>
        <v>16</v>
      </c>
      <c r="D42" s="53">
        <f t="shared" si="5"/>
        <v>159</v>
      </c>
      <c r="E42" s="55">
        <v>87</v>
      </c>
      <c r="F42" s="54">
        <v>53</v>
      </c>
      <c r="G42" s="55">
        <v>13</v>
      </c>
      <c r="H42" s="56">
        <v>6</v>
      </c>
      <c r="I42" s="53">
        <f t="shared" si="6"/>
        <v>143</v>
      </c>
      <c r="J42" s="57">
        <v>67</v>
      </c>
      <c r="K42" s="54">
        <v>56</v>
      </c>
      <c r="L42" s="57">
        <v>14</v>
      </c>
      <c r="M42" s="56">
        <v>6</v>
      </c>
      <c r="O42" s="63"/>
    </row>
    <row r="43" spans="2:15" x14ac:dyDescent="0.2">
      <c r="B43" s="52" t="s">
        <v>30</v>
      </c>
      <c r="C43" s="123">
        <f t="shared" si="4"/>
        <v>-42</v>
      </c>
      <c r="D43" s="53">
        <f t="shared" si="5"/>
        <v>131</v>
      </c>
      <c r="E43" s="55">
        <v>73</v>
      </c>
      <c r="F43" s="54">
        <v>40</v>
      </c>
      <c r="G43" s="55">
        <v>14</v>
      </c>
      <c r="H43" s="56">
        <v>4</v>
      </c>
      <c r="I43" s="53">
        <f t="shared" si="6"/>
        <v>173</v>
      </c>
      <c r="J43" s="57">
        <v>94</v>
      </c>
      <c r="K43" s="54">
        <v>57</v>
      </c>
      <c r="L43" s="57">
        <v>14</v>
      </c>
      <c r="M43" s="56">
        <v>8</v>
      </c>
      <c r="O43" s="63"/>
    </row>
    <row r="44" spans="2:15" x14ac:dyDescent="0.2">
      <c r="B44" s="52" t="s">
        <v>31</v>
      </c>
      <c r="C44" s="123">
        <f t="shared" si="4"/>
        <v>19</v>
      </c>
      <c r="D44" s="53">
        <f t="shared" si="5"/>
        <v>143</v>
      </c>
      <c r="E44" s="55">
        <v>76</v>
      </c>
      <c r="F44" s="54">
        <v>45</v>
      </c>
      <c r="G44" s="55">
        <v>12</v>
      </c>
      <c r="H44" s="56">
        <v>10</v>
      </c>
      <c r="I44" s="53">
        <f t="shared" si="6"/>
        <v>124</v>
      </c>
      <c r="J44" s="57">
        <v>68</v>
      </c>
      <c r="K44" s="54">
        <v>49</v>
      </c>
      <c r="L44" s="57">
        <v>3</v>
      </c>
      <c r="M44" s="56">
        <v>4</v>
      </c>
      <c r="O44" s="63"/>
    </row>
    <row r="45" spans="2:15" x14ac:dyDescent="0.2">
      <c r="B45" s="52" t="s">
        <v>32</v>
      </c>
      <c r="C45" s="123">
        <f t="shared" si="4"/>
        <v>-3</v>
      </c>
      <c r="D45" s="53">
        <f t="shared" si="5"/>
        <v>122</v>
      </c>
      <c r="E45" s="55">
        <v>46</v>
      </c>
      <c r="F45" s="54">
        <v>56</v>
      </c>
      <c r="G45" s="55">
        <v>7</v>
      </c>
      <c r="H45" s="56">
        <v>13</v>
      </c>
      <c r="I45" s="53">
        <f t="shared" si="6"/>
        <v>125</v>
      </c>
      <c r="J45" s="57">
        <v>60</v>
      </c>
      <c r="K45" s="54">
        <v>51</v>
      </c>
      <c r="L45" s="57">
        <v>8</v>
      </c>
      <c r="M45" s="56">
        <v>6</v>
      </c>
      <c r="O45" s="63"/>
    </row>
    <row r="46" spans="2:15" x14ac:dyDescent="0.2">
      <c r="B46" s="52" t="s">
        <v>33</v>
      </c>
      <c r="C46" s="123">
        <f t="shared" si="4"/>
        <v>-23</v>
      </c>
      <c r="D46" s="53">
        <f t="shared" si="5"/>
        <v>104</v>
      </c>
      <c r="E46" s="55">
        <v>55</v>
      </c>
      <c r="F46" s="54">
        <v>34</v>
      </c>
      <c r="G46" s="55">
        <v>10</v>
      </c>
      <c r="H46" s="56">
        <v>5</v>
      </c>
      <c r="I46" s="53">
        <f t="shared" si="6"/>
        <v>127</v>
      </c>
      <c r="J46" s="57">
        <v>59</v>
      </c>
      <c r="K46" s="54">
        <v>56</v>
      </c>
      <c r="L46" s="57">
        <v>6</v>
      </c>
      <c r="M46" s="56">
        <v>6</v>
      </c>
      <c r="O46" s="63"/>
    </row>
    <row r="47" spans="2:15" x14ac:dyDescent="0.2">
      <c r="B47" s="52" t="s">
        <v>34</v>
      </c>
      <c r="C47" s="123">
        <f t="shared" si="4"/>
        <v>27</v>
      </c>
      <c r="D47" s="53">
        <f t="shared" si="5"/>
        <v>140</v>
      </c>
      <c r="E47" s="55">
        <v>60</v>
      </c>
      <c r="F47" s="54">
        <v>45</v>
      </c>
      <c r="G47" s="55">
        <v>20</v>
      </c>
      <c r="H47" s="56">
        <v>15</v>
      </c>
      <c r="I47" s="53">
        <f t="shared" si="6"/>
        <v>113</v>
      </c>
      <c r="J47" s="57">
        <v>52</v>
      </c>
      <c r="K47" s="54">
        <v>45</v>
      </c>
      <c r="L47" s="57">
        <v>8</v>
      </c>
      <c r="M47" s="56">
        <v>8</v>
      </c>
      <c r="O47" s="63"/>
    </row>
    <row r="48" spans="2:15" x14ac:dyDescent="0.2">
      <c r="B48" s="52" t="s">
        <v>35</v>
      </c>
      <c r="C48" s="123">
        <f t="shared" si="4"/>
        <v>-34</v>
      </c>
      <c r="D48" s="53">
        <f t="shared" si="5"/>
        <v>96</v>
      </c>
      <c r="E48" s="55">
        <v>50</v>
      </c>
      <c r="F48" s="54">
        <v>30</v>
      </c>
      <c r="G48" s="55">
        <v>12</v>
      </c>
      <c r="H48" s="56">
        <v>4</v>
      </c>
      <c r="I48" s="53">
        <f t="shared" si="6"/>
        <v>130</v>
      </c>
      <c r="J48" s="57">
        <v>61</v>
      </c>
      <c r="K48" s="54">
        <v>60</v>
      </c>
      <c r="L48" s="57">
        <v>6</v>
      </c>
      <c r="M48" s="56">
        <v>3</v>
      </c>
      <c r="O48" s="63"/>
    </row>
    <row r="49" spans="2:22" x14ac:dyDescent="0.2">
      <c r="B49" s="52" t="s">
        <v>36</v>
      </c>
      <c r="C49" s="123">
        <f t="shared" si="4"/>
        <v>-10</v>
      </c>
      <c r="D49" s="53">
        <f t="shared" si="5"/>
        <v>104</v>
      </c>
      <c r="E49" s="55">
        <v>57</v>
      </c>
      <c r="F49" s="54">
        <v>40</v>
      </c>
      <c r="G49" s="55">
        <v>6</v>
      </c>
      <c r="H49" s="56">
        <v>1</v>
      </c>
      <c r="I49" s="53">
        <f t="shared" si="6"/>
        <v>114</v>
      </c>
      <c r="J49" s="57">
        <v>65</v>
      </c>
      <c r="K49" s="54">
        <v>41</v>
      </c>
      <c r="L49" s="57">
        <v>4</v>
      </c>
      <c r="M49" s="56">
        <v>4</v>
      </c>
      <c r="O49" s="63"/>
    </row>
    <row r="50" spans="2:22" ht="15" thickBot="1" x14ac:dyDescent="0.25">
      <c r="B50" s="52" t="s">
        <v>371</v>
      </c>
      <c r="C50" s="123">
        <f t="shared" ref="C50:M50" si="7">SUM(C38:C49)</f>
        <v>-375</v>
      </c>
      <c r="D50" s="58">
        <f t="shared" si="7"/>
        <v>1777</v>
      </c>
      <c r="E50" s="59">
        <f t="shared" si="7"/>
        <v>923</v>
      </c>
      <c r="F50" s="60">
        <f t="shared" si="7"/>
        <v>638</v>
      </c>
      <c r="G50" s="59">
        <f t="shared" si="7"/>
        <v>130</v>
      </c>
      <c r="H50" s="61">
        <f t="shared" si="7"/>
        <v>86</v>
      </c>
      <c r="I50" s="58">
        <f t="shared" si="7"/>
        <v>2152</v>
      </c>
      <c r="J50" s="62">
        <f t="shared" si="7"/>
        <v>1112</v>
      </c>
      <c r="K50" s="60">
        <f t="shared" si="7"/>
        <v>881</v>
      </c>
      <c r="L50" s="62">
        <f t="shared" si="7"/>
        <v>91</v>
      </c>
      <c r="M50" s="61">
        <f t="shared" si="7"/>
        <v>68</v>
      </c>
    </row>
    <row r="51" spans="2:22" x14ac:dyDescent="0.2">
      <c r="B51" s="64"/>
      <c r="C51" s="65"/>
      <c r="D51" s="66"/>
      <c r="E51" s="67"/>
      <c r="F51" s="67"/>
      <c r="G51" s="67"/>
      <c r="H51" s="67"/>
      <c r="I51" s="66"/>
      <c r="J51" s="67"/>
      <c r="K51" s="67"/>
      <c r="L51" s="67"/>
      <c r="M51" s="67"/>
    </row>
    <row r="52" spans="2:22" x14ac:dyDescent="0.2">
      <c r="B52" s="64"/>
      <c r="C52" s="65"/>
      <c r="D52" s="66"/>
      <c r="E52" s="67"/>
      <c r="F52" s="67"/>
      <c r="G52" s="67"/>
      <c r="H52" s="67"/>
      <c r="I52" s="66"/>
      <c r="J52" s="67"/>
      <c r="K52" s="67"/>
      <c r="L52" s="67"/>
      <c r="M52" s="67"/>
    </row>
    <row r="53" spans="2:22" ht="16.2" x14ac:dyDescent="0.2">
      <c r="B53" s="80" t="s">
        <v>395</v>
      </c>
    </row>
    <row r="55" spans="2:22" x14ac:dyDescent="0.2">
      <c r="B55" s="113" t="s">
        <v>38</v>
      </c>
      <c r="C55" s="114" t="s">
        <v>359</v>
      </c>
      <c r="D55" s="114" t="s">
        <v>413</v>
      </c>
      <c r="E55" s="114" t="s">
        <v>414</v>
      </c>
      <c r="F55" s="114" t="s">
        <v>415</v>
      </c>
      <c r="G55" s="114" t="s">
        <v>416</v>
      </c>
      <c r="H55" s="114" t="s">
        <v>417</v>
      </c>
      <c r="I55" s="114" t="s">
        <v>418</v>
      </c>
      <c r="J55" s="114" t="s">
        <v>419</v>
      </c>
      <c r="K55" s="114" t="s">
        <v>420</v>
      </c>
      <c r="L55" s="114" t="s">
        <v>421</v>
      </c>
      <c r="M55" s="114" t="s">
        <v>422</v>
      </c>
      <c r="N55" s="114" t="s">
        <v>423</v>
      </c>
      <c r="O55" s="114" t="s">
        <v>424</v>
      </c>
      <c r="P55" s="114" t="s">
        <v>425</v>
      </c>
      <c r="Q55" s="114" t="s">
        <v>426</v>
      </c>
      <c r="R55" s="114" t="s">
        <v>427</v>
      </c>
      <c r="S55" s="114" t="s">
        <v>428</v>
      </c>
      <c r="T55" s="115" t="s">
        <v>429</v>
      </c>
    </row>
    <row r="56" spans="2:22" x14ac:dyDescent="0.2">
      <c r="B56" s="52" t="s">
        <v>0</v>
      </c>
      <c r="C56" s="96">
        <f>SUM('TOP(まとめ)（行政区別人口)'!$D56:$T56)</f>
        <v>78757</v>
      </c>
      <c r="D56" s="96">
        <f>SUMIF(人口１月[地域（行政区別）],D$55,人口１月[合計人数])</f>
        <v>37827</v>
      </c>
      <c r="E56" s="96">
        <f>SUMIF(人口１月[地域（行政区別）],E$55,人口１月[合計人数])</f>
        <v>4258</v>
      </c>
      <c r="F56" s="96">
        <f>SUMIF(人口１月[地域（行政区別）],F$55,人口１月[合計人数])</f>
        <v>5951</v>
      </c>
      <c r="G56" s="96">
        <f>SUMIF(人口１月[地域（行政区別）],G$55,人口１月[合計人数])</f>
        <v>2761</v>
      </c>
      <c r="H56" s="96">
        <f>SUMIF(人口１月[地域（行政区別）],H$55,人口１月[合計人数])</f>
        <v>8277</v>
      </c>
      <c r="I56" s="96">
        <f>SUMIF(人口１月[地域（行政区別）],I$55,人口１月[合計人数])</f>
        <v>5051</v>
      </c>
      <c r="J56" s="96">
        <f>SUMIF(人口１月[地域（行政区別）],J$55,人口１月[合計人数])</f>
        <v>778</v>
      </c>
      <c r="K56" s="96">
        <f>SUMIF(人口１月[地域（行政区別）],K$55,人口１月[合計人数])</f>
        <v>169</v>
      </c>
      <c r="L56" s="96">
        <f>SUMIF(人口１月[地域（行政区別）],L$55,人口１月[合計人数])</f>
        <v>779</v>
      </c>
      <c r="M56" s="96">
        <f>SUMIF(人口１月[地域（行政区別）],M$55,人口１月[合計人数])</f>
        <v>332</v>
      </c>
      <c r="N56" s="96">
        <f>SUMIF(人口１月[地域（行政区別）],N$55,人口１月[合計人数])</f>
        <v>1287</v>
      </c>
      <c r="O56" s="96">
        <f>SUMIF(人口１月[地域（行政区別）],O$55,人口１月[合計人数])</f>
        <v>2434</v>
      </c>
      <c r="P56" s="96">
        <f>SUMIF(人口１月[地域（行政区別）],P$55,人口１月[合計人数])</f>
        <v>1197</v>
      </c>
      <c r="Q56" s="96">
        <f>SUMIF(人口１月[地域（行政区別）],Q$55,人口１月[合計人数])</f>
        <v>911</v>
      </c>
      <c r="R56" s="96">
        <f>SUMIF(人口１月[地域（行政区別）],R$55,人口１月[合計人数])</f>
        <v>775</v>
      </c>
      <c r="S56" s="96">
        <f>SUMIF(人口１月[地域（行政区別）],S$55,人口１月[合計人数])</f>
        <v>1105</v>
      </c>
      <c r="T56" s="96">
        <f>SUMIF(人口１月[地域（行政区別）],T$55,人口１月[合計人数])</f>
        <v>4865</v>
      </c>
      <c r="V56" s="63"/>
    </row>
    <row r="57" spans="2:22" x14ac:dyDescent="0.2">
      <c r="B57" s="52" t="s">
        <v>2</v>
      </c>
      <c r="C57" s="96">
        <f>SUM('TOP(まとめ)（行政区別人口)'!$D57:$T57)</f>
        <v>78611</v>
      </c>
      <c r="D57" s="96">
        <f>SUMIF(人口２月[地域（行政区別）],D$55,人口２月[合計人数])</f>
        <v>37758</v>
      </c>
      <c r="E57" s="96">
        <f>SUMIF(人口２月[地域（行政区別）],E$55,人口２月[合計人数])</f>
        <v>4253</v>
      </c>
      <c r="F57" s="96">
        <f>SUMIF(人口２月[地域（行政区別）],F$55,人口２月[合計人数])</f>
        <v>5965</v>
      </c>
      <c r="G57" s="96">
        <f>SUMIF(人口２月[地域（行政区別）],G$55,人口２月[合計人数])</f>
        <v>2751</v>
      </c>
      <c r="H57" s="96">
        <f>SUMIF(人口２月[地域（行政区別）],H$55,人口２月[合計人数])</f>
        <v>8270</v>
      </c>
      <c r="I57" s="96">
        <f>SUMIF(人口２月[地域（行政区別）],I$55,人口２月[合計人数])</f>
        <v>5042</v>
      </c>
      <c r="J57" s="96">
        <f>SUMIF(人口２月[地域（行政区別）],J$55,人口２月[合計人数])</f>
        <v>773</v>
      </c>
      <c r="K57" s="96">
        <f>SUMIF(人口２月[地域（行政区別）],K$55,人口２月[合計人数])</f>
        <v>166</v>
      </c>
      <c r="L57" s="96">
        <f>SUMIF(人口２月[地域（行政区別）],L$55,人口２月[合計人数])</f>
        <v>778</v>
      </c>
      <c r="M57" s="96">
        <f>SUMIF(人口２月[地域（行政区別）],M$55,人口２月[合計人数])</f>
        <v>329</v>
      </c>
      <c r="N57" s="96">
        <f>SUMIF(人口２月[地域（行政区別）],N$55,人口２月[合計人数])</f>
        <v>1282</v>
      </c>
      <c r="O57" s="96">
        <f>SUMIF(人口２月[地域（行政区別）],O$55,人口２月[合計人数])</f>
        <v>2422</v>
      </c>
      <c r="P57" s="96">
        <f>SUMIF(人口２月[地域（行政区別）],P$55,人口２月[合計人数])</f>
        <v>1191</v>
      </c>
      <c r="Q57" s="96">
        <f>SUMIF(人口２月[地域（行政区別）],Q$55,人口２月[合計人数])</f>
        <v>909</v>
      </c>
      <c r="R57" s="96">
        <f>SUMIF(人口２月[地域（行政区別）],R$55,人口２月[合計人数])</f>
        <v>773</v>
      </c>
      <c r="S57" s="96">
        <f>SUMIF(人口２月[地域（行政区別）],S$55,人口２月[合計人数])</f>
        <v>1101</v>
      </c>
      <c r="T57" s="96">
        <f>SUMIF(人口２月[地域（行政区別）],T$55,人口２月[合計人数])</f>
        <v>4848</v>
      </c>
      <c r="V57" s="63"/>
    </row>
    <row r="58" spans="2:22" x14ac:dyDescent="0.2">
      <c r="B58" s="52" t="s">
        <v>4</v>
      </c>
      <c r="C58" s="96">
        <f>SUM('TOP(まとめ)（行政区別人口)'!$D58:$T58)</f>
        <v>78167</v>
      </c>
      <c r="D58" s="96">
        <f>SUMIF(人口３月[地域（行政区別）],D$55,人口３月[合計人数])</f>
        <v>37532</v>
      </c>
      <c r="E58" s="96">
        <f>SUMIF(人口３月[地域（行政区別）],E$55,人口３月[合計人数])</f>
        <v>4229</v>
      </c>
      <c r="F58" s="96">
        <f>SUMIF(人口３月[地域（行政区別）],F$55,人口３月[合計人数])</f>
        <v>5933</v>
      </c>
      <c r="G58" s="96">
        <f>SUMIF(人口３月[地域（行政区別）],G$55,人口３月[合計人数])</f>
        <v>2739</v>
      </c>
      <c r="H58" s="96">
        <f>SUMIF(人口３月[地域（行政区別）],H$55,人口３月[合計人数])</f>
        <v>8238</v>
      </c>
      <c r="I58" s="96">
        <f>SUMIF(人口３月[地域（行政区別）],I$55,人口３月[合計人数])</f>
        <v>5005</v>
      </c>
      <c r="J58" s="96">
        <f>SUMIF(人口３月[地域（行政区別）],J$55,人口３月[合計人数])</f>
        <v>769</v>
      </c>
      <c r="K58" s="96">
        <f>SUMIF(人口３月[地域（行政区別）],K$55,人口３月[合計人数])</f>
        <v>165</v>
      </c>
      <c r="L58" s="96">
        <f>SUMIF(人口３月[地域（行政区別）],L$55,人口３月[合計人数])</f>
        <v>768</v>
      </c>
      <c r="M58" s="96">
        <f>SUMIF(人口３月[地域（行政区別）],M$55,人口３月[合計人数])</f>
        <v>330</v>
      </c>
      <c r="N58" s="96">
        <f>SUMIF(人口３月[地域（行政区別）],N$55,人口３月[合計人数])</f>
        <v>1279</v>
      </c>
      <c r="O58" s="96">
        <f>SUMIF(人口３月[地域（行政区別）],O$55,人口３月[合計人数])</f>
        <v>2402</v>
      </c>
      <c r="P58" s="96">
        <f>SUMIF(人口３月[地域（行政区別）],P$55,人口３月[合計人数])</f>
        <v>1187</v>
      </c>
      <c r="Q58" s="96">
        <f>SUMIF(人口３月[地域（行政区別）],Q$55,人口３月[合計人数])</f>
        <v>898</v>
      </c>
      <c r="R58" s="96">
        <f>SUMIF(人口３月[地域（行政区別）],R$55,人口３月[合計人数])</f>
        <v>771</v>
      </c>
      <c r="S58" s="96">
        <f>SUMIF(人口３月[地域（行政区別）],S$55,人口３月[合計人数])</f>
        <v>1093</v>
      </c>
      <c r="T58" s="96">
        <f>SUMIF(人口３月[地域（行政区別）],T$55,人口３月[合計人数])</f>
        <v>4829</v>
      </c>
      <c r="V58" s="63"/>
    </row>
    <row r="59" spans="2:22" x14ac:dyDescent="0.2">
      <c r="B59" s="52" t="s">
        <v>5</v>
      </c>
      <c r="C59" s="96">
        <f>SUM('TOP(まとめ)（行政区別人口)'!$D59:$T59)</f>
        <v>78187</v>
      </c>
      <c r="D59" s="96">
        <f>SUMIF(人口４月[地域（行政区別）],D$55,人口４月[合計人数])</f>
        <v>37602</v>
      </c>
      <c r="E59" s="96">
        <f>SUMIF(人口４月[地域（行政区別）],E$55,人口４月[合計人数])</f>
        <v>4225</v>
      </c>
      <c r="F59" s="96">
        <f>SUMIF(人口４月[地域（行政区別）],F$55,人口４月[合計人数])</f>
        <v>5915</v>
      </c>
      <c r="G59" s="96">
        <f>SUMIF(人口４月[地域（行政区別）],G$55,人口４月[合計人数])</f>
        <v>2735</v>
      </c>
      <c r="H59" s="96">
        <f>SUMIF(人口４月[地域（行政区別）],H$55,人口４月[合計人数])</f>
        <v>8247</v>
      </c>
      <c r="I59" s="96">
        <f>SUMIF(人口４月[地域（行政区別）],I$55,人口４月[合計人数])</f>
        <v>4998</v>
      </c>
      <c r="J59" s="96">
        <f>SUMIF(人口４月[地域（行政区別）],J$55,人口４月[合計人数])</f>
        <v>765</v>
      </c>
      <c r="K59" s="96">
        <f>SUMIF(人口４月[地域（行政区別）],K$55,人口４月[合計人数])</f>
        <v>167</v>
      </c>
      <c r="L59" s="96">
        <f>SUMIF(人口４月[地域（行政区別）],L$55,人口４月[合計人数])</f>
        <v>764</v>
      </c>
      <c r="M59" s="96">
        <f>SUMIF(人口４月[地域（行政区別）],M$55,人口４月[合計人数])</f>
        <v>332</v>
      </c>
      <c r="N59" s="96">
        <f>SUMIF(人口４月[地域（行政区別）],N$55,人口４月[合計人数])</f>
        <v>1276</v>
      </c>
      <c r="O59" s="96">
        <f>SUMIF(人口４月[地域（行政区別）],O$55,人口４月[合計人数])</f>
        <v>2396</v>
      </c>
      <c r="P59" s="96">
        <f>SUMIF(人口４月[地域（行政区別）],P$55,人口４月[合計人数])</f>
        <v>1183</v>
      </c>
      <c r="Q59" s="96">
        <f>SUMIF(人口４月[地域（行政区別）],Q$55,人口４月[合計人数])</f>
        <v>899</v>
      </c>
      <c r="R59" s="96">
        <f>SUMIF(人口４月[地域（行政区別）],R$55,人口４月[合計人数])</f>
        <v>767</v>
      </c>
      <c r="S59" s="96">
        <f>SUMIF(人口４月[地域（行政区別）],S$55,人口４月[合計人数])</f>
        <v>1090</v>
      </c>
      <c r="T59" s="96">
        <f>SUMIF(人口４月[地域（行政区別）],T$55,人口４月[合計人数])</f>
        <v>4826</v>
      </c>
      <c r="V59" s="63"/>
    </row>
    <row r="60" spans="2:22" x14ac:dyDescent="0.2">
      <c r="B60" s="52" t="s">
        <v>6</v>
      </c>
      <c r="C60" s="96">
        <f>SUM('TOP(まとめ)（行政区別人口)'!$D60:$T60)</f>
        <v>78104</v>
      </c>
      <c r="D60" s="96">
        <f>SUMIF(人口５月[地域（行政区別）],D$55,人口５月[合計人数])</f>
        <v>37589</v>
      </c>
      <c r="E60" s="96">
        <f>SUMIF(人口５月[地域（行政区別）],E$55,人口５月[合計人数])</f>
        <v>4217</v>
      </c>
      <c r="F60" s="96">
        <f>SUMIF(人口５月[地域（行政区別）],F$55,人口５月[合計人数])</f>
        <v>5908</v>
      </c>
      <c r="G60" s="96">
        <f>SUMIF(人口５月[地域（行政区別）],G$55,人口５月[合計人数])</f>
        <v>2734</v>
      </c>
      <c r="H60" s="96">
        <f>SUMIF(人口５月[地域（行政区別）],H$55,人口５月[合計人数])</f>
        <v>8244</v>
      </c>
      <c r="I60" s="96">
        <f>SUMIF(人口５月[地域（行政区別）],I$55,人口５月[合計人数])</f>
        <v>5001</v>
      </c>
      <c r="J60" s="96">
        <f>SUMIF(人口５月[地域（行政区別）],J$55,人口５月[合計人数])</f>
        <v>757</v>
      </c>
      <c r="K60" s="96">
        <f>SUMIF(人口５月[地域（行政区別）],K$55,人口５月[合計人数])</f>
        <v>165</v>
      </c>
      <c r="L60" s="96">
        <f>SUMIF(人口５月[地域（行政区別）],L$55,人口５月[合計人数])</f>
        <v>762</v>
      </c>
      <c r="M60" s="96">
        <f>SUMIF(人口５月[地域（行政区別）],M$55,人口５月[合計人数])</f>
        <v>332</v>
      </c>
      <c r="N60" s="96">
        <f>SUMIF(人口５月[地域（行政区別）],N$55,人口５月[合計人数])</f>
        <v>1275</v>
      </c>
      <c r="O60" s="96">
        <f>SUMIF(人口５月[地域（行政区別）],O$55,人口５月[合計人数])</f>
        <v>2388</v>
      </c>
      <c r="P60" s="96">
        <f>SUMIF(人口５月[地域（行政区別）],P$55,人口５月[合計人数])</f>
        <v>1176</v>
      </c>
      <c r="Q60" s="96">
        <f>SUMIF(人口５月[地域（行政区別）],Q$55,人口５月[合計人数])</f>
        <v>896</v>
      </c>
      <c r="R60" s="96">
        <f>SUMIF(人口５月[地域（行政区別）],R$55,人口５月[合計人数])</f>
        <v>768</v>
      </c>
      <c r="S60" s="96">
        <f>SUMIF(人口５月[地域（行政区別）],S$55,人口５月[合計人数])</f>
        <v>1087</v>
      </c>
      <c r="T60" s="96">
        <f>SUMIF(人口５月[地域（行政区別）],T$55,人口５月[合計人数])</f>
        <v>4805</v>
      </c>
      <c r="V60" s="63"/>
    </row>
    <row r="61" spans="2:22" x14ac:dyDescent="0.2">
      <c r="B61" s="52" t="s">
        <v>7</v>
      </c>
      <c r="C61" s="96">
        <f>SUM('TOP(まとめ)（行政区別人口)'!$D61:$T61)</f>
        <v>78001</v>
      </c>
      <c r="D61" s="96">
        <f>SUMIF(人口６月[地域（行政区別）],D$55,人口６月[合計人数])</f>
        <v>37551</v>
      </c>
      <c r="E61" s="96">
        <f>SUMIF(人口６月[地域（行政区別）],E$55,人口６月[合計人数])</f>
        <v>4203</v>
      </c>
      <c r="F61" s="96">
        <f>SUMIF(人口６月[地域（行政区別）],F$55,人口６月[合計人数])</f>
        <v>5896</v>
      </c>
      <c r="G61" s="96">
        <f>SUMIF(人口６月[地域（行政区別）],G$55,人口６月[合計人数])</f>
        <v>2735</v>
      </c>
      <c r="H61" s="96">
        <f>SUMIF(人口６月[地域（行政区別）],H$55,人口６月[合計人数])</f>
        <v>8254</v>
      </c>
      <c r="I61" s="96">
        <f>SUMIF(人口６月[地域（行政区別）],I$55,人口６月[合計人数])</f>
        <v>5009</v>
      </c>
      <c r="J61" s="96">
        <f>SUMIF(人口６月[地域（行政区別）],J$55,人口６月[合計人数])</f>
        <v>755</v>
      </c>
      <c r="K61" s="96">
        <f>SUMIF(人口６月[地域（行政区別）],K$55,人口６月[合計人数])</f>
        <v>163</v>
      </c>
      <c r="L61" s="96">
        <f>SUMIF(人口６月[地域（行政区別）],L$55,人口６月[合計人数])</f>
        <v>761</v>
      </c>
      <c r="M61" s="96">
        <f>SUMIF(人口６月[地域（行政区別）],M$55,人口６月[合計人数])</f>
        <v>333</v>
      </c>
      <c r="N61" s="96">
        <f>SUMIF(人口６月[地域（行政区別）],N$55,人口６月[合計人数])</f>
        <v>1267</v>
      </c>
      <c r="O61" s="96">
        <f>SUMIF(人口６月[地域（行政区別）],O$55,人口６月[合計人数])</f>
        <v>2373</v>
      </c>
      <c r="P61" s="96">
        <f>SUMIF(人口６月[地域（行政区別）],P$55,人口６月[合計人数])</f>
        <v>1172</v>
      </c>
      <c r="Q61" s="96">
        <f>SUMIF(人口６月[地域（行政区別）],Q$55,人口６月[合計人数])</f>
        <v>893</v>
      </c>
      <c r="R61" s="96">
        <f>SUMIF(人口６月[地域（行政区別）],R$55,人口６月[合計人数])</f>
        <v>764</v>
      </c>
      <c r="S61" s="96">
        <f>SUMIF(人口６月[地域（行政区別）],S$55,人口６月[合計人数])</f>
        <v>1084</v>
      </c>
      <c r="T61" s="96">
        <f>SUMIF(人口６月[地域（行政区別）],T$55,人口６月[合計人数])</f>
        <v>4788</v>
      </c>
      <c r="V61" s="63"/>
    </row>
    <row r="62" spans="2:22" x14ac:dyDescent="0.2">
      <c r="B62" s="52" t="s">
        <v>8</v>
      </c>
      <c r="C62" s="96">
        <f>SUM('TOP(まとめ)（行政区別人口)'!$D62:$T62)</f>
        <v>77953</v>
      </c>
      <c r="D62" s="96">
        <f>SUMIF(人口７月[地域（行政区別）],D$55,人口７月[合計人数])</f>
        <v>37533</v>
      </c>
      <c r="E62" s="96">
        <f>SUMIF(人口７月[地域（行政区別）],E$55,人口７月[合計人数])</f>
        <v>4198</v>
      </c>
      <c r="F62" s="96">
        <f>SUMIF(人口７月[地域（行政区別）],F$55,人口７月[合計人数])</f>
        <v>5911</v>
      </c>
      <c r="G62" s="96">
        <f>SUMIF(人口７月[地域（行政区別）],G$55,人口７月[合計人数])</f>
        <v>2725</v>
      </c>
      <c r="H62" s="96">
        <f>SUMIF(人口７月[地域（行政区別）],H$55,人口７月[合計人数])</f>
        <v>8266</v>
      </c>
      <c r="I62" s="96">
        <f>SUMIF(人口７月[地域（行政区別）],I$55,人口７月[合計人数])</f>
        <v>5000</v>
      </c>
      <c r="J62" s="96">
        <f>SUMIF(人口７月[地域（行政区別）],J$55,人口７月[合計人数])</f>
        <v>754</v>
      </c>
      <c r="K62" s="96">
        <f>SUMIF(人口７月[地域（行政区別）],K$55,人口７月[合計人数])</f>
        <v>162</v>
      </c>
      <c r="L62" s="96">
        <f>SUMIF(人口７月[地域（行政区別）],L$55,人口７月[合計人数])</f>
        <v>758</v>
      </c>
      <c r="M62" s="96">
        <f>SUMIF(人口７月[地域（行政区別）],M$55,人口７月[合計人数])</f>
        <v>334</v>
      </c>
      <c r="N62" s="96">
        <f>SUMIF(人口７月[地域（行政区別）],N$55,人口７月[合計人数])</f>
        <v>1266</v>
      </c>
      <c r="O62" s="96">
        <f>SUMIF(人口７月[地域（行政区別）],O$55,人口７月[合計人数])</f>
        <v>2356</v>
      </c>
      <c r="P62" s="96">
        <f>SUMIF(人口７月[地域（行政区別）],P$55,人口７月[合計人数])</f>
        <v>1170</v>
      </c>
      <c r="Q62" s="96">
        <f>SUMIF(人口７月[地域（行政区別）],Q$55,人口７月[合計人数])</f>
        <v>886</v>
      </c>
      <c r="R62" s="96">
        <f>SUMIF(人口７月[地域（行政区別）],R$55,人口７月[合計人数])</f>
        <v>764</v>
      </c>
      <c r="S62" s="96">
        <f>SUMIF(人口７月[地域（行政区別）],S$55,人口７月[合計人数])</f>
        <v>1086</v>
      </c>
      <c r="T62" s="96">
        <f>SUMIF(人口７月[地域（行政区別）],T$55,人口７月[合計人数])</f>
        <v>4784</v>
      </c>
      <c r="V62" s="63"/>
    </row>
    <row r="63" spans="2:22" x14ac:dyDescent="0.2">
      <c r="B63" s="52" t="s">
        <v>9</v>
      </c>
      <c r="C63" s="96">
        <f>SUM('TOP(まとめ)（行政区別人口)'!$D63:$T63)</f>
        <v>77851</v>
      </c>
      <c r="D63" s="96">
        <f>SUMIF(人口８月[地域（行政区別）],D$55,人口８月[合計人数])</f>
        <v>37481</v>
      </c>
      <c r="E63" s="96">
        <f>SUMIF(人口８月[地域（行政区別）],E$55,人口８月[合計人数])</f>
        <v>4186</v>
      </c>
      <c r="F63" s="96">
        <f>SUMIF(人口８月[地域（行政区別）],F$55,人口８月[合計人数])</f>
        <v>5912</v>
      </c>
      <c r="G63" s="96">
        <f>SUMIF(人口８月[地域（行政区別）],G$55,人口８月[合計人数])</f>
        <v>2721</v>
      </c>
      <c r="H63" s="96">
        <f>SUMIF(人口８月[地域（行政区別）],H$55,人口８月[合計人数])</f>
        <v>8255</v>
      </c>
      <c r="I63" s="96">
        <f>SUMIF(人口８月[地域（行政区別）],I$55,人口８月[合計人数])</f>
        <v>4990</v>
      </c>
      <c r="J63" s="96">
        <f>SUMIF(人口８月[地域（行政区別）],J$55,人口８月[合計人数])</f>
        <v>754</v>
      </c>
      <c r="K63" s="96">
        <f>SUMIF(人口８月[地域（行政区別）],K$55,人口８月[合計人数])</f>
        <v>164</v>
      </c>
      <c r="L63" s="96">
        <f>SUMIF(人口８月[地域（行政区別）],L$55,人口８月[合計人数])</f>
        <v>757</v>
      </c>
      <c r="M63" s="96">
        <f>SUMIF(人口８月[地域（行政区別）],M$55,人口８月[合計人数])</f>
        <v>332</v>
      </c>
      <c r="N63" s="96">
        <f>SUMIF(人口８月[地域（行政区別）],N$55,人口８月[合計人数])</f>
        <v>1267</v>
      </c>
      <c r="O63" s="96">
        <f>SUMIF(人口８月[地域（行政区別）],O$55,人口８月[合計人数])</f>
        <v>2359</v>
      </c>
      <c r="P63" s="96">
        <f>SUMIF(人口８月[地域（行政区別）],P$55,人口８月[合計人数])</f>
        <v>1171</v>
      </c>
      <c r="Q63" s="96">
        <f>SUMIF(人口８月[地域（行政区別）],Q$55,人口８月[合計人数])</f>
        <v>877</v>
      </c>
      <c r="R63" s="96">
        <f>SUMIF(人口８月[地域（行政区別）],R$55,人口８月[合計人数])</f>
        <v>763</v>
      </c>
      <c r="S63" s="96">
        <f>SUMIF(人口８月[地域（行政区別）],S$55,人口８月[合計人数])</f>
        <v>1088</v>
      </c>
      <c r="T63" s="96">
        <f>SUMIF(人口８月[地域（行政区別）],T$55,人口８月[合計人数])</f>
        <v>4774</v>
      </c>
      <c r="V63" s="63"/>
    </row>
    <row r="64" spans="2:22" x14ac:dyDescent="0.2">
      <c r="B64" s="52" t="s">
        <v>10</v>
      </c>
      <c r="C64" s="96">
        <f>SUM('TOP(まとめ)（行政区別人口)'!$D64:$T64)</f>
        <v>77753</v>
      </c>
      <c r="D64" s="96">
        <f>SUMIF(人口９月[地域（行政区別）],D$55,人口９月[合計人数])</f>
        <v>37443</v>
      </c>
      <c r="E64" s="96">
        <f>SUMIF(人口９月[地域（行政区別）],E$55,人口９月[合計人数])</f>
        <v>4181</v>
      </c>
      <c r="F64" s="96">
        <f>SUMIF(人口９月[地域（行政区別）],F$55,人口９月[合計人数])</f>
        <v>5902</v>
      </c>
      <c r="G64" s="96">
        <f>SUMIF(人口９月[地域（行政区別）],G$55,人口９月[合計人数])</f>
        <v>2722</v>
      </c>
      <c r="H64" s="96">
        <f>SUMIF(人口９月[地域（行政区別）],H$55,人口９月[合計人数])</f>
        <v>8258</v>
      </c>
      <c r="I64" s="96">
        <f>SUMIF(人口９月[地域（行政区別）],I$55,人口９月[合計人数])</f>
        <v>4984</v>
      </c>
      <c r="J64" s="96">
        <f>SUMIF(人口９月[地域（行政区別）],J$55,人口９月[合計人数])</f>
        <v>749</v>
      </c>
      <c r="K64" s="96">
        <f>SUMIF(人口９月[地域（行政区別）],K$55,人口９月[合計人数])</f>
        <v>163</v>
      </c>
      <c r="L64" s="96">
        <f>SUMIF(人口９月[地域（行政区別）],L$55,人口９月[合計人数])</f>
        <v>753</v>
      </c>
      <c r="M64" s="96">
        <f>SUMIF(人口９月[地域（行政区別）],M$55,人口９月[合計人数])</f>
        <v>330</v>
      </c>
      <c r="N64" s="96">
        <f>SUMIF(人口９月[地域（行政区別）],N$55,人口９月[合計人数])</f>
        <v>1263</v>
      </c>
      <c r="O64" s="96">
        <f>SUMIF(人口９月[地域（行政区別）],O$55,人口９月[合計人数])</f>
        <v>2356</v>
      </c>
      <c r="P64" s="96">
        <f>SUMIF(人口９月[地域（行政区別）],P$55,人口９月[合計人数])</f>
        <v>1165</v>
      </c>
      <c r="Q64" s="96">
        <f>SUMIF(人口９月[地域（行政区別）],Q$55,人口９月[合計人数])</f>
        <v>875</v>
      </c>
      <c r="R64" s="96">
        <f>SUMIF(人口９月[地域（行政区別）],R$55,人口９月[合計人数])</f>
        <v>762</v>
      </c>
      <c r="S64" s="96">
        <f>SUMIF(人口９月[地域（行政区別）],S$55,人口９月[合計人数])</f>
        <v>1085</v>
      </c>
      <c r="T64" s="96">
        <f>SUMIF(人口９月[地域（行政区別）],T$55,人口９月[合計人数])</f>
        <v>4762</v>
      </c>
      <c r="V64" s="63"/>
    </row>
    <row r="65" spans="2:22" x14ac:dyDescent="0.2">
      <c r="B65" s="52" t="s">
        <v>11</v>
      </c>
      <c r="C65" s="96">
        <f>SUM('TOP(まとめ)（行政区別人口)'!$D65:$T65)</f>
        <v>77706</v>
      </c>
      <c r="D65" s="96">
        <f>SUMIF(人口10月[地域（行政区別）],D$55,人口10月[合計人数])</f>
        <v>37413</v>
      </c>
      <c r="E65" s="96">
        <f>SUMIF(人口10月[地域（行政区別）],E$55,人口10月[合計人数])</f>
        <v>4193</v>
      </c>
      <c r="F65" s="96">
        <f>SUMIF(人口10月[地域（行政区別）],F$55,人口10月[合計人数])</f>
        <v>5911</v>
      </c>
      <c r="G65" s="96">
        <f>SUMIF(人口10月[地域（行政区別）],G$55,人口10月[合計人数])</f>
        <v>2719</v>
      </c>
      <c r="H65" s="96">
        <f>SUMIF(人口10月[地域（行政区別）],H$55,人口10月[合計人数])</f>
        <v>8258</v>
      </c>
      <c r="I65" s="96">
        <f>SUMIF(人口10月[地域（行政区別）],I$55,人口10月[合計人数])</f>
        <v>4985</v>
      </c>
      <c r="J65" s="96">
        <f>SUMIF(人口10月[地域（行政区別）],J$55,人口10月[合計人数])</f>
        <v>749</v>
      </c>
      <c r="K65" s="96">
        <f>SUMIF(人口10月[地域（行政区別）],K$55,人口10月[合計人数])</f>
        <v>162</v>
      </c>
      <c r="L65" s="96">
        <f>SUMIF(人口10月[地域（行政区別）],L$55,人口10月[合計人数])</f>
        <v>751</v>
      </c>
      <c r="M65" s="96">
        <f>SUMIF(人口10月[地域（行政区別）],M$55,人口10月[合計人数])</f>
        <v>328</v>
      </c>
      <c r="N65" s="96">
        <f>SUMIF(人口10月[地域（行政区別）],N$55,人口10月[合計人数])</f>
        <v>1262</v>
      </c>
      <c r="O65" s="96">
        <f>SUMIF(人口10月[地域（行政区別）],O$55,人口10月[合計人数])</f>
        <v>2351</v>
      </c>
      <c r="P65" s="96">
        <f>SUMIF(人口10月[地域（行政区別）],P$55,人口10月[合計人数])</f>
        <v>1161</v>
      </c>
      <c r="Q65" s="96">
        <f>SUMIF(人口10月[地域（行政区別）],Q$55,人口10月[合計人数])</f>
        <v>873</v>
      </c>
      <c r="R65" s="96">
        <f>SUMIF(人口10月[地域（行政区別）],R$55,人口10月[合計人数])</f>
        <v>753</v>
      </c>
      <c r="S65" s="96">
        <f>SUMIF(人口10月[地域（行政区別）],S$55,人口10月[合計人数])</f>
        <v>1077</v>
      </c>
      <c r="T65" s="96">
        <f>SUMIF(人口10月[地域（行政区別）],T$55,人口10月[合計人数])</f>
        <v>4760</v>
      </c>
      <c r="V65" s="63"/>
    </row>
    <row r="66" spans="2:22" x14ac:dyDescent="0.2">
      <c r="B66" s="52" t="s">
        <v>12</v>
      </c>
      <c r="C66" s="96">
        <f>SUM('TOP(まとめ)（行政区別人口)'!$D66:$T66)</f>
        <v>77591</v>
      </c>
      <c r="D66" s="96">
        <f>SUMIF(人口11月[地域（行政区別）],D$55,人口11月[合計人数])</f>
        <v>37366</v>
      </c>
      <c r="E66" s="96">
        <f>SUMIF(人口11月[地域（行政区別）],E$55,人口11月[合計人数])</f>
        <v>4184</v>
      </c>
      <c r="F66" s="96">
        <f>SUMIF(人口11月[地域（行政区別）],F$55,人口11月[合計人数])</f>
        <v>5907</v>
      </c>
      <c r="G66" s="96">
        <f>SUMIF(人口11月[地域（行政区別）],G$55,人口11月[合計人数])</f>
        <v>2721</v>
      </c>
      <c r="H66" s="96">
        <f>SUMIF(人口11月[地域（行政区別）],H$55,人口11月[合計人数])</f>
        <v>8262</v>
      </c>
      <c r="I66" s="96">
        <f>SUMIF(人口11月[地域（行政区別）],I$55,人口11月[合計人数])</f>
        <v>4976</v>
      </c>
      <c r="J66" s="96">
        <f>SUMIF(人口11月[地域（行政区別）],J$55,人口11月[合計人数])</f>
        <v>747</v>
      </c>
      <c r="K66" s="96">
        <f>SUMIF(人口11月[地域（行政区別）],K$55,人口11月[合計人数])</f>
        <v>161</v>
      </c>
      <c r="L66" s="96">
        <f>SUMIF(人口11月[地域（行政区別）],L$55,人口11月[合計人数])</f>
        <v>743</v>
      </c>
      <c r="M66" s="96">
        <f>SUMIF(人口11月[地域（行政区別）],M$55,人口11月[合計人数])</f>
        <v>327</v>
      </c>
      <c r="N66" s="96">
        <f>SUMIF(人口11月[地域（行政区別）],N$55,人口11月[合計人数])</f>
        <v>1260</v>
      </c>
      <c r="O66" s="96">
        <f>SUMIF(人口11月[地域（行政区別）],O$55,人口11月[合計人数])</f>
        <v>2342</v>
      </c>
      <c r="P66" s="96">
        <f>SUMIF(人口11月[地域（行政区別）],P$55,人口11月[合計人数])</f>
        <v>1151</v>
      </c>
      <c r="Q66" s="96">
        <f>SUMIF(人口11月[地域（行政区別）],Q$55,人口11月[合計人数])</f>
        <v>870</v>
      </c>
      <c r="R66" s="96">
        <f>SUMIF(人口11月[地域（行政区別）],R$55,人口11月[合計人数])</f>
        <v>752</v>
      </c>
      <c r="S66" s="96">
        <f>SUMIF(人口11月[地域（行政区別）],S$55,人口11月[合計人数])</f>
        <v>1068</v>
      </c>
      <c r="T66" s="96">
        <f>SUMIF(人口11月[地域（行政区別）],T$55,人口11月[合計人数])</f>
        <v>4754</v>
      </c>
      <c r="V66" s="63"/>
    </row>
    <row r="67" spans="2:22" x14ac:dyDescent="0.2">
      <c r="B67" s="95" t="s">
        <v>13</v>
      </c>
      <c r="C67" s="97">
        <f>SUM('TOP(まとめ)（行政区別人口)'!$D67:$T67)</f>
        <v>77481</v>
      </c>
      <c r="D67" s="97">
        <f>SUMIF(人口12月[地域（行政区別）],D$55,人口12月[合計人数])</f>
        <v>37311</v>
      </c>
      <c r="E67" s="97">
        <f>SUMIF(人口12月[地域（行政区別）],E$55,人口12月[合計人数])</f>
        <v>4178</v>
      </c>
      <c r="F67" s="97">
        <f>SUMIF(人口12月[地域（行政区別）],F$55,人口12月[合計人数])</f>
        <v>5903</v>
      </c>
      <c r="G67" s="97">
        <f>SUMIF(人口12月[地域（行政区別）],G$55,人口12月[合計人数])</f>
        <v>2714</v>
      </c>
      <c r="H67" s="97">
        <f>SUMIF(人口12月[地域（行政区別）],H$55,人口12月[合計人数])</f>
        <v>8266</v>
      </c>
      <c r="I67" s="97">
        <f>SUMIF(人口12月[地域（行政区別）],I$55,人口12月[合計人数])</f>
        <v>4968</v>
      </c>
      <c r="J67" s="97">
        <f>SUMIF(人口12月[地域（行政区別）],J$55,人口12月[合計人数])</f>
        <v>746</v>
      </c>
      <c r="K67" s="97">
        <f>SUMIF(人口12月[地域（行政区別）],K$55,人口12月[合計人数])</f>
        <v>161</v>
      </c>
      <c r="L67" s="97">
        <f>SUMIF(人口12月[地域（行政区別）],L$55,人口12月[合計人数])</f>
        <v>742</v>
      </c>
      <c r="M67" s="97">
        <f>SUMIF(人口12月[地域（行政区別）],M$55,人口12月[合計人数])</f>
        <v>326</v>
      </c>
      <c r="N67" s="97">
        <f>SUMIF(人口12月[地域（行政区別）],N$55,人口12月[合計人数])</f>
        <v>1262</v>
      </c>
      <c r="O67" s="97">
        <f>SUMIF(人口12月[地域（行政区別）],O$55,人口12月[合計人数])</f>
        <v>2344</v>
      </c>
      <c r="P67" s="97">
        <f>SUMIF(人口12月[地域（行政区別）],P$55,人口12月[合計人数])</f>
        <v>1144</v>
      </c>
      <c r="Q67" s="97">
        <f>SUMIF(人口12月[地域（行政区別）],Q$55,人口12月[合計人数])</f>
        <v>858</v>
      </c>
      <c r="R67" s="97">
        <f>SUMIF(人口12月[地域（行政区別）],R$55,人口12月[合計人数])</f>
        <v>748</v>
      </c>
      <c r="S67" s="97">
        <f>SUMIF(人口12月[地域（行政区別）],S$55,人口12月[合計人数])</f>
        <v>1064</v>
      </c>
      <c r="T67" s="97">
        <f>SUMIF(人口12月[地域（行政区別）],T$55,人口12月[合計人数])</f>
        <v>4746</v>
      </c>
      <c r="V67" s="63"/>
    </row>
    <row r="68" spans="2:22" x14ac:dyDescent="0.2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V68" s="63"/>
    </row>
    <row r="69" spans="2:22" ht="16.2" x14ac:dyDescent="0.2">
      <c r="B69" s="80" t="s">
        <v>384</v>
      </c>
    </row>
    <row r="70" spans="2:22" ht="16.2" x14ac:dyDescent="0.2">
      <c r="K70" s="126" t="s">
        <v>525</v>
      </c>
    </row>
    <row r="71" spans="2:22" ht="16.2" x14ac:dyDescent="0.2">
      <c r="B71" s="71" t="s">
        <v>385</v>
      </c>
      <c r="C71" s="68" t="s">
        <v>24</v>
      </c>
      <c r="D71" s="68" t="s">
        <v>461</v>
      </c>
      <c r="E71" s="68" t="s">
        <v>25</v>
      </c>
      <c r="F71" s="68" t="s">
        <v>462</v>
      </c>
      <c r="G71" s="68" t="s">
        <v>26</v>
      </c>
      <c r="H71" s="72" t="s">
        <v>463</v>
      </c>
      <c r="K71" s="127" t="s">
        <v>509</v>
      </c>
    </row>
    <row r="72" spans="2:22" ht="16.2" x14ac:dyDescent="0.2">
      <c r="B72" s="73" t="s">
        <v>27</v>
      </c>
      <c r="C72" s="119">
        <v>78437</v>
      </c>
      <c r="D72" s="74">
        <f t="shared" ref="D72:D83" si="8">F6</f>
        <v>-130</v>
      </c>
      <c r="E72" s="120">
        <v>39041</v>
      </c>
      <c r="F72" s="74">
        <f>I6</f>
        <v>-56</v>
      </c>
      <c r="G72" s="120">
        <v>39396</v>
      </c>
      <c r="H72" s="75">
        <f>L6</f>
        <v>-74</v>
      </c>
      <c r="J72" s="109" t="s">
        <v>455</v>
      </c>
      <c r="K72" s="128" t="s">
        <v>510</v>
      </c>
    </row>
    <row r="73" spans="2:22" ht="16.2" x14ac:dyDescent="0.2">
      <c r="B73" s="73" t="s">
        <v>1</v>
      </c>
      <c r="C73" s="42">
        <f>IFERROR(C72+D72,"")</f>
        <v>78307</v>
      </c>
      <c r="D73" s="74">
        <f t="shared" si="8"/>
        <v>-146</v>
      </c>
      <c r="E73" s="42">
        <f>IFERROR(E72+F72,"")</f>
        <v>38985</v>
      </c>
      <c r="F73" s="74">
        <f t="shared" ref="F73:F83" si="9">I7</f>
        <v>-62</v>
      </c>
      <c r="G73" s="42">
        <f>IFERROR(G72+H72,"")</f>
        <v>39322</v>
      </c>
      <c r="H73" s="75">
        <f t="shared" ref="H73:H83" si="10">L7</f>
        <v>-84</v>
      </c>
      <c r="J73" s="109" t="s">
        <v>455</v>
      </c>
      <c r="K73" s="129" t="s">
        <v>511</v>
      </c>
    </row>
    <row r="74" spans="2:22" ht="16.2" x14ac:dyDescent="0.2">
      <c r="B74" s="73" t="s">
        <v>3</v>
      </c>
      <c r="C74" s="42">
        <f t="shared" ref="C74:C83" si="11">IFERROR(C73+D73,"")</f>
        <v>78161</v>
      </c>
      <c r="D74" s="74">
        <f t="shared" si="8"/>
        <v>-444</v>
      </c>
      <c r="E74" s="42">
        <f t="shared" ref="E74:E83" si="12">IFERROR(E73+F73,"")</f>
        <v>38923</v>
      </c>
      <c r="F74" s="74">
        <f t="shared" si="9"/>
        <v>-234</v>
      </c>
      <c r="G74" s="42">
        <f t="shared" ref="G74:G83" si="13">IFERROR(G73+H73,"")</f>
        <v>39238</v>
      </c>
      <c r="H74" s="75">
        <f t="shared" si="10"/>
        <v>-210</v>
      </c>
      <c r="J74" s="109" t="s">
        <v>455</v>
      </c>
      <c r="K74" s="129" t="s">
        <v>512</v>
      </c>
    </row>
    <row r="75" spans="2:22" ht="16.2" x14ac:dyDescent="0.2">
      <c r="B75" s="73" t="s">
        <v>28</v>
      </c>
      <c r="C75" s="42">
        <f t="shared" si="11"/>
        <v>77717</v>
      </c>
      <c r="D75" s="74">
        <f t="shared" si="8"/>
        <v>20</v>
      </c>
      <c r="E75" s="42">
        <f t="shared" si="12"/>
        <v>38689</v>
      </c>
      <c r="F75" s="74">
        <f t="shared" si="9"/>
        <v>9</v>
      </c>
      <c r="G75" s="42">
        <f t="shared" si="13"/>
        <v>39028</v>
      </c>
      <c r="H75" s="75">
        <f t="shared" si="10"/>
        <v>11</v>
      </c>
      <c r="J75" s="109" t="s">
        <v>455</v>
      </c>
      <c r="K75" s="129" t="s">
        <v>513</v>
      </c>
    </row>
    <row r="76" spans="2:22" ht="16.2" x14ac:dyDescent="0.2">
      <c r="B76" s="73" t="s">
        <v>29</v>
      </c>
      <c r="C76" s="42">
        <f t="shared" si="11"/>
        <v>77737</v>
      </c>
      <c r="D76" s="74">
        <f t="shared" si="8"/>
        <v>-83</v>
      </c>
      <c r="E76" s="42">
        <f t="shared" si="12"/>
        <v>38698</v>
      </c>
      <c r="F76" s="74">
        <f t="shared" si="9"/>
        <v>-28</v>
      </c>
      <c r="G76" s="42">
        <f t="shared" si="13"/>
        <v>39039</v>
      </c>
      <c r="H76" s="75">
        <f t="shared" si="10"/>
        <v>-55</v>
      </c>
      <c r="J76" s="109" t="s">
        <v>455</v>
      </c>
      <c r="K76" s="129" t="s">
        <v>514</v>
      </c>
    </row>
    <row r="77" spans="2:22" ht="16.2" x14ac:dyDescent="0.2">
      <c r="B77" s="73" t="s">
        <v>30</v>
      </c>
      <c r="C77" s="42">
        <f t="shared" si="11"/>
        <v>77654</v>
      </c>
      <c r="D77" s="74">
        <f t="shared" si="8"/>
        <v>-103</v>
      </c>
      <c r="E77" s="42">
        <f t="shared" si="12"/>
        <v>38670</v>
      </c>
      <c r="F77" s="74">
        <f t="shared" si="9"/>
        <v>-46</v>
      </c>
      <c r="G77" s="42">
        <f t="shared" si="13"/>
        <v>38984</v>
      </c>
      <c r="H77" s="75">
        <f t="shared" si="10"/>
        <v>-57</v>
      </c>
      <c r="J77" s="109" t="s">
        <v>455</v>
      </c>
      <c r="K77" s="129" t="s">
        <v>515</v>
      </c>
    </row>
    <row r="78" spans="2:22" ht="16.2" x14ac:dyDescent="0.2">
      <c r="B78" s="73" t="s">
        <v>31</v>
      </c>
      <c r="C78" s="42">
        <f t="shared" si="11"/>
        <v>77551</v>
      </c>
      <c r="D78" s="74">
        <f t="shared" si="8"/>
        <v>-48</v>
      </c>
      <c r="E78" s="42">
        <f t="shared" si="12"/>
        <v>38624</v>
      </c>
      <c r="F78" s="74">
        <f t="shared" si="9"/>
        <v>-12</v>
      </c>
      <c r="G78" s="42">
        <f t="shared" si="13"/>
        <v>38927</v>
      </c>
      <c r="H78" s="75">
        <f t="shared" si="10"/>
        <v>-36</v>
      </c>
      <c r="J78" s="109" t="s">
        <v>455</v>
      </c>
      <c r="K78" s="129" t="s">
        <v>516</v>
      </c>
    </row>
    <row r="79" spans="2:22" ht="16.2" x14ac:dyDescent="0.2">
      <c r="B79" s="73" t="s">
        <v>32</v>
      </c>
      <c r="C79" s="42">
        <f t="shared" si="11"/>
        <v>77503</v>
      </c>
      <c r="D79" s="74">
        <f t="shared" si="8"/>
        <v>-102</v>
      </c>
      <c r="E79" s="42">
        <f t="shared" si="12"/>
        <v>38612</v>
      </c>
      <c r="F79" s="74">
        <f t="shared" si="9"/>
        <v>-65</v>
      </c>
      <c r="G79" s="42">
        <f t="shared" si="13"/>
        <v>38891</v>
      </c>
      <c r="H79" s="75">
        <f t="shared" si="10"/>
        <v>-37</v>
      </c>
      <c r="J79" s="109" t="s">
        <v>455</v>
      </c>
      <c r="K79" s="129" t="s">
        <v>517</v>
      </c>
    </row>
    <row r="80" spans="2:22" ht="16.2" x14ac:dyDescent="0.2">
      <c r="B80" s="73" t="s">
        <v>33</v>
      </c>
      <c r="C80" s="42">
        <f t="shared" si="11"/>
        <v>77401</v>
      </c>
      <c r="D80" s="74">
        <f t="shared" si="8"/>
        <v>-98</v>
      </c>
      <c r="E80" s="42">
        <f t="shared" si="12"/>
        <v>38547</v>
      </c>
      <c r="F80" s="74">
        <f t="shared" si="9"/>
        <v>-37</v>
      </c>
      <c r="G80" s="42">
        <f t="shared" si="13"/>
        <v>38854</v>
      </c>
      <c r="H80" s="75">
        <f t="shared" si="10"/>
        <v>-61</v>
      </c>
      <c r="J80" s="109" t="s">
        <v>455</v>
      </c>
      <c r="K80" s="129" t="s">
        <v>518</v>
      </c>
    </row>
    <row r="81" spans="2:12" ht="16.2" x14ac:dyDescent="0.2">
      <c r="B81" s="73" t="s">
        <v>34</v>
      </c>
      <c r="C81" s="42">
        <f t="shared" si="11"/>
        <v>77303</v>
      </c>
      <c r="D81" s="74">
        <f t="shared" si="8"/>
        <v>-47</v>
      </c>
      <c r="E81" s="42">
        <f t="shared" si="12"/>
        <v>38510</v>
      </c>
      <c r="F81" s="74">
        <f t="shared" si="9"/>
        <v>-10</v>
      </c>
      <c r="G81" s="42">
        <f t="shared" si="13"/>
        <v>38793</v>
      </c>
      <c r="H81" s="75">
        <f t="shared" si="10"/>
        <v>-37</v>
      </c>
      <c r="J81" s="109" t="s">
        <v>455</v>
      </c>
      <c r="K81" s="129" t="s">
        <v>519</v>
      </c>
    </row>
    <row r="82" spans="2:12" ht="16.2" x14ac:dyDescent="0.2">
      <c r="B82" s="73" t="s">
        <v>35</v>
      </c>
      <c r="C82" s="42">
        <f t="shared" si="11"/>
        <v>77256</v>
      </c>
      <c r="D82" s="74">
        <f t="shared" si="8"/>
        <v>-115</v>
      </c>
      <c r="E82" s="42">
        <f t="shared" si="12"/>
        <v>38500</v>
      </c>
      <c r="F82" s="74">
        <f t="shared" si="9"/>
        <v>-40</v>
      </c>
      <c r="G82" s="42">
        <f t="shared" si="13"/>
        <v>38756</v>
      </c>
      <c r="H82" s="75">
        <f t="shared" si="10"/>
        <v>-75</v>
      </c>
      <c r="J82" s="109" t="s">
        <v>455</v>
      </c>
      <c r="K82" s="129" t="s">
        <v>520</v>
      </c>
    </row>
    <row r="83" spans="2:12" ht="16.2" x14ac:dyDescent="0.2">
      <c r="B83" s="76" t="s">
        <v>36</v>
      </c>
      <c r="C83" s="42">
        <f t="shared" si="11"/>
        <v>77141</v>
      </c>
      <c r="D83" s="77">
        <f t="shared" si="8"/>
        <v>-110</v>
      </c>
      <c r="E83" s="42">
        <f t="shared" si="12"/>
        <v>38460</v>
      </c>
      <c r="F83" s="77">
        <f t="shared" si="9"/>
        <v>-60</v>
      </c>
      <c r="G83" s="42">
        <f t="shared" si="13"/>
        <v>38681</v>
      </c>
      <c r="H83" s="78">
        <f t="shared" si="10"/>
        <v>-50</v>
      </c>
      <c r="J83" s="109" t="s">
        <v>455</v>
      </c>
      <c r="K83" s="129" t="s">
        <v>521</v>
      </c>
    </row>
    <row r="84" spans="2:12" ht="16.2" x14ac:dyDescent="0.2">
      <c r="B84" s="76" t="s">
        <v>464</v>
      </c>
      <c r="C84" s="83"/>
      <c r="D84" s="82">
        <f>SUBTOTAL(109,推計人口[総数当月増減])</f>
        <v>-1406</v>
      </c>
      <c r="E84" s="82"/>
      <c r="F84" s="82">
        <f>SUBTOTAL(109,推計人口[男当月増減])</f>
        <v>-641</v>
      </c>
      <c r="G84" s="82"/>
      <c r="H84" s="84">
        <f>SUBTOTAL(109,推計人口[女当月増減])</f>
        <v>-765</v>
      </c>
      <c r="J84" s="109" t="s">
        <v>455</v>
      </c>
      <c r="K84" s="129" t="s">
        <v>522</v>
      </c>
    </row>
    <row r="85" spans="2:12" ht="17.25" customHeight="1" x14ac:dyDescent="0.2">
      <c r="I85" s="79"/>
      <c r="J85" s="79"/>
      <c r="K85" s="79"/>
      <c r="L85" s="79"/>
    </row>
    <row r="88" spans="2:12" ht="19.2" x14ac:dyDescent="0.2">
      <c r="B88" s="121" t="s">
        <v>459</v>
      </c>
    </row>
    <row r="90" spans="2:12" ht="19.2" x14ac:dyDescent="0.2">
      <c r="B90" s="121" t="s">
        <v>532</v>
      </c>
    </row>
    <row r="91" spans="2:12" ht="19.2" x14ac:dyDescent="0.2">
      <c r="B91" s="122"/>
    </row>
    <row r="92" spans="2:12" ht="19.2" x14ac:dyDescent="0.2">
      <c r="B92" s="122" t="s">
        <v>533</v>
      </c>
    </row>
    <row r="101" spans="2:13" ht="19.2" x14ac:dyDescent="0.2">
      <c r="B101" s="88" t="str">
        <f>B1</f>
        <v>住民基本台帳からみる柏崎市の人口推移（行政区別）　</v>
      </c>
      <c r="C101" s="89"/>
      <c r="D101" s="90"/>
      <c r="E101" s="90"/>
      <c r="F101" s="90"/>
    </row>
    <row r="102" spans="2:13" x14ac:dyDescent="0.2">
      <c r="H102" s="85" t="str">
        <f>H2</f>
        <v>西暦</v>
      </c>
      <c r="I102" s="86" t="str">
        <f>I2</f>
        <v>2023年</v>
      </c>
      <c r="J102" s="81"/>
      <c r="K102" s="118" t="str">
        <f>R1</f>
        <v>出典：市民課　住民基本台帳</v>
      </c>
      <c r="L102" s="81"/>
      <c r="M102" s="81"/>
    </row>
    <row r="103" spans="2:13" x14ac:dyDescent="0.2">
      <c r="H103" s="85" t="str">
        <f>H3</f>
        <v>和暦</v>
      </c>
      <c r="I103" s="86" t="str">
        <f>I3</f>
        <v>令和5年</v>
      </c>
      <c r="K103" s="118" t="str">
        <f>R2</f>
        <v>作成：企画政策課</v>
      </c>
    </row>
  </sheetData>
  <sheetProtection algorithmName="SHA-512" hashValue="zc0LDdwfk0vlz4beFfU/W2y2o0ANlfjkdRDiqBLYlBIbGWo7sx4TVGNvekVzOYj62udNp4VWcMLm1qZu8B6jmw==" saltValue="f9vYea+TOGXOoEObfmSR7A==" spinCount="100000" sheet="1" objects="1" scenarios="1" autoFilter="0"/>
  <phoneticPr fontId="3"/>
  <conditionalFormatting sqref="O38:O49">
    <cfRule type="cellIs" dxfId="474" priority="11" operator="equal">
      <formula>FALSE</formula>
    </cfRule>
  </conditionalFormatting>
  <conditionalFormatting sqref="V56:V68">
    <cfRule type="cellIs" dxfId="473" priority="8" operator="equal">
      <formula>FALSE</formula>
    </cfRule>
  </conditionalFormatting>
  <conditionalFormatting sqref="V57:V68">
    <cfRule type="cellIs" dxfId="472" priority="7" operator="equal">
      <formula>FALSE</formula>
    </cfRule>
  </conditionalFormatting>
  <hyperlinks>
    <hyperlink ref="O5" location="前年12月!A1" display="前年12月行政区別" xr:uid="{00000000-0004-0000-0000-000000000000}"/>
    <hyperlink ref="O6" location="'1月'!A1" display="1月行政区別" xr:uid="{00000000-0004-0000-0000-000001000000}"/>
    <hyperlink ref="O7" location="'2月'!A1" display="2月行政区別" xr:uid="{00000000-0004-0000-0000-000002000000}"/>
    <hyperlink ref="O8" location="'3月'!A1" display="3月行政区別" xr:uid="{00000000-0004-0000-0000-000003000000}"/>
    <hyperlink ref="O9" location="'4月'!A1" display="4月行政区別" xr:uid="{00000000-0004-0000-0000-000004000000}"/>
    <hyperlink ref="O10" location="'5月'!A1" display="5月行政区別" xr:uid="{00000000-0004-0000-0000-000005000000}"/>
    <hyperlink ref="O11" location="'6月'!A1" display="6月行政区別" xr:uid="{00000000-0004-0000-0000-000006000000}"/>
    <hyperlink ref="O12" location="'7月'!A1" display="7月行政区別" xr:uid="{00000000-0004-0000-0000-000007000000}"/>
    <hyperlink ref="O13" location="'8月'!A1" display="8月行政区別" xr:uid="{00000000-0004-0000-0000-000008000000}"/>
    <hyperlink ref="O14" location="'9月'!A1" display="9月行政区別" xr:uid="{00000000-0004-0000-0000-000009000000}"/>
    <hyperlink ref="O15" location="'10月'!A1" display="10月行政区別" xr:uid="{00000000-0004-0000-0000-00000A000000}"/>
    <hyperlink ref="O16" location="'11月'!A1" display="11月行政区別" xr:uid="{00000000-0004-0000-0000-00000B000000}"/>
    <hyperlink ref="O17" location="'12月'!A1" display="12月行政区別" xr:uid="{00000000-0004-0000-0000-00000C000000}"/>
    <hyperlink ref="K72" location="前年12月!A1" display="前年12月行政区別" xr:uid="{00000000-0004-0000-0000-00000D000000}"/>
    <hyperlink ref="K73" location="'1月'!A1" display="1月行政区別" xr:uid="{00000000-0004-0000-0000-00000E000000}"/>
    <hyperlink ref="K74" location="'2月'!A1" display="2月行政区別" xr:uid="{00000000-0004-0000-0000-00000F000000}"/>
    <hyperlink ref="K75" location="'3月'!A1" display="3月行政区別" xr:uid="{00000000-0004-0000-0000-000010000000}"/>
    <hyperlink ref="K76" location="'4月'!A1" display="4月行政区別" xr:uid="{00000000-0004-0000-0000-000011000000}"/>
    <hyperlink ref="K77" location="'5月'!A1" display="5月行政区別" xr:uid="{00000000-0004-0000-0000-000012000000}"/>
    <hyperlink ref="K78" location="'6月'!A1" display="6月行政区別" xr:uid="{00000000-0004-0000-0000-000013000000}"/>
    <hyperlink ref="K79" location="'7月'!A1" display="7月行政区別" xr:uid="{00000000-0004-0000-0000-000014000000}"/>
    <hyperlink ref="K80" location="'8月'!A1" display="8月行政区別" xr:uid="{00000000-0004-0000-0000-000015000000}"/>
    <hyperlink ref="K81" location="'9月'!A1" display="9月行政区別" xr:uid="{00000000-0004-0000-0000-000016000000}"/>
    <hyperlink ref="K82" location="'10月'!A1" display="10月行政区別" xr:uid="{00000000-0004-0000-0000-000017000000}"/>
    <hyperlink ref="K83" location="'11月'!A1" display="11月行政区別" xr:uid="{00000000-0004-0000-0000-000018000000}"/>
    <hyperlink ref="K84" location="'12月'!A1" display="12月行政区別" xr:uid="{00000000-0004-0000-0000-000019000000}"/>
  </hyperlinks>
  <pageMargins left="0.25" right="0.25" top="0.75" bottom="0.75" header="0.3" footer="0.3"/>
  <pageSetup paperSize="8" scale="72" fitToHeight="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477</v>
      </c>
      <c r="B2" s="24" t="s">
        <v>478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38910</v>
      </c>
      <c r="G2" s="26">
        <f t="shared" si="0"/>
        <v>316</v>
      </c>
      <c r="H2" s="26">
        <f t="shared" si="0"/>
        <v>39977</v>
      </c>
      <c r="I2" s="26">
        <f t="shared" si="0"/>
        <v>538</v>
      </c>
      <c r="J2" s="26">
        <f t="shared" si="0"/>
        <v>78887</v>
      </c>
      <c r="K2" s="26">
        <f t="shared" si="0"/>
        <v>854</v>
      </c>
      <c r="L2" s="26">
        <f t="shared" si="0"/>
        <v>34738</v>
      </c>
      <c r="M2" s="108" t="s">
        <v>350</v>
      </c>
    </row>
    <row r="3" spans="1:18" x14ac:dyDescent="0.2">
      <c r="A3" s="6" t="str">
        <f>A2</f>
        <v>2022/12末</v>
      </c>
      <c r="B3" s="6" t="str">
        <f>B2</f>
        <v>令和4/12末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44</v>
      </c>
      <c r="I3" s="14">
        <v>2</v>
      </c>
      <c r="J3" s="14">
        <v>73</v>
      </c>
      <c r="K3" s="14">
        <v>2</v>
      </c>
      <c r="L3" s="14">
        <v>52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2022/12末</v>
      </c>
      <c r="B4" s="8" t="str">
        <f>B3</f>
        <v>令和4/12末</v>
      </c>
      <c r="C4" s="16">
        <v>2</v>
      </c>
      <c r="D4" s="16">
        <v>2</v>
      </c>
      <c r="E4" s="17" t="s">
        <v>43</v>
      </c>
      <c r="F4" s="16">
        <v>114</v>
      </c>
      <c r="G4" s="16">
        <v>0</v>
      </c>
      <c r="H4" s="16">
        <v>183</v>
      </c>
      <c r="I4" s="16">
        <v>7</v>
      </c>
      <c r="J4" s="16">
        <v>297</v>
      </c>
      <c r="K4" s="16">
        <v>7</v>
      </c>
      <c r="L4" s="16">
        <v>175</v>
      </c>
      <c r="M4" s="9" t="s">
        <v>396</v>
      </c>
      <c r="Q4" s="1"/>
    </row>
    <row r="5" spans="1:18" x14ac:dyDescent="0.2">
      <c r="A5" s="10" t="str">
        <f t="shared" ref="A5:B20" si="1">A4</f>
        <v>2022/12末</v>
      </c>
      <c r="B5" s="10" t="str">
        <f t="shared" si="1"/>
        <v>令和4/12末</v>
      </c>
      <c r="C5" s="18">
        <v>3</v>
      </c>
      <c r="D5" s="18">
        <v>3</v>
      </c>
      <c r="E5" s="19" t="s">
        <v>44</v>
      </c>
      <c r="F5" s="18">
        <v>152</v>
      </c>
      <c r="G5" s="18">
        <v>4</v>
      </c>
      <c r="H5" s="18">
        <v>150</v>
      </c>
      <c r="I5" s="18">
        <v>3</v>
      </c>
      <c r="J5" s="18">
        <v>302</v>
      </c>
      <c r="K5" s="18">
        <v>7</v>
      </c>
      <c r="L5" s="18">
        <v>140</v>
      </c>
      <c r="M5" s="7" t="s">
        <v>396</v>
      </c>
    </row>
    <row r="6" spans="1:18" x14ac:dyDescent="0.2">
      <c r="A6" s="8" t="str">
        <f t="shared" si="1"/>
        <v>2022/12末</v>
      </c>
      <c r="B6" s="8" t="str">
        <f t="shared" si="1"/>
        <v>令和4/12末</v>
      </c>
      <c r="C6" s="16">
        <v>4</v>
      </c>
      <c r="D6" s="16">
        <v>4</v>
      </c>
      <c r="E6" s="17" t="s">
        <v>45</v>
      </c>
      <c r="F6" s="16">
        <v>256</v>
      </c>
      <c r="G6" s="16">
        <v>0</v>
      </c>
      <c r="H6" s="16">
        <v>282</v>
      </c>
      <c r="I6" s="16">
        <v>4</v>
      </c>
      <c r="J6" s="16">
        <v>538</v>
      </c>
      <c r="K6" s="16">
        <v>4</v>
      </c>
      <c r="L6" s="16">
        <v>251</v>
      </c>
      <c r="M6" s="9" t="s">
        <v>396</v>
      </c>
    </row>
    <row r="7" spans="1:18" x14ac:dyDescent="0.2">
      <c r="A7" s="10" t="str">
        <f t="shared" si="1"/>
        <v>2022/12末</v>
      </c>
      <c r="B7" s="10" t="str">
        <f t="shared" si="1"/>
        <v>令和4/12末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157</v>
      </c>
      <c r="I7" s="18">
        <v>0</v>
      </c>
      <c r="J7" s="18">
        <v>312</v>
      </c>
      <c r="K7" s="18">
        <v>0</v>
      </c>
      <c r="L7" s="18">
        <v>129</v>
      </c>
      <c r="M7" s="7" t="s">
        <v>396</v>
      </c>
    </row>
    <row r="8" spans="1:18" x14ac:dyDescent="0.2">
      <c r="A8" s="8" t="str">
        <f t="shared" si="1"/>
        <v>2022/12末</v>
      </c>
      <c r="B8" s="8" t="str">
        <f t="shared" si="1"/>
        <v>令和4/12末</v>
      </c>
      <c r="C8" s="16">
        <v>6</v>
      </c>
      <c r="D8" s="16">
        <v>6</v>
      </c>
      <c r="E8" s="17" t="s">
        <v>47</v>
      </c>
      <c r="F8" s="16">
        <v>264</v>
      </c>
      <c r="G8" s="16">
        <v>1</v>
      </c>
      <c r="H8" s="16">
        <v>276</v>
      </c>
      <c r="I8" s="16">
        <v>1</v>
      </c>
      <c r="J8" s="16">
        <v>540</v>
      </c>
      <c r="K8" s="16">
        <v>2</v>
      </c>
      <c r="L8" s="16">
        <v>244</v>
      </c>
      <c r="M8" s="9" t="s">
        <v>396</v>
      </c>
    </row>
    <row r="9" spans="1:18" x14ac:dyDescent="0.2">
      <c r="A9" s="10" t="str">
        <f t="shared" si="1"/>
        <v>2022/12末</v>
      </c>
      <c r="B9" s="10" t="str">
        <f t="shared" si="1"/>
        <v>令和4/12末</v>
      </c>
      <c r="C9" s="18">
        <v>7</v>
      </c>
      <c r="D9" s="18">
        <v>7</v>
      </c>
      <c r="E9" s="19" t="s">
        <v>48</v>
      </c>
      <c r="F9" s="18">
        <v>141</v>
      </c>
      <c r="G9" s="18">
        <v>0</v>
      </c>
      <c r="H9" s="18">
        <v>144</v>
      </c>
      <c r="I9" s="18">
        <v>0</v>
      </c>
      <c r="J9" s="18">
        <v>285</v>
      </c>
      <c r="K9" s="18">
        <v>0</v>
      </c>
      <c r="L9" s="18">
        <v>121</v>
      </c>
      <c r="M9" s="7" t="s">
        <v>396</v>
      </c>
    </row>
    <row r="10" spans="1:18" x14ac:dyDescent="0.2">
      <c r="A10" s="8" t="str">
        <f t="shared" si="1"/>
        <v>2022/12末</v>
      </c>
      <c r="B10" s="8" t="str">
        <f t="shared" si="1"/>
        <v>令和4/12末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182</v>
      </c>
      <c r="I10" s="16">
        <v>7</v>
      </c>
      <c r="J10" s="16">
        <v>346</v>
      </c>
      <c r="K10" s="16">
        <v>8</v>
      </c>
      <c r="L10" s="16">
        <v>162</v>
      </c>
      <c r="M10" s="9" t="s">
        <v>396</v>
      </c>
    </row>
    <row r="11" spans="1:18" x14ac:dyDescent="0.2">
      <c r="A11" s="10" t="str">
        <f t="shared" si="1"/>
        <v>2022/12末</v>
      </c>
      <c r="B11" s="10" t="str">
        <f t="shared" si="1"/>
        <v>令和4/12末</v>
      </c>
      <c r="C11" s="18">
        <v>9</v>
      </c>
      <c r="D11" s="18">
        <v>10</v>
      </c>
      <c r="E11" s="19" t="s">
        <v>50</v>
      </c>
      <c r="F11" s="18">
        <v>34</v>
      </c>
      <c r="G11" s="18">
        <v>0</v>
      </c>
      <c r="H11" s="18">
        <v>37</v>
      </c>
      <c r="I11" s="18">
        <v>0</v>
      </c>
      <c r="J11" s="18">
        <v>71</v>
      </c>
      <c r="K11" s="18">
        <v>0</v>
      </c>
      <c r="L11" s="18">
        <v>43</v>
      </c>
      <c r="M11" s="7" t="s">
        <v>396</v>
      </c>
    </row>
    <row r="12" spans="1:18" x14ac:dyDescent="0.2">
      <c r="A12" s="8" t="str">
        <f t="shared" si="1"/>
        <v>2022/12末</v>
      </c>
      <c r="B12" s="8" t="str">
        <f t="shared" si="1"/>
        <v>令和4/12末</v>
      </c>
      <c r="C12" s="16">
        <v>10</v>
      </c>
      <c r="D12" s="16">
        <v>11</v>
      </c>
      <c r="E12" s="17" t="s">
        <v>51</v>
      </c>
      <c r="F12" s="16">
        <v>157</v>
      </c>
      <c r="G12" s="16">
        <v>1</v>
      </c>
      <c r="H12" s="16">
        <v>182</v>
      </c>
      <c r="I12" s="16">
        <v>5</v>
      </c>
      <c r="J12" s="16">
        <v>339</v>
      </c>
      <c r="K12" s="16">
        <v>6</v>
      </c>
      <c r="L12" s="16">
        <v>165</v>
      </c>
      <c r="M12" s="9" t="s">
        <v>396</v>
      </c>
    </row>
    <row r="13" spans="1:18" x14ac:dyDescent="0.2">
      <c r="A13" s="10" t="str">
        <f t="shared" si="1"/>
        <v>2022/12末</v>
      </c>
      <c r="B13" s="10" t="str">
        <f t="shared" si="1"/>
        <v>令和4/12末</v>
      </c>
      <c r="C13" s="18">
        <v>11</v>
      </c>
      <c r="D13" s="18">
        <v>12</v>
      </c>
      <c r="E13" s="19" t="s">
        <v>52</v>
      </c>
      <c r="F13" s="18">
        <v>116</v>
      </c>
      <c r="G13" s="18">
        <v>4</v>
      </c>
      <c r="H13" s="18">
        <v>124</v>
      </c>
      <c r="I13" s="18">
        <v>3</v>
      </c>
      <c r="J13" s="18">
        <v>240</v>
      </c>
      <c r="K13" s="18">
        <v>7</v>
      </c>
      <c r="L13" s="18">
        <v>124</v>
      </c>
      <c r="M13" s="7" t="s">
        <v>396</v>
      </c>
    </row>
    <row r="14" spans="1:18" x14ac:dyDescent="0.2">
      <c r="A14" s="8" t="str">
        <f t="shared" si="1"/>
        <v>2022/12末</v>
      </c>
      <c r="B14" s="8" t="str">
        <f t="shared" si="1"/>
        <v>令和4/12末</v>
      </c>
      <c r="C14" s="16">
        <v>12</v>
      </c>
      <c r="D14" s="16">
        <v>13</v>
      </c>
      <c r="E14" s="17" t="s">
        <v>53</v>
      </c>
      <c r="F14" s="16">
        <v>184</v>
      </c>
      <c r="G14" s="16">
        <v>0</v>
      </c>
      <c r="H14" s="16">
        <v>211</v>
      </c>
      <c r="I14" s="16">
        <v>1</v>
      </c>
      <c r="J14" s="16">
        <v>395</v>
      </c>
      <c r="K14" s="16">
        <v>1</v>
      </c>
      <c r="L14" s="16">
        <v>190</v>
      </c>
      <c r="M14" s="9" t="s">
        <v>396</v>
      </c>
    </row>
    <row r="15" spans="1:18" x14ac:dyDescent="0.2">
      <c r="A15" s="10" t="str">
        <f t="shared" si="1"/>
        <v>2022/12末</v>
      </c>
      <c r="B15" s="10" t="str">
        <f t="shared" si="1"/>
        <v>令和4/12末</v>
      </c>
      <c r="C15" s="18">
        <v>13</v>
      </c>
      <c r="D15" s="18">
        <v>14</v>
      </c>
      <c r="E15" s="19" t="s">
        <v>54</v>
      </c>
      <c r="F15" s="18">
        <v>84</v>
      </c>
      <c r="G15" s="18">
        <v>0</v>
      </c>
      <c r="H15" s="18">
        <v>101</v>
      </c>
      <c r="I15" s="18">
        <v>2</v>
      </c>
      <c r="J15" s="18">
        <v>185</v>
      </c>
      <c r="K15" s="18">
        <v>2</v>
      </c>
      <c r="L15" s="18">
        <v>95</v>
      </c>
      <c r="M15" s="7" t="s">
        <v>396</v>
      </c>
    </row>
    <row r="16" spans="1:18" x14ac:dyDescent="0.2">
      <c r="A16" s="8" t="str">
        <f t="shared" si="1"/>
        <v>2022/12末</v>
      </c>
      <c r="B16" s="8" t="str">
        <f t="shared" si="1"/>
        <v>令和4/12末</v>
      </c>
      <c r="C16" s="16">
        <v>14</v>
      </c>
      <c r="D16" s="16">
        <v>15</v>
      </c>
      <c r="E16" s="17" t="s">
        <v>55</v>
      </c>
      <c r="F16" s="16">
        <v>187</v>
      </c>
      <c r="G16" s="16">
        <v>0</v>
      </c>
      <c r="H16" s="16">
        <v>211</v>
      </c>
      <c r="I16" s="16">
        <v>3</v>
      </c>
      <c r="J16" s="16">
        <v>398</v>
      </c>
      <c r="K16" s="16">
        <v>3</v>
      </c>
      <c r="L16" s="16">
        <v>191</v>
      </c>
      <c r="M16" s="9" t="s">
        <v>396</v>
      </c>
    </row>
    <row r="17" spans="1:13" x14ac:dyDescent="0.2">
      <c r="A17" s="10" t="str">
        <f t="shared" si="1"/>
        <v>2022/12末</v>
      </c>
      <c r="B17" s="10" t="str">
        <f t="shared" si="1"/>
        <v>令和4/12末</v>
      </c>
      <c r="C17" s="18">
        <v>15</v>
      </c>
      <c r="D17" s="18">
        <v>16</v>
      </c>
      <c r="E17" s="19" t="s">
        <v>56</v>
      </c>
      <c r="F17" s="18">
        <v>74</v>
      </c>
      <c r="G17" s="18">
        <v>0</v>
      </c>
      <c r="H17" s="18">
        <v>87</v>
      </c>
      <c r="I17" s="18">
        <v>0</v>
      </c>
      <c r="J17" s="18">
        <v>161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2022/12末</v>
      </c>
      <c r="B18" s="8" t="str">
        <f t="shared" si="1"/>
        <v>令和4/12末</v>
      </c>
      <c r="C18" s="16">
        <v>16</v>
      </c>
      <c r="D18" s="16">
        <v>17</v>
      </c>
      <c r="E18" s="17" t="s">
        <v>57</v>
      </c>
      <c r="F18" s="16">
        <v>189</v>
      </c>
      <c r="G18" s="16">
        <v>2</v>
      </c>
      <c r="H18" s="16">
        <v>203</v>
      </c>
      <c r="I18" s="16">
        <v>3</v>
      </c>
      <c r="J18" s="16">
        <v>392</v>
      </c>
      <c r="K18" s="16">
        <v>5</v>
      </c>
      <c r="L18" s="16">
        <v>173</v>
      </c>
      <c r="M18" s="9" t="s">
        <v>396</v>
      </c>
    </row>
    <row r="19" spans="1:13" x14ac:dyDescent="0.2">
      <c r="A19" s="10" t="str">
        <f t="shared" si="1"/>
        <v>2022/12末</v>
      </c>
      <c r="B19" s="10" t="str">
        <f t="shared" si="1"/>
        <v>令和4/12末</v>
      </c>
      <c r="C19" s="18">
        <v>17</v>
      </c>
      <c r="D19" s="18">
        <v>18</v>
      </c>
      <c r="E19" s="19" t="s">
        <v>58</v>
      </c>
      <c r="F19" s="18">
        <v>224</v>
      </c>
      <c r="G19" s="18">
        <v>0</v>
      </c>
      <c r="H19" s="18">
        <v>251</v>
      </c>
      <c r="I19" s="18">
        <v>2</v>
      </c>
      <c r="J19" s="18">
        <v>475</v>
      </c>
      <c r="K19" s="18">
        <v>2</v>
      </c>
      <c r="L19" s="18">
        <v>214</v>
      </c>
      <c r="M19" s="7" t="s">
        <v>396</v>
      </c>
    </row>
    <row r="20" spans="1:13" x14ac:dyDescent="0.2">
      <c r="A20" s="8" t="str">
        <f t="shared" si="1"/>
        <v>2022/12末</v>
      </c>
      <c r="B20" s="8" t="str">
        <f t="shared" si="1"/>
        <v>令和4/12末</v>
      </c>
      <c r="C20" s="16">
        <v>18</v>
      </c>
      <c r="D20" s="16">
        <v>19</v>
      </c>
      <c r="E20" s="17" t="s">
        <v>59</v>
      </c>
      <c r="F20" s="16">
        <v>164</v>
      </c>
      <c r="G20" s="16">
        <v>2</v>
      </c>
      <c r="H20" s="16">
        <v>181</v>
      </c>
      <c r="I20" s="16">
        <v>3</v>
      </c>
      <c r="J20" s="16">
        <v>345</v>
      </c>
      <c r="K20" s="16">
        <v>5</v>
      </c>
      <c r="L20" s="16">
        <v>142</v>
      </c>
      <c r="M20" s="9" t="s">
        <v>396</v>
      </c>
    </row>
    <row r="21" spans="1:13" x14ac:dyDescent="0.2">
      <c r="A21" s="10" t="str">
        <f t="shared" ref="A21:B36" si="2">A20</f>
        <v>2022/12末</v>
      </c>
      <c r="B21" s="10" t="str">
        <f t="shared" si="2"/>
        <v>令和4/12末</v>
      </c>
      <c r="C21" s="18">
        <v>19</v>
      </c>
      <c r="D21" s="18">
        <v>103</v>
      </c>
      <c r="E21" s="19" t="s">
        <v>60</v>
      </c>
      <c r="F21" s="18">
        <v>202</v>
      </c>
      <c r="G21" s="18">
        <v>3</v>
      </c>
      <c r="H21" s="18">
        <v>201</v>
      </c>
      <c r="I21" s="18">
        <v>2</v>
      </c>
      <c r="J21" s="18">
        <v>403</v>
      </c>
      <c r="K21" s="18">
        <v>5</v>
      </c>
      <c r="L21" s="18">
        <v>167</v>
      </c>
      <c r="M21" s="7" t="s">
        <v>396</v>
      </c>
    </row>
    <row r="22" spans="1:13" x14ac:dyDescent="0.2">
      <c r="A22" s="8" t="str">
        <f t="shared" si="2"/>
        <v>2022/12末</v>
      </c>
      <c r="B22" s="8" t="str">
        <f t="shared" si="2"/>
        <v>令和4/12末</v>
      </c>
      <c r="C22" s="16">
        <v>20</v>
      </c>
      <c r="D22" s="16">
        <v>104</v>
      </c>
      <c r="E22" s="17" t="s">
        <v>61</v>
      </c>
      <c r="F22" s="16">
        <v>44</v>
      </c>
      <c r="G22" s="16">
        <v>1</v>
      </c>
      <c r="H22" s="16">
        <v>65</v>
      </c>
      <c r="I22" s="16">
        <v>1</v>
      </c>
      <c r="J22" s="16">
        <v>109</v>
      </c>
      <c r="K22" s="16">
        <v>2</v>
      </c>
      <c r="L22" s="16">
        <v>53</v>
      </c>
      <c r="M22" s="9" t="s">
        <v>396</v>
      </c>
    </row>
    <row r="23" spans="1:13" x14ac:dyDescent="0.2">
      <c r="A23" s="10" t="str">
        <f t="shared" si="2"/>
        <v>2022/12末</v>
      </c>
      <c r="B23" s="10" t="str">
        <f t="shared" si="2"/>
        <v>令和4/12末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2022/12末</v>
      </c>
      <c r="B24" s="8" t="str">
        <f t="shared" si="2"/>
        <v>令和4/12末</v>
      </c>
      <c r="C24" s="16">
        <v>22</v>
      </c>
      <c r="D24" s="16">
        <v>20</v>
      </c>
      <c r="E24" s="17" t="s">
        <v>63</v>
      </c>
      <c r="F24" s="16">
        <v>39</v>
      </c>
      <c r="G24" s="16">
        <v>0</v>
      </c>
      <c r="H24" s="16">
        <v>34</v>
      </c>
      <c r="I24" s="16">
        <v>0</v>
      </c>
      <c r="J24" s="16">
        <v>73</v>
      </c>
      <c r="K24" s="16">
        <v>0</v>
      </c>
      <c r="L24" s="16">
        <v>29</v>
      </c>
      <c r="M24" s="9" t="s">
        <v>396</v>
      </c>
    </row>
    <row r="25" spans="1:13" x14ac:dyDescent="0.2">
      <c r="A25" s="10" t="str">
        <f t="shared" si="2"/>
        <v>2022/12末</v>
      </c>
      <c r="B25" s="10" t="str">
        <f t="shared" si="2"/>
        <v>令和4/12末</v>
      </c>
      <c r="C25" s="18">
        <v>23</v>
      </c>
      <c r="D25" s="18">
        <v>21</v>
      </c>
      <c r="E25" s="19" t="s">
        <v>64</v>
      </c>
      <c r="F25" s="18">
        <v>166</v>
      </c>
      <c r="G25" s="18">
        <v>0</v>
      </c>
      <c r="H25" s="18">
        <v>179</v>
      </c>
      <c r="I25" s="18">
        <v>11</v>
      </c>
      <c r="J25" s="18">
        <v>345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2022/12末</v>
      </c>
      <c r="B26" s="8" t="str">
        <f t="shared" si="2"/>
        <v>令和4/12末</v>
      </c>
      <c r="C26" s="16">
        <v>24</v>
      </c>
      <c r="D26" s="16">
        <v>22</v>
      </c>
      <c r="E26" s="17" t="s">
        <v>65</v>
      </c>
      <c r="F26" s="16">
        <v>235</v>
      </c>
      <c r="G26" s="16">
        <v>1</v>
      </c>
      <c r="H26" s="16">
        <v>293</v>
      </c>
      <c r="I26" s="16">
        <v>8</v>
      </c>
      <c r="J26" s="16">
        <v>528</v>
      </c>
      <c r="K26" s="16">
        <v>9</v>
      </c>
      <c r="L26" s="16">
        <v>252</v>
      </c>
      <c r="M26" s="9" t="s">
        <v>396</v>
      </c>
    </row>
    <row r="27" spans="1:13" x14ac:dyDescent="0.2">
      <c r="A27" s="10" t="str">
        <f t="shared" si="2"/>
        <v>2022/12末</v>
      </c>
      <c r="B27" s="10" t="str">
        <f t="shared" si="2"/>
        <v>令和4/12末</v>
      </c>
      <c r="C27" s="18">
        <v>25</v>
      </c>
      <c r="D27" s="18">
        <v>23</v>
      </c>
      <c r="E27" s="19" t="s">
        <v>66</v>
      </c>
      <c r="F27" s="18">
        <v>222</v>
      </c>
      <c r="G27" s="18">
        <v>1</v>
      </c>
      <c r="H27" s="18">
        <v>226</v>
      </c>
      <c r="I27" s="18">
        <v>6</v>
      </c>
      <c r="J27" s="18">
        <v>448</v>
      </c>
      <c r="K27" s="18">
        <v>7</v>
      </c>
      <c r="L27" s="18">
        <v>194</v>
      </c>
      <c r="M27" s="7" t="s">
        <v>396</v>
      </c>
    </row>
    <row r="28" spans="1:13" x14ac:dyDescent="0.2">
      <c r="A28" s="8" t="str">
        <f t="shared" si="2"/>
        <v>2022/12末</v>
      </c>
      <c r="B28" s="8" t="str">
        <f t="shared" si="2"/>
        <v>令和4/12末</v>
      </c>
      <c r="C28" s="16">
        <v>26</v>
      </c>
      <c r="D28" s="16">
        <v>24</v>
      </c>
      <c r="E28" s="17" t="s">
        <v>67</v>
      </c>
      <c r="F28" s="16">
        <v>319</v>
      </c>
      <c r="G28" s="16">
        <v>3</v>
      </c>
      <c r="H28" s="16">
        <v>388</v>
      </c>
      <c r="I28" s="16">
        <v>12</v>
      </c>
      <c r="J28" s="16">
        <v>707</v>
      </c>
      <c r="K28" s="16">
        <v>15</v>
      </c>
      <c r="L28" s="16">
        <v>309</v>
      </c>
      <c r="M28" s="9" t="s">
        <v>396</v>
      </c>
    </row>
    <row r="29" spans="1:13" x14ac:dyDescent="0.2">
      <c r="A29" s="10" t="str">
        <f t="shared" si="2"/>
        <v>2022/12末</v>
      </c>
      <c r="B29" s="10" t="str">
        <f t="shared" si="2"/>
        <v>令和4/12末</v>
      </c>
      <c r="C29" s="18">
        <v>27</v>
      </c>
      <c r="D29" s="18">
        <v>25</v>
      </c>
      <c r="E29" s="19" t="s">
        <v>68</v>
      </c>
      <c r="F29" s="18">
        <v>206</v>
      </c>
      <c r="G29" s="18">
        <v>8</v>
      </c>
      <c r="H29" s="18">
        <v>243</v>
      </c>
      <c r="I29" s="18">
        <v>16</v>
      </c>
      <c r="J29" s="18">
        <v>449</v>
      </c>
      <c r="K29" s="18">
        <v>24</v>
      </c>
      <c r="L29" s="18">
        <v>215</v>
      </c>
      <c r="M29" s="7" t="s">
        <v>396</v>
      </c>
    </row>
    <row r="30" spans="1:13" x14ac:dyDescent="0.2">
      <c r="A30" s="8" t="str">
        <f t="shared" si="2"/>
        <v>2022/12末</v>
      </c>
      <c r="B30" s="8" t="str">
        <f t="shared" si="2"/>
        <v>令和4/12末</v>
      </c>
      <c r="C30" s="16">
        <v>28</v>
      </c>
      <c r="D30" s="16">
        <v>26</v>
      </c>
      <c r="E30" s="17" t="s">
        <v>69</v>
      </c>
      <c r="F30" s="16">
        <v>179</v>
      </c>
      <c r="G30" s="16">
        <v>0</v>
      </c>
      <c r="H30" s="16">
        <v>176</v>
      </c>
      <c r="I30" s="16">
        <v>0</v>
      </c>
      <c r="J30" s="16">
        <v>355</v>
      </c>
      <c r="K30" s="16">
        <v>0</v>
      </c>
      <c r="L30" s="16">
        <v>149</v>
      </c>
      <c r="M30" s="9" t="s">
        <v>396</v>
      </c>
    </row>
    <row r="31" spans="1:13" x14ac:dyDescent="0.2">
      <c r="A31" s="10" t="str">
        <f t="shared" si="2"/>
        <v>2022/12末</v>
      </c>
      <c r="B31" s="10" t="str">
        <f t="shared" si="2"/>
        <v>令和4/12末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59</v>
      </c>
      <c r="I31" s="18">
        <v>0</v>
      </c>
      <c r="J31" s="18">
        <v>67</v>
      </c>
      <c r="K31" s="18">
        <v>0</v>
      </c>
      <c r="L31" s="18">
        <v>67</v>
      </c>
      <c r="M31" s="7" t="s">
        <v>396</v>
      </c>
    </row>
    <row r="32" spans="1:13" x14ac:dyDescent="0.2">
      <c r="A32" s="8" t="str">
        <f t="shared" si="2"/>
        <v>2022/12末</v>
      </c>
      <c r="B32" s="8" t="str">
        <f t="shared" si="2"/>
        <v>令和4/12末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21</v>
      </c>
      <c r="I32" s="16">
        <v>0</v>
      </c>
      <c r="J32" s="16">
        <v>28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2022/12末</v>
      </c>
      <c r="B33" s="10" t="str">
        <f t="shared" si="2"/>
        <v>令和4/12末</v>
      </c>
      <c r="C33" s="18">
        <v>31</v>
      </c>
      <c r="D33" s="18">
        <v>30</v>
      </c>
      <c r="E33" s="19" t="s">
        <v>72</v>
      </c>
      <c r="F33" s="18">
        <v>551</v>
      </c>
      <c r="G33" s="18">
        <v>3</v>
      </c>
      <c r="H33" s="18">
        <v>540</v>
      </c>
      <c r="I33" s="18">
        <v>7</v>
      </c>
      <c r="J33" s="18">
        <v>1091</v>
      </c>
      <c r="K33" s="18">
        <v>10</v>
      </c>
      <c r="L33" s="18">
        <v>482</v>
      </c>
      <c r="M33" s="7" t="s">
        <v>396</v>
      </c>
    </row>
    <row r="34" spans="1:13" x14ac:dyDescent="0.2">
      <c r="A34" s="8" t="str">
        <f t="shared" si="2"/>
        <v>2022/12末</v>
      </c>
      <c r="B34" s="8" t="str">
        <f t="shared" si="2"/>
        <v>令和4/12末</v>
      </c>
      <c r="C34" s="16">
        <v>32</v>
      </c>
      <c r="D34" s="16">
        <v>31</v>
      </c>
      <c r="E34" s="17" t="s">
        <v>73</v>
      </c>
      <c r="F34" s="16">
        <v>597</v>
      </c>
      <c r="G34" s="16">
        <v>9</v>
      </c>
      <c r="H34" s="16">
        <v>755</v>
      </c>
      <c r="I34" s="16">
        <v>28</v>
      </c>
      <c r="J34" s="16">
        <v>1352</v>
      </c>
      <c r="K34" s="16">
        <v>37</v>
      </c>
      <c r="L34" s="16">
        <v>714</v>
      </c>
      <c r="M34" s="9" t="s">
        <v>396</v>
      </c>
    </row>
    <row r="35" spans="1:13" x14ac:dyDescent="0.2">
      <c r="A35" s="10" t="str">
        <f t="shared" si="2"/>
        <v>2022/12末</v>
      </c>
      <c r="B35" s="10" t="str">
        <f t="shared" si="2"/>
        <v>令和4/12末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2022/12末</v>
      </c>
      <c r="B36" s="8" t="str">
        <f t="shared" si="2"/>
        <v>令和4/12末</v>
      </c>
      <c r="C36" s="16">
        <v>34</v>
      </c>
      <c r="D36" s="16">
        <v>33</v>
      </c>
      <c r="E36" s="17" t="s">
        <v>75</v>
      </c>
      <c r="F36" s="16">
        <v>333</v>
      </c>
      <c r="G36" s="16">
        <v>4</v>
      </c>
      <c r="H36" s="16">
        <v>321</v>
      </c>
      <c r="I36" s="16">
        <v>4</v>
      </c>
      <c r="J36" s="16">
        <v>654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2022/12末</v>
      </c>
      <c r="B37" s="10" t="str">
        <f t="shared" si="3"/>
        <v>令和4/12末</v>
      </c>
      <c r="C37" s="18">
        <v>35</v>
      </c>
      <c r="D37" s="18">
        <v>34</v>
      </c>
      <c r="E37" s="19" t="s">
        <v>76</v>
      </c>
      <c r="F37" s="18">
        <v>419</v>
      </c>
      <c r="G37" s="18">
        <v>3</v>
      </c>
      <c r="H37" s="18">
        <v>388</v>
      </c>
      <c r="I37" s="18">
        <v>4</v>
      </c>
      <c r="J37" s="18">
        <v>807</v>
      </c>
      <c r="K37" s="18">
        <v>7</v>
      </c>
      <c r="L37" s="18">
        <v>380</v>
      </c>
      <c r="M37" s="7" t="s">
        <v>396</v>
      </c>
    </row>
    <row r="38" spans="1:13" x14ac:dyDescent="0.2">
      <c r="A38" s="8" t="str">
        <f t="shared" si="3"/>
        <v>2022/12末</v>
      </c>
      <c r="B38" s="8" t="str">
        <f t="shared" si="3"/>
        <v>令和4/12末</v>
      </c>
      <c r="C38" s="16">
        <v>36</v>
      </c>
      <c r="D38" s="16">
        <v>35</v>
      </c>
      <c r="E38" s="17" t="s">
        <v>77</v>
      </c>
      <c r="F38" s="16">
        <v>550</v>
      </c>
      <c r="G38" s="16">
        <v>5</v>
      </c>
      <c r="H38" s="16">
        <v>520</v>
      </c>
      <c r="I38" s="16">
        <v>3</v>
      </c>
      <c r="J38" s="16">
        <v>1070</v>
      </c>
      <c r="K38" s="16">
        <v>8</v>
      </c>
      <c r="L38" s="16">
        <v>445</v>
      </c>
      <c r="M38" s="9" t="s">
        <v>396</v>
      </c>
    </row>
    <row r="39" spans="1:13" x14ac:dyDescent="0.2">
      <c r="A39" s="10" t="str">
        <f t="shared" si="3"/>
        <v>2022/12末</v>
      </c>
      <c r="B39" s="10" t="str">
        <f t="shared" si="3"/>
        <v>令和4/12末</v>
      </c>
      <c r="C39" s="18">
        <v>37</v>
      </c>
      <c r="D39" s="18">
        <v>36</v>
      </c>
      <c r="E39" s="19" t="s">
        <v>78</v>
      </c>
      <c r="F39" s="18">
        <v>150</v>
      </c>
      <c r="G39" s="18">
        <v>1</v>
      </c>
      <c r="H39" s="18">
        <v>140</v>
      </c>
      <c r="I39" s="18">
        <v>2</v>
      </c>
      <c r="J39" s="18">
        <v>290</v>
      </c>
      <c r="K39" s="18">
        <v>3</v>
      </c>
      <c r="L39" s="18">
        <v>111</v>
      </c>
      <c r="M39" s="7" t="s">
        <v>396</v>
      </c>
    </row>
    <row r="40" spans="1:13" x14ac:dyDescent="0.2">
      <c r="A40" s="8" t="str">
        <f t="shared" si="3"/>
        <v>2022/12末</v>
      </c>
      <c r="B40" s="8" t="str">
        <f t="shared" si="3"/>
        <v>令和4/12末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2022/12末</v>
      </c>
      <c r="B41" s="10" t="str">
        <f t="shared" si="3"/>
        <v>令和4/12末</v>
      </c>
      <c r="C41" s="18">
        <v>39</v>
      </c>
      <c r="D41" s="18">
        <v>38</v>
      </c>
      <c r="E41" s="19" t="s">
        <v>80</v>
      </c>
      <c r="F41" s="18">
        <v>283</v>
      </c>
      <c r="G41" s="18">
        <v>3</v>
      </c>
      <c r="H41" s="18">
        <v>298</v>
      </c>
      <c r="I41" s="18">
        <v>5</v>
      </c>
      <c r="J41" s="18">
        <v>581</v>
      </c>
      <c r="K41" s="18">
        <v>8</v>
      </c>
      <c r="L41" s="18">
        <v>223</v>
      </c>
      <c r="M41" s="7" t="s">
        <v>396</v>
      </c>
    </row>
    <row r="42" spans="1:13" x14ac:dyDescent="0.2">
      <c r="A42" s="8" t="str">
        <f t="shared" si="3"/>
        <v>2022/12末</v>
      </c>
      <c r="B42" s="8" t="str">
        <f t="shared" si="3"/>
        <v>令和4/12末</v>
      </c>
      <c r="C42" s="16">
        <v>40</v>
      </c>
      <c r="D42" s="16">
        <v>39</v>
      </c>
      <c r="E42" s="17" t="s">
        <v>81</v>
      </c>
      <c r="F42" s="16">
        <v>217</v>
      </c>
      <c r="G42" s="16">
        <v>1</v>
      </c>
      <c r="H42" s="16">
        <v>203</v>
      </c>
      <c r="I42" s="16">
        <v>0</v>
      </c>
      <c r="J42" s="16">
        <v>420</v>
      </c>
      <c r="K42" s="16">
        <v>1</v>
      </c>
      <c r="L42" s="16">
        <v>160</v>
      </c>
      <c r="M42" s="9" t="s">
        <v>396</v>
      </c>
    </row>
    <row r="43" spans="1:13" x14ac:dyDescent="0.2">
      <c r="A43" s="10" t="str">
        <f t="shared" si="3"/>
        <v>2022/12末</v>
      </c>
      <c r="B43" s="10" t="str">
        <f t="shared" si="3"/>
        <v>令和4/12末</v>
      </c>
      <c r="C43" s="18">
        <v>41</v>
      </c>
      <c r="D43" s="18">
        <v>40</v>
      </c>
      <c r="E43" s="19" t="s">
        <v>465</v>
      </c>
      <c r="F43" s="18">
        <v>113</v>
      </c>
      <c r="G43" s="18">
        <v>1</v>
      </c>
      <c r="H43" s="18">
        <v>117</v>
      </c>
      <c r="I43" s="18">
        <v>3</v>
      </c>
      <c r="J43" s="18">
        <v>230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2022/12末</v>
      </c>
      <c r="B44" s="8" t="str">
        <f t="shared" si="3"/>
        <v>令和4/12末</v>
      </c>
      <c r="C44" s="16">
        <v>42</v>
      </c>
      <c r="D44" s="16">
        <v>41</v>
      </c>
      <c r="E44" s="17" t="s">
        <v>466</v>
      </c>
      <c r="F44" s="16">
        <v>119</v>
      </c>
      <c r="G44" s="16">
        <v>1</v>
      </c>
      <c r="H44" s="16">
        <v>131</v>
      </c>
      <c r="I44" s="16">
        <v>1</v>
      </c>
      <c r="J44" s="16">
        <v>250</v>
      </c>
      <c r="K44" s="16">
        <v>2</v>
      </c>
      <c r="L44" s="16">
        <v>124</v>
      </c>
      <c r="M44" s="9" t="s">
        <v>396</v>
      </c>
    </row>
    <row r="45" spans="1:13" x14ac:dyDescent="0.2">
      <c r="A45" s="10" t="str">
        <f t="shared" si="3"/>
        <v>2022/12末</v>
      </c>
      <c r="B45" s="10" t="str">
        <f t="shared" si="3"/>
        <v>令和4/12末</v>
      </c>
      <c r="C45" s="18">
        <v>43</v>
      </c>
      <c r="D45" s="18">
        <v>42</v>
      </c>
      <c r="E45" s="19" t="s">
        <v>82</v>
      </c>
      <c r="F45" s="18">
        <v>162</v>
      </c>
      <c r="G45" s="18">
        <v>1</v>
      </c>
      <c r="H45" s="18">
        <v>161</v>
      </c>
      <c r="I45" s="18">
        <v>3</v>
      </c>
      <c r="J45" s="18">
        <v>323</v>
      </c>
      <c r="K45" s="18">
        <v>4</v>
      </c>
      <c r="L45" s="18">
        <v>144</v>
      </c>
      <c r="M45" s="7" t="s">
        <v>396</v>
      </c>
    </row>
    <row r="46" spans="1:13" x14ac:dyDescent="0.2">
      <c r="A46" s="8" t="str">
        <f t="shared" si="3"/>
        <v>2022/12末</v>
      </c>
      <c r="B46" s="8" t="str">
        <f t="shared" si="3"/>
        <v>令和4/12末</v>
      </c>
      <c r="C46" s="16">
        <v>44</v>
      </c>
      <c r="D46" s="16">
        <v>43</v>
      </c>
      <c r="E46" s="17" t="s">
        <v>83</v>
      </c>
      <c r="F46" s="16">
        <v>203</v>
      </c>
      <c r="G46" s="16">
        <v>0</v>
      </c>
      <c r="H46" s="16">
        <v>216</v>
      </c>
      <c r="I46" s="16">
        <v>0</v>
      </c>
      <c r="J46" s="16">
        <v>419</v>
      </c>
      <c r="K46" s="16">
        <v>0</v>
      </c>
      <c r="L46" s="16">
        <v>192</v>
      </c>
      <c r="M46" s="9" t="s">
        <v>396</v>
      </c>
    </row>
    <row r="47" spans="1:13" x14ac:dyDescent="0.2">
      <c r="A47" s="10" t="str">
        <f t="shared" si="3"/>
        <v>2022/12末</v>
      </c>
      <c r="B47" s="10" t="str">
        <f t="shared" si="3"/>
        <v>令和4/12末</v>
      </c>
      <c r="C47" s="18">
        <v>45</v>
      </c>
      <c r="D47" s="18">
        <v>44</v>
      </c>
      <c r="E47" s="19" t="s">
        <v>84</v>
      </c>
      <c r="F47" s="18">
        <v>33</v>
      </c>
      <c r="G47" s="18">
        <v>0</v>
      </c>
      <c r="H47" s="18">
        <v>55</v>
      </c>
      <c r="I47" s="18">
        <v>0</v>
      </c>
      <c r="J47" s="18">
        <v>88</v>
      </c>
      <c r="K47" s="18">
        <v>0</v>
      </c>
      <c r="L47" s="18">
        <v>43</v>
      </c>
      <c r="M47" s="7" t="s">
        <v>396</v>
      </c>
    </row>
    <row r="48" spans="1:13" x14ac:dyDescent="0.2">
      <c r="A48" s="8" t="str">
        <f t="shared" si="3"/>
        <v>2022/12末</v>
      </c>
      <c r="B48" s="8" t="str">
        <f t="shared" si="3"/>
        <v>令和4/12末</v>
      </c>
      <c r="C48" s="16">
        <v>46</v>
      </c>
      <c r="D48" s="16">
        <v>45</v>
      </c>
      <c r="E48" s="17" t="s">
        <v>85</v>
      </c>
      <c r="F48" s="16">
        <v>146</v>
      </c>
      <c r="G48" s="16">
        <v>0</v>
      </c>
      <c r="H48" s="16">
        <v>132</v>
      </c>
      <c r="I48" s="16">
        <v>1</v>
      </c>
      <c r="J48" s="16">
        <v>278</v>
      </c>
      <c r="K48" s="16">
        <v>1</v>
      </c>
      <c r="L48" s="16">
        <v>127</v>
      </c>
      <c r="M48" s="9" t="s">
        <v>396</v>
      </c>
    </row>
    <row r="49" spans="1:13" x14ac:dyDescent="0.2">
      <c r="A49" s="10" t="str">
        <f t="shared" si="3"/>
        <v>2022/12末</v>
      </c>
      <c r="B49" s="10" t="str">
        <f t="shared" si="3"/>
        <v>令和4/12末</v>
      </c>
      <c r="C49" s="18">
        <v>47</v>
      </c>
      <c r="D49" s="18">
        <v>46</v>
      </c>
      <c r="E49" s="19" t="s">
        <v>86</v>
      </c>
      <c r="F49" s="18">
        <v>109</v>
      </c>
      <c r="G49" s="18">
        <v>1</v>
      </c>
      <c r="H49" s="18">
        <v>143</v>
      </c>
      <c r="I49" s="18">
        <v>1</v>
      </c>
      <c r="J49" s="18">
        <v>252</v>
      </c>
      <c r="K49" s="18">
        <v>2</v>
      </c>
      <c r="L49" s="18">
        <v>207</v>
      </c>
      <c r="M49" s="7" t="s">
        <v>396</v>
      </c>
    </row>
    <row r="50" spans="1:13" x14ac:dyDescent="0.2">
      <c r="A50" s="8" t="str">
        <f t="shared" si="3"/>
        <v>2022/12末</v>
      </c>
      <c r="B50" s="8" t="str">
        <f t="shared" si="3"/>
        <v>令和4/12末</v>
      </c>
      <c r="C50" s="16">
        <v>48</v>
      </c>
      <c r="D50" s="16">
        <v>47</v>
      </c>
      <c r="E50" s="17" t="s">
        <v>87</v>
      </c>
      <c r="F50" s="16">
        <v>109</v>
      </c>
      <c r="G50" s="16">
        <v>0</v>
      </c>
      <c r="H50" s="16">
        <v>117</v>
      </c>
      <c r="I50" s="16">
        <v>0</v>
      </c>
      <c r="J50" s="16">
        <v>226</v>
      </c>
      <c r="K50" s="16">
        <v>0</v>
      </c>
      <c r="L50" s="16">
        <v>102</v>
      </c>
      <c r="M50" s="9" t="s">
        <v>396</v>
      </c>
    </row>
    <row r="51" spans="1:13" x14ac:dyDescent="0.2">
      <c r="A51" s="10" t="str">
        <f t="shared" si="3"/>
        <v>2022/12末</v>
      </c>
      <c r="B51" s="10" t="str">
        <f t="shared" si="3"/>
        <v>令和4/12末</v>
      </c>
      <c r="C51" s="18">
        <v>49</v>
      </c>
      <c r="D51" s="18">
        <v>48</v>
      </c>
      <c r="E51" s="19" t="s">
        <v>88</v>
      </c>
      <c r="F51" s="18">
        <v>152</v>
      </c>
      <c r="G51" s="18">
        <v>0</v>
      </c>
      <c r="H51" s="18">
        <v>145</v>
      </c>
      <c r="I51" s="18">
        <v>1</v>
      </c>
      <c r="J51" s="18">
        <v>297</v>
      </c>
      <c r="K51" s="18">
        <v>1</v>
      </c>
      <c r="L51" s="18">
        <v>122</v>
      </c>
      <c r="M51" s="7" t="s">
        <v>396</v>
      </c>
    </row>
    <row r="52" spans="1:13" x14ac:dyDescent="0.2">
      <c r="A52" s="8" t="str">
        <f t="shared" si="3"/>
        <v>2022/12末</v>
      </c>
      <c r="B52" s="8" t="str">
        <f t="shared" si="3"/>
        <v>令和4/12末</v>
      </c>
      <c r="C52" s="16">
        <v>50</v>
      </c>
      <c r="D52" s="16">
        <v>49</v>
      </c>
      <c r="E52" s="17" t="s">
        <v>89</v>
      </c>
      <c r="F52" s="16">
        <v>91</v>
      </c>
      <c r="G52" s="16">
        <v>1</v>
      </c>
      <c r="H52" s="16">
        <v>87</v>
      </c>
      <c r="I52" s="16">
        <v>1</v>
      </c>
      <c r="J52" s="16">
        <v>178</v>
      </c>
      <c r="K52" s="16">
        <v>2</v>
      </c>
      <c r="L52" s="16">
        <v>79</v>
      </c>
      <c r="M52" s="9" t="s">
        <v>396</v>
      </c>
    </row>
    <row r="53" spans="1:13" x14ac:dyDescent="0.2">
      <c r="A53" s="10" t="str">
        <f t="shared" ref="A53:B68" si="4">A52</f>
        <v>2022/12末</v>
      </c>
      <c r="B53" s="10" t="str">
        <f t="shared" si="4"/>
        <v>令和4/12末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2022/12末</v>
      </c>
      <c r="B54" s="8" t="str">
        <f t="shared" si="4"/>
        <v>令和4/12末</v>
      </c>
      <c r="C54" s="16">
        <v>52</v>
      </c>
      <c r="D54" s="16">
        <v>51</v>
      </c>
      <c r="E54" s="17" t="s">
        <v>91</v>
      </c>
      <c r="F54" s="16">
        <v>98</v>
      </c>
      <c r="G54" s="16">
        <v>1</v>
      </c>
      <c r="H54" s="16">
        <v>111</v>
      </c>
      <c r="I54" s="16">
        <v>1</v>
      </c>
      <c r="J54" s="16">
        <v>209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2022/12末</v>
      </c>
      <c r="B55" s="10" t="str">
        <f t="shared" si="4"/>
        <v>令和4/12末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2022/12末</v>
      </c>
      <c r="B56" s="8" t="str">
        <f t="shared" si="4"/>
        <v>令和4/12末</v>
      </c>
      <c r="C56" s="16">
        <v>54</v>
      </c>
      <c r="D56" s="16">
        <v>53</v>
      </c>
      <c r="E56" s="17" t="s">
        <v>93</v>
      </c>
      <c r="F56" s="16">
        <v>62</v>
      </c>
      <c r="G56" s="16">
        <v>0</v>
      </c>
      <c r="H56" s="16">
        <v>63</v>
      </c>
      <c r="I56" s="16">
        <v>1</v>
      </c>
      <c r="J56" s="16">
        <v>125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2022/12末</v>
      </c>
      <c r="B57" s="10" t="str">
        <f t="shared" si="4"/>
        <v>令和4/12末</v>
      </c>
      <c r="C57" s="18">
        <v>55</v>
      </c>
      <c r="D57" s="18">
        <v>54</v>
      </c>
      <c r="E57" s="19" t="s">
        <v>94</v>
      </c>
      <c r="F57" s="18">
        <v>140</v>
      </c>
      <c r="G57" s="18">
        <v>0</v>
      </c>
      <c r="H57" s="18">
        <v>156</v>
      </c>
      <c r="I57" s="18">
        <v>3</v>
      </c>
      <c r="J57" s="18">
        <v>296</v>
      </c>
      <c r="K57" s="18">
        <v>3</v>
      </c>
      <c r="L57" s="18">
        <v>120</v>
      </c>
      <c r="M57" s="7" t="s">
        <v>396</v>
      </c>
    </row>
    <row r="58" spans="1:13" x14ac:dyDescent="0.2">
      <c r="A58" s="8" t="str">
        <f t="shared" si="4"/>
        <v>2022/12末</v>
      </c>
      <c r="B58" s="8" t="str">
        <f t="shared" si="4"/>
        <v>令和4/12末</v>
      </c>
      <c r="C58" s="16">
        <v>56</v>
      </c>
      <c r="D58" s="16">
        <v>55</v>
      </c>
      <c r="E58" s="17" t="s">
        <v>95</v>
      </c>
      <c r="F58" s="16">
        <v>306</v>
      </c>
      <c r="G58" s="16">
        <v>9</v>
      </c>
      <c r="H58" s="16">
        <v>332</v>
      </c>
      <c r="I58" s="16">
        <v>9</v>
      </c>
      <c r="J58" s="16">
        <v>638</v>
      </c>
      <c r="K58" s="16">
        <v>18</v>
      </c>
      <c r="L58" s="16">
        <v>282</v>
      </c>
      <c r="M58" s="9" t="s">
        <v>396</v>
      </c>
    </row>
    <row r="59" spans="1:13" x14ac:dyDescent="0.2">
      <c r="A59" s="10" t="str">
        <f t="shared" si="4"/>
        <v>2022/12末</v>
      </c>
      <c r="B59" s="10" t="str">
        <f t="shared" si="4"/>
        <v>令和4/12末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2022/12末</v>
      </c>
      <c r="B60" s="8" t="str">
        <f t="shared" si="4"/>
        <v>令和4/12末</v>
      </c>
      <c r="C60" s="16">
        <v>58</v>
      </c>
      <c r="D60" s="16">
        <v>57</v>
      </c>
      <c r="E60" s="17" t="s">
        <v>96</v>
      </c>
      <c r="F60" s="16">
        <v>74</v>
      </c>
      <c r="G60" s="16">
        <v>3</v>
      </c>
      <c r="H60" s="16">
        <v>78</v>
      </c>
      <c r="I60" s="16">
        <v>2</v>
      </c>
      <c r="J60" s="16">
        <v>152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2022/12末</v>
      </c>
      <c r="B61" s="10" t="str">
        <f t="shared" si="4"/>
        <v>令和4/12末</v>
      </c>
      <c r="C61" s="18">
        <v>59</v>
      </c>
      <c r="D61" s="18">
        <v>58</v>
      </c>
      <c r="E61" s="19" t="s">
        <v>97</v>
      </c>
      <c r="F61" s="18">
        <v>132</v>
      </c>
      <c r="G61" s="18">
        <v>0</v>
      </c>
      <c r="H61" s="18">
        <v>118</v>
      </c>
      <c r="I61" s="18">
        <v>0</v>
      </c>
      <c r="J61" s="18">
        <v>250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2022/12末</v>
      </c>
      <c r="B62" s="8" t="str">
        <f t="shared" si="4"/>
        <v>令和4/12末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2022/12末</v>
      </c>
      <c r="B63" s="10" t="str">
        <f t="shared" si="4"/>
        <v>令和4/12末</v>
      </c>
      <c r="C63" s="18">
        <v>61</v>
      </c>
      <c r="D63" s="18">
        <v>60</v>
      </c>
      <c r="E63" s="19" t="s">
        <v>99</v>
      </c>
      <c r="F63" s="18">
        <v>268</v>
      </c>
      <c r="G63" s="18">
        <v>6</v>
      </c>
      <c r="H63" s="18">
        <v>295</v>
      </c>
      <c r="I63" s="18">
        <v>15</v>
      </c>
      <c r="J63" s="18">
        <v>563</v>
      </c>
      <c r="K63" s="18">
        <v>21</v>
      </c>
      <c r="L63" s="18">
        <v>291</v>
      </c>
      <c r="M63" s="7" t="s">
        <v>396</v>
      </c>
    </row>
    <row r="64" spans="1:13" x14ac:dyDescent="0.2">
      <c r="A64" s="8" t="str">
        <f t="shared" si="4"/>
        <v>2022/12末</v>
      </c>
      <c r="B64" s="8" t="str">
        <f t="shared" si="4"/>
        <v>令和4/12末</v>
      </c>
      <c r="C64" s="16">
        <v>62</v>
      </c>
      <c r="D64" s="16">
        <v>61</v>
      </c>
      <c r="E64" s="17" t="s">
        <v>100</v>
      </c>
      <c r="F64" s="16">
        <v>289</v>
      </c>
      <c r="G64" s="16">
        <v>8</v>
      </c>
      <c r="H64" s="16">
        <v>263</v>
      </c>
      <c r="I64" s="16">
        <v>8</v>
      </c>
      <c r="J64" s="16">
        <v>552</v>
      </c>
      <c r="K64" s="16">
        <v>16</v>
      </c>
      <c r="L64" s="16">
        <v>288</v>
      </c>
      <c r="M64" s="9" t="s">
        <v>396</v>
      </c>
    </row>
    <row r="65" spans="1:13" x14ac:dyDescent="0.2">
      <c r="A65" s="10" t="str">
        <f t="shared" si="4"/>
        <v>2022/12末</v>
      </c>
      <c r="B65" s="10" t="str">
        <f t="shared" si="4"/>
        <v>令和4/12末</v>
      </c>
      <c r="C65" s="18">
        <v>63</v>
      </c>
      <c r="D65" s="18">
        <v>62</v>
      </c>
      <c r="E65" s="19" t="s">
        <v>101</v>
      </c>
      <c r="F65" s="18">
        <v>121</v>
      </c>
      <c r="G65" s="18">
        <v>2</v>
      </c>
      <c r="H65" s="18">
        <v>99</v>
      </c>
      <c r="I65" s="18">
        <v>7</v>
      </c>
      <c r="J65" s="18">
        <v>220</v>
      </c>
      <c r="K65" s="18">
        <v>9</v>
      </c>
      <c r="L65" s="18">
        <v>137</v>
      </c>
      <c r="M65" s="7" t="s">
        <v>396</v>
      </c>
    </row>
    <row r="66" spans="1:13" x14ac:dyDescent="0.2">
      <c r="A66" s="8" t="str">
        <f t="shared" si="4"/>
        <v>2022/12末</v>
      </c>
      <c r="B66" s="8" t="str">
        <f t="shared" si="4"/>
        <v>令和4/12末</v>
      </c>
      <c r="C66" s="16">
        <v>64</v>
      </c>
      <c r="D66" s="16">
        <v>63</v>
      </c>
      <c r="E66" s="17" t="s">
        <v>102</v>
      </c>
      <c r="F66" s="16">
        <v>350</v>
      </c>
      <c r="G66" s="16">
        <v>7</v>
      </c>
      <c r="H66" s="16">
        <v>352</v>
      </c>
      <c r="I66" s="16">
        <v>9</v>
      </c>
      <c r="J66" s="16">
        <v>702</v>
      </c>
      <c r="K66" s="16">
        <v>16</v>
      </c>
      <c r="L66" s="16">
        <v>330</v>
      </c>
      <c r="M66" s="9" t="s">
        <v>396</v>
      </c>
    </row>
    <row r="67" spans="1:13" x14ac:dyDescent="0.2">
      <c r="A67" s="10" t="str">
        <f t="shared" si="4"/>
        <v>2022/12末</v>
      </c>
      <c r="B67" s="10" t="str">
        <f t="shared" si="4"/>
        <v>令和4/12末</v>
      </c>
      <c r="C67" s="18">
        <v>65</v>
      </c>
      <c r="D67" s="18">
        <v>64</v>
      </c>
      <c r="E67" s="19" t="s">
        <v>103</v>
      </c>
      <c r="F67" s="18">
        <v>335</v>
      </c>
      <c r="G67" s="18">
        <v>20</v>
      </c>
      <c r="H67" s="18">
        <v>337</v>
      </c>
      <c r="I67" s="18">
        <v>12</v>
      </c>
      <c r="J67" s="18">
        <v>672</v>
      </c>
      <c r="K67" s="18">
        <v>32</v>
      </c>
      <c r="L67" s="18">
        <v>311</v>
      </c>
      <c r="M67" s="7" t="s">
        <v>396</v>
      </c>
    </row>
    <row r="68" spans="1:13" x14ac:dyDescent="0.2">
      <c r="A68" s="8" t="str">
        <f t="shared" si="4"/>
        <v>2022/12末</v>
      </c>
      <c r="B68" s="8" t="str">
        <f t="shared" si="4"/>
        <v>令和4/12末</v>
      </c>
      <c r="C68" s="16">
        <v>66</v>
      </c>
      <c r="D68" s="16">
        <v>65</v>
      </c>
      <c r="E68" s="17" t="s">
        <v>104</v>
      </c>
      <c r="F68" s="16">
        <v>7</v>
      </c>
      <c r="G68" s="16">
        <v>0</v>
      </c>
      <c r="H68" s="16">
        <v>7</v>
      </c>
      <c r="I68" s="16">
        <v>0</v>
      </c>
      <c r="J68" s="16">
        <v>14</v>
      </c>
      <c r="K68" s="16">
        <v>0</v>
      </c>
      <c r="L68" s="16">
        <v>10</v>
      </c>
      <c r="M68" s="9" t="s">
        <v>396</v>
      </c>
    </row>
    <row r="69" spans="1:13" x14ac:dyDescent="0.2">
      <c r="A69" s="10" t="str">
        <f t="shared" ref="A69:B84" si="5">A68</f>
        <v>2022/12末</v>
      </c>
      <c r="B69" s="10" t="str">
        <f t="shared" si="5"/>
        <v>令和4/12末</v>
      </c>
      <c r="C69" s="18">
        <v>67</v>
      </c>
      <c r="D69" s="18">
        <v>66</v>
      </c>
      <c r="E69" s="19" t="s">
        <v>105</v>
      </c>
      <c r="F69" s="18">
        <v>110</v>
      </c>
      <c r="G69" s="18">
        <v>0</v>
      </c>
      <c r="H69" s="18">
        <v>110</v>
      </c>
      <c r="I69" s="18">
        <v>0</v>
      </c>
      <c r="J69" s="18">
        <v>220</v>
      </c>
      <c r="K69" s="18">
        <v>0</v>
      </c>
      <c r="L69" s="18">
        <v>104</v>
      </c>
      <c r="M69" s="7" t="s">
        <v>396</v>
      </c>
    </row>
    <row r="70" spans="1:13" x14ac:dyDescent="0.2">
      <c r="A70" s="8" t="str">
        <f t="shared" si="5"/>
        <v>2022/12末</v>
      </c>
      <c r="B70" s="8" t="str">
        <f t="shared" si="5"/>
        <v>令和4/12末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255</v>
      </c>
      <c r="I70" s="16">
        <v>3</v>
      </c>
      <c r="J70" s="16">
        <v>473</v>
      </c>
      <c r="K70" s="16">
        <v>4</v>
      </c>
      <c r="L70" s="16">
        <v>191</v>
      </c>
      <c r="M70" s="9" t="s">
        <v>396</v>
      </c>
    </row>
    <row r="71" spans="1:13" x14ac:dyDescent="0.2">
      <c r="A71" s="10" t="str">
        <f t="shared" si="5"/>
        <v>2022/12末</v>
      </c>
      <c r="B71" s="10" t="str">
        <f t="shared" si="5"/>
        <v>令和4/12末</v>
      </c>
      <c r="C71" s="18">
        <v>69</v>
      </c>
      <c r="D71" s="18">
        <v>68</v>
      </c>
      <c r="E71" s="19" t="s">
        <v>107</v>
      </c>
      <c r="F71" s="18">
        <v>345</v>
      </c>
      <c r="G71" s="18">
        <v>5</v>
      </c>
      <c r="H71" s="18">
        <v>344</v>
      </c>
      <c r="I71" s="18">
        <v>8</v>
      </c>
      <c r="J71" s="18">
        <v>689</v>
      </c>
      <c r="K71" s="18">
        <v>13</v>
      </c>
      <c r="L71" s="18">
        <v>333</v>
      </c>
      <c r="M71" s="7" t="s">
        <v>396</v>
      </c>
    </row>
    <row r="72" spans="1:13" x14ac:dyDescent="0.2">
      <c r="A72" s="8" t="str">
        <f t="shared" si="5"/>
        <v>2022/12末</v>
      </c>
      <c r="B72" s="8" t="str">
        <f t="shared" si="5"/>
        <v>令和4/12末</v>
      </c>
      <c r="C72" s="16">
        <v>70</v>
      </c>
      <c r="D72" s="16">
        <v>69</v>
      </c>
      <c r="E72" s="17" t="s">
        <v>108</v>
      </c>
      <c r="F72" s="16">
        <v>367</v>
      </c>
      <c r="G72" s="16">
        <v>8</v>
      </c>
      <c r="H72" s="16">
        <v>312</v>
      </c>
      <c r="I72" s="16">
        <v>3</v>
      </c>
      <c r="J72" s="16">
        <v>679</v>
      </c>
      <c r="K72" s="16">
        <v>11</v>
      </c>
      <c r="L72" s="16">
        <v>340</v>
      </c>
      <c r="M72" s="9" t="s">
        <v>396</v>
      </c>
    </row>
    <row r="73" spans="1:13" x14ac:dyDescent="0.2">
      <c r="A73" s="10" t="str">
        <f t="shared" si="5"/>
        <v>2022/12末</v>
      </c>
      <c r="B73" s="10" t="str">
        <f t="shared" si="5"/>
        <v>令和4/12末</v>
      </c>
      <c r="C73" s="18">
        <v>71</v>
      </c>
      <c r="D73" s="18">
        <v>70</v>
      </c>
      <c r="E73" s="19" t="s">
        <v>109</v>
      </c>
      <c r="F73" s="18">
        <v>168</v>
      </c>
      <c r="G73" s="18">
        <v>1</v>
      </c>
      <c r="H73" s="18">
        <v>165</v>
      </c>
      <c r="I73" s="18">
        <v>1</v>
      </c>
      <c r="J73" s="18">
        <v>333</v>
      </c>
      <c r="K73" s="18">
        <v>2</v>
      </c>
      <c r="L73" s="18">
        <v>143</v>
      </c>
      <c r="M73" s="7" t="s">
        <v>396</v>
      </c>
    </row>
    <row r="74" spans="1:13" x14ac:dyDescent="0.2">
      <c r="A74" s="8" t="str">
        <f t="shared" si="5"/>
        <v>2022/12末</v>
      </c>
      <c r="B74" s="8" t="str">
        <f t="shared" si="5"/>
        <v>令和4/12末</v>
      </c>
      <c r="C74" s="16">
        <v>72</v>
      </c>
      <c r="D74" s="16">
        <v>71</v>
      </c>
      <c r="E74" s="17" t="s">
        <v>110</v>
      </c>
      <c r="F74" s="16">
        <v>200</v>
      </c>
      <c r="G74" s="16">
        <v>2</v>
      </c>
      <c r="H74" s="16">
        <v>178</v>
      </c>
      <c r="I74" s="16">
        <v>2</v>
      </c>
      <c r="J74" s="16">
        <v>378</v>
      </c>
      <c r="K74" s="16">
        <v>4</v>
      </c>
      <c r="L74" s="16">
        <v>178</v>
      </c>
      <c r="M74" s="9" t="s">
        <v>396</v>
      </c>
    </row>
    <row r="75" spans="1:13" x14ac:dyDescent="0.2">
      <c r="A75" s="10" t="str">
        <f t="shared" si="5"/>
        <v>2022/12末</v>
      </c>
      <c r="B75" s="10" t="str">
        <f t="shared" si="5"/>
        <v>令和4/12末</v>
      </c>
      <c r="C75" s="18">
        <v>73</v>
      </c>
      <c r="D75" s="18">
        <v>72</v>
      </c>
      <c r="E75" s="19" t="s">
        <v>111</v>
      </c>
      <c r="F75" s="18">
        <v>232</v>
      </c>
      <c r="G75" s="18">
        <v>2</v>
      </c>
      <c r="H75" s="18">
        <v>306</v>
      </c>
      <c r="I75" s="18">
        <v>9</v>
      </c>
      <c r="J75" s="18">
        <v>538</v>
      </c>
      <c r="K75" s="18">
        <v>11</v>
      </c>
      <c r="L75" s="18">
        <v>260</v>
      </c>
      <c r="M75" s="7" t="s">
        <v>396</v>
      </c>
    </row>
    <row r="76" spans="1:13" x14ac:dyDescent="0.2">
      <c r="A76" s="8" t="str">
        <f t="shared" si="5"/>
        <v>2022/12末</v>
      </c>
      <c r="B76" s="8" t="str">
        <f t="shared" si="5"/>
        <v>令和4/12末</v>
      </c>
      <c r="C76" s="16">
        <v>74</v>
      </c>
      <c r="D76" s="16">
        <v>73</v>
      </c>
      <c r="E76" s="17" t="s">
        <v>112</v>
      </c>
      <c r="F76" s="16">
        <v>433</v>
      </c>
      <c r="G76" s="16">
        <v>4</v>
      </c>
      <c r="H76" s="16">
        <v>310</v>
      </c>
      <c r="I76" s="16">
        <v>4</v>
      </c>
      <c r="J76" s="16">
        <v>743</v>
      </c>
      <c r="K76" s="16">
        <v>8</v>
      </c>
      <c r="L76" s="16">
        <v>428</v>
      </c>
      <c r="M76" s="9" t="s">
        <v>396</v>
      </c>
    </row>
    <row r="77" spans="1:13" x14ac:dyDescent="0.2">
      <c r="A77" s="10" t="str">
        <f t="shared" si="5"/>
        <v>2022/12末</v>
      </c>
      <c r="B77" s="10" t="str">
        <f t="shared" si="5"/>
        <v>令和4/12末</v>
      </c>
      <c r="C77" s="18">
        <v>75</v>
      </c>
      <c r="D77" s="18">
        <v>74</v>
      </c>
      <c r="E77" s="19" t="s">
        <v>113</v>
      </c>
      <c r="F77" s="18">
        <v>434</v>
      </c>
      <c r="G77" s="18">
        <v>2</v>
      </c>
      <c r="H77" s="18">
        <v>437</v>
      </c>
      <c r="I77" s="18">
        <v>6</v>
      </c>
      <c r="J77" s="18">
        <v>871</v>
      </c>
      <c r="K77" s="18">
        <v>8</v>
      </c>
      <c r="L77" s="18">
        <v>384</v>
      </c>
      <c r="M77" s="7" t="s">
        <v>396</v>
      </c>
    </row>
    <row r="78" spans="1:13" x14ac:dyDescent="0.2">
      <c r="A78" s="8" t="str">
        <f t="shared" si="5"/>
        <v>2022/12末</v>
      </c>
      <c r="B78" s="8" t="str">
        <f t="shared" si="5"/>
        <v>令和4/12末</v>
      </c>
      <c r="C78" s="16">
        <v>76</v>
      </c>
      <c r="D78" s="16">
        <v>75</v>
      </c>
      <c r="E78" s="17" t="s">
        <v>114</v>
      </c>
      <c r="F78" s="16">
        <v>224</v>
      </c>
      <c r="G78" s="16">
        <v>2</v>
      </c>
      <c r="H78" s="16">
        <v>250</v>
      </c>
      <c r="I78" s="16">
        <v>4</v>
      </c>
      <c r="J78" s="16">
        <v>474</v>
      </c>
      <c r="K78" s="16">
        <v>6</v>
      </c>
      <c r="L78" s="16">
        <v>195</v>
      </c>
      <c r="M78" s="9" t="s">
        <v>396</v>
      </c>
    </row>
    <row r="79" spans="1:13" x14ac:dyDescent="0.2">
      <c r="A79" s="10" t="str">
        <f t="shared" si="5"/>
        <v>2022/12末</v>
      </c>
      <c r="B79" s="10" t="str">
        <f t="shared" si="5"/>
        <v>令和4/12末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12</v>
      </c>
      <c r="I79" s="18">
        <v>0</v>
      </c>
      <c r="J79" s="18">
        <v>24</v>
      </c>
      <c r="K79" s="18">
        <v>0</v>
      </c>
      <c r="L79" s="18">
        <v>9</v>
      </c>
      <c r="M79" s="7" t="s">
        <v>396</v>
      </c>
    </row>
    <row r="80" spans="1:13" x14ac:dyDescent="0.2">
      <c r="A80" s="8" t="str">
        <f t="shared" si="5"/>
        <v>2022/12末</v>
      </c>
      <c r="B80" s="8" t="str">
        <f t="shared" si="5"/>
        <v>令和4/12末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2022/12末</v>
      </c>
      <c r="B81" s="10" t="str">
        <f t="shared" si="5"/>
        <v>令和4/12末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2022/12末</v>
      </c>
      <c r="B82" s="8" t="str">
        <f t="shared" si="5"/>
        <v>令和4/12末</v>
      </c>
      <c r="C82" s="16">
        <v>80</v>
      </c>
      <c r="D82" s="16">
        <v>79</v>
      </c>
      <c r="E82" s="17" t="s">
        <v>118</v>
      </c>
      <c r="F82" s="16">
        <v>22</v>
      </c>
      <c r="G82" s="16">
        <v>0</v>
      </c>
      <c r="H82" s="16">
        <v>23</v>
      </c>
      <c r="I82" s="16">
        <v>0</v>
      </c>
      <c r="J82" s="16">
        <v>45</v>
      </c>
      <c r="K82" s="16">
        <v>0</v>
      </c>
      <c r="L82" s="16">
        <v>21</v>
      </c>
      <c r="M82" s="9" t="s">
        <v>396</v>
      </c>
    </row>
    <row r="83" spans="1:13" x14ac:dyDescent="0.2">
      <c r="A83" s="10" t="str">
        <f t="shared" si="5"/>
        <v>2022/12末</v>
      </c>
      <c r="B83" s="10" t="str">
        <f t="shared" si="5"/>
        <v>令和4/12末</v>
      </c>
      <c r="C83" s="18">
        <v>81</v>
      </c>
      <c r="D83" s="18">
        <v>80</v>
      </c>
      <c r="E83" s="19" t="s">
        <v>119</v>
      </c>
      <c r="F83" s="18">
        <v>352</v>
      </c>
      <c r="G83" s="18">
        <v>5</v>
      </c>
      <c r="H83" s="18">
        <v>297</v>
      </c>
      <c r="I83" s="18">
        <v>5</v>
      </c>
      <c r="J83" s="18">
        <v>649</v>
      </c>
      <c r="K83" s="18">
        <v>10</v>
      </c>
      <c r="L83" s="18">
        <v>324</v>
      </c>
      <c r="M83" s="7" t="s">
        <v>396</v>
      </c>
    </row>
    <row r="84" spans="1:13" x14ac:dyDescent="0.2">
      <c r="A84" s="8" t="str">
        <f t="shared" si="5"/>
        <v>2022/12末</v>
      </c>
      <c r="B84" s="8" t="str">
        <f t="shared" si="5"/>
        <v>令和4/12末</v>
      </c>
      <c r="C84" s="16">
        <v>82</v>
      </c>
      <c r="D84" s="16">
        <v>81</v>
      </c>
      <c r="E84" s="17" t="s">
        <v>120</v>
      </c>
      <c r="F84" s="16">
        <v>424</v>
      </c>
      <c r="G84" s="16">
        <v>1</v>
      </c>
      <c r="H84" s="16">
        <v>425</v>
      </c>
      <c r="I84" s="16">
        <v>10</v>
      </c>
      <c r="J84" s="16">
        <v>849</v>
      </c>
      <c r="K84" s="16">
        <v>11</v>
      </c>
      <c r="L84" s="16">
        <v>376</v>
      </c>
      <c r="M84" s="9" t="s">
        <v>396</v>
      </c>
    </row>
    <row r="85" spans="1:13" x14ac:dyDescent="0.2">
      <c r="A85" s="10" t="str">
        <f t="shared" ref="A85:B100" si="6">A84</f>
        <v>2022/12末</v>
      </c>
      <c r="B85" s="10" t="str">
        <f t="shared" si="6"/>
        <v>令和4/12末</v>
      </c>
      <c r="C85" s="18">
        <v>83</v>
      </c>
      <c r="D85" s="18">
        <v>82</v>
      </c>
      <c r="E85" s="19" t="s">
        <v>121</v>
      </c>
      <c r="F85" s="18">
        <v>207</v>
      </c>
      <c r="G85" s="18">
        <v>0</v>
      </c>
      <c r="H85" s="18">
        <v>161</v>
      </c>
      <c r="I85" s="18">
        <v>1</v>
      </c>
      <c r="J85" s="18">
        <v>368</v>
      </c>
      <c r="K85" s="18">
        <v>1</v>
      </c>
      <c r="L85" s="18">
        <v>191</v>
      </c>
      <c r="M85" s="7" t="s">
        <v>396</v>
      </c>
    </row>
    <row r="86" spans="1:13" x14ac:dyDescent="0.2">
      <c r="A86" s="8" t="str">
        <f t="shared" si="6"/>
        <v>2022/12末</v>
      </c>
      <c r="B86" s="8" t="str">
        <f t="shared" si="6"/>
        <v>令和4/12末</v>
      </c>
      <c r="C86" s="16">
        <v>84</v>
      </c>
      <c r="D86" s="16">
        <v>83</v>
      </c>
      <c r="E86" s="17" t="s">
        <v>122</v>
      </c>
      <c r="F86" s="16">
        <v>218</v>
      </c>
      <c r="G86" s="16">
        <v>0</v>
      </c>
      <c r="H86" s="16">
        <v>215</v>
      </c>
      <c r="I86" s="16">
        <v>1</v>
      </c>
      <c r="J86" s="16">
        <v>433</v>
      </c>
      <c r="K86" s="16">
        <v>1</v>
      </c>
      <c r="L86" s="16">
        <v>213</v>
      </c>
      <c r="M86" s="9" t="s">
        <v>396</v>
      </c>
    </row>
    <row r="87" spans="1:13" x14ac:dyDescent="0.2">
      <c r="A87" s="10" t="str">
        <f t="shared" si="6"/>
        <v>2022/12末</v>
      </c>
      <c r="B87" s="10" t="str">
        <f t="shared" si="6"/>
        <v>令和4/12末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132</v>
      </c>
      <c r="I87" s="18">
        <v>2</v>
      </c>
      <c r="J87" s="18">
        <v>251</v>
      </c>
      <c r="K87" s="18">
        <v>2</v>
      </c>
      <c r="L87" s="18">
        <v>115</v>
      </c>
      <c r="M87" s="7" t="s">
        <v>396</v>
      </c>
    </row>
    <row r="88" spans="1:13" x14ac:dyDescent="0.2">
      <c r="A88" s="8" t="str">
        <f t="shared" si="6"/>
        <v>2022/12末</v>
      </c>
      <c r="B88" s="8" t="str">
        <f t="shared" si="6"/>
        <v>令和4/12末</v>
      </c>
      <c r="C88" s="16">
        <v>86</v>
      </c>
      <c r="D88" s="16">
        <v>85</v>
      </c>
      <c r="E88" s="17" t="s">
        <v>124</v>
      </c>
      <c r="F88" s="16">
        <v>163</v>
      </c>
      <c r="G88" s="16">
        <v>3</v>
      </c>
      <c r="H88" s="16">
        <v>149</v>
      </c>
      <c r="I88" s="16">
        <v>2</v>
      </c>
      <c r="J88" s="16">
        <v>312</v>
      </c>
      <c r="K88" s="16">
        <v>5</v>
      </c>
      <c r="L88" s="16">
        <v>143</v>
      </c>
      <c r="M88" s="9" t="s">
        <v>396</v>
      </c>
    </row>
    <row r="89" spans="1:13" x14ac:dyDescent="0.2">
      <c r="A89" s="10" t="str">
        <f t="shared" si="6"/>
        <v>2022/12末</v>
      </c>
      <c r="B89" s="10" t="str">
        <f t="shared" si="6"/>
        <v>令和4/12末</v>
      </c>
      <c r="C89" s="18">
        <v>87</v>
      </c>
      <c r="D89" s="18">
        <v>86</v>
      </c>
      <c r="E89" s="19" t="s">
        <v>125</v>
      </c>
      <c r="F89" s="18">
        <v>271</v>
      </c>
      <c r="G89" s="18">
        <v>1</v>
      </c>
      <c r="H89" s="18">
        <v>263</v>
      </c>
      <c r="I89" s="18">
        <v>4</v>
      </c>
      <c r="J89" s="18">
        <v>534</v>
      </c>
      <c r="K89" s="18">
        <v>5</v>
      </c>
      <c r="L89" s="18">
        <v>244</v>
      </c>
      <c r="M89" s="7" t="s">
        <v>396</v>
      </c>
    </row>
    <row r="90" spans="1:13" x14ac:dyDescent="0.2">
      <c r="A90" s="8" t="str">
        <f t="shared" si="6"/>
        <v>2022/12末</v>
      </c>
      <c r="B90" s="8" t="str">
        <f t="shared" si="6"/>
        <v>令和4/12末</v>
      </c>
      <c r="C90" s="16">
        <v>88</v>
      </c>
      <c r="D90" s="16">
        <v>87</v>
      </c>
      <c r="E90" s="17" t="s">
        <v>126</v>
      </c>
      <c r="F90" s="16">
        <v>270</v>
      </c>
      <c r="G90" s="16">
        <v>0</v>
      </c>
      <c r="H90" s="16">
        <v>278</v>
      </c>
      <c r="I90" s="16">
        <v>3</v>
      </c>
      <c r="J90" s="16">
        <v>548</v>
      </c>
      <c r="K90" s="16">
        <v>3</v>
      </c>
      <c r="L90" s="16">
        <v>257</v>
      </c>
      <c r="M90" s="9" t="s">
        <v>396</v>
      </c>
    </row>
    <row r="91" spans="1:13" x14ac:dyDescent="0.2">
      <c r="A91" s="10" t="str">
        <f t="shared" si="6"/>
        <v>2022/12末</v>
      </c>
      <c r="B91" s="10" t="str">
        <f t="shared" si="6"/>
        <v>令和4/12末</v>
      </c>
      <c r="C91" s="18">
        <v>89</v>
      </c>
      <c r="D91" s="18">
        <v>88</v>
      </c>
      <c r="E91" s="19" t="s">
        <v>127</v>
      </c>
      <c r="F91" s="18">
        <v>204</v>
      </c>
      <c r="G91" s="18">
        <v>1</v>
      </c>
      <c r="H91" s="18">
        <v>213</v>
      </c>
      <c r="I91" s="18">
        <v>1</v>
      </c>
      <c r="J91" s="18">
        <v>417</v>
      </c>
      <c r="K91" s="18">
        <v>2</v>
      </c>
      <c r="L91" s="18">
        <v>179</v>
      </c>
      <c r="M91" s="7" t="s">
        <v>396</v>
      </c>
    </row>
    <row r="92" spans="1:13" x14ac:dyDescent="0.2">
      <c r="A92" s="8" t="str">
        <f t="shared" si="6"/>
        <v>2022/12末</v>
      </c>
      <c r="B92" s="8" t="str">
        <f t="shared" si="6"/>
        <v>令和4/12末</v>
      </c>
      <c r="C92" s="16">
        <v>90</v>
      </c>
      <c r="D92" s="16">
        <v>89</v>
      </c>
      <c r="E92" s="17" t="s">
        <v>128</v>
      </c>
      <c r="F92" s="16">
        <v>154</v>
      </c>
      <c r="G92" s="16">
        <v>3</v>
      </c>
      <c r="H92" s="16">
        <v>145</v>
      </c>
      <c r="I92" s="16">
        <v>4</v>
      </c>
      <c r="J92" s="16">
        <v>299</v>
      </c>
      <c r="K92" s="16">
        <v>7</v>
      </c>
      <c r="L92" s="16">
        <v>138</v>
      </c>
      <c r="M92" s="9" t="s">
        <v>396</v>
      </c>
    </row>
    <row r="93" spans="1:13" x14ac:dyDescent="0.2">
      <c r="A93" s="10" t="str">
        <f t="shared" si="6"/>
        <v>2022/12末</v>
      </c>
      <c r="B93" s="10" t="str">
        <f t="shared" si="6"/>
        <v>令和4/12末</v>
      </c>
      <c r="C93" s="18">
        <v>91</v>
      </c>
      <c r="D93" s="18">
        <v>90</v>
      </c>
      <c r="E93" s="19" t="s">
        <v>129</v>
      </c>
      <c r="F93" s="18">
        <v>370</v>
      </c>
      <c r="G93" s="18">
        <v>3</v>
      </c>
      <c r="H93" s="18">
        <v>367</v>
      </c>
      <c r="I93" s="18">
        <v>2</v>
      </c>
      <c r="J93" s="18">
        <v>737</v>
      </c>
      <c r="K93" s="18">
        <v>5</v>
      </c>
      <c r="L93" s="18">
        <v>338</v>
      </c>
      <c r="M93" s="7" t="s">
        <v>396</v>
      </c>
    </row>
    <row r="94" spans="1:13" x14ac:dyDescent="0.2">
      <c r="A94" s="8" t="str">
        <f t="shared" si="6"/>
        <v>2022/12末</v>
      </c>
      <c r="B94" s="8" t="str">
        <f t="shared" si="6"/>
        <v>令和4/12末</v>
      </c>
      <c r="C94" s="16">
        <v>92</v>
      </c>
      <c r="D94" s="16">
        <v>91</v>
      </c>
      <c r="E94" s="17" t="s">
        <v>130</v>
      </c>
      <c r="F94" s="16">
        <v>222</v>
      </c>
      <c r="G94" s="16">
        <v>4</v>
      </c>
      <c r="H94" s="16">
        <v>228</v>
      </c>
      <c r="I94" s="16">
        <v>1</v>
      </c>
      <c r="J94" s="16">
        <v>450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6"/>
        <v>2022/12末</v>
      </c>
      <c r="B95" s="10" t="str">
        <f t="shared" si="6"/>
        <v>令和4/12末</v>
      </c>
      <c r="C95" s="18">
        <v>93</v>
      </c>
      <c r="D95" s="18">
        <v>92</v>
      </c>
      <c r="E95" s="19" t="s">
        <v>131</v>
      </c>
      <c r="F95" s="18">
        <v>137</v>
      </c>
      <c r="G95" s="18">
        <v>1</v>
      </c>
      <c r="H95" s="18">
        <v>144</v>
      </c>
      <c r="I95" s="18">
        <v>4</v>
      </c>
      <c r="J95" s="18">
        <v>281</v>
      </c>
      <c r="K95" s="18">
        <v>5</v>
      </c>
      <c r="L95" s="18">
        <v>133</v>
      </c>
      <c r="M95" s="7" t="s">
        <v>396</v>
      </c>
    </row>
    <row r="96" spans="1:13" x14ac:dyDescent="0.2">
      <c r="A96" s="8" t="str">
        <f t="shared" si="6"/>
        <v>2022/12末</v>
      </c>
      <c r="B96" s="8" t="str">
        <f t="shared" si="6"/>
        <v>令和4/12末</v>
      </c>
      <c r="C96" s="16">
        <v>94</v>
      </c>
      <c r="D96" s="16">
        <v>93</v>
      </c>
      <c r="E96" s="17" t="s">
        <v>132</v>
      </c>
      <c r="F96" s="16">
        <v>240</v>
      </c>
      <c r="G96" s="16">
        <v>4</v>
      </c>
      <c r="H96" s="16">
        <v>222</v>
      </c>
      <c r="I96" s="16">
        <v>11</v>
      </c>
      <c r="J96" s="16">
        <v>462</v>
      </c>
      <c r="K96" s="16">
        <v>15</v>
      </c>
      <c r="L96" s="16">
        <v>203</v>
      </c>
      <c r="M96" s="9" t="s">
        <v>396</v>
      </c>
    </row>
    <row r="97" spans="1:13" x14ac:dyDescent="0.2">
      <c r="A97" s="10" t="str">
        <f t="shared" si="6"/>
        <v>2022/12末</v>
      </c>
      <c r="B97" s="10" t="str">
        <f t="shared" si="6"/>
        <v>令和4/12末</v>
      </c>
      <c r="C97" s="18">
        <v>95</v>
      </c>
      <c r="D97" s="18">
        <v>95</v>
      </c>
      <c r="E97" s="19" t="s">
        <v>133</v>
      </c>
      <c r="F97" s="18">
        <v>160</v>
      </c>
      <c r="G97" s="18">
        <v>1</v>
      </c>
      <c r="H97" s="18">
        <v>187</v>
      </c>
      <c r="I97" s="18">
        <v>1</v>
      </c>
      <c r="J97" s="18">
        <v>347</v>
      </c>
      <c r="K97" s="18">
        <v>2</v>
      </c>
      <c r="L97" s="18">
        <v>146</v>
      </c>
      <c r="M97" s="7" t="s">
        <v>396</v>
      </c>
    </row>
    <row r="98" spans="1:13" x14ac:dyDescent="0.2">
      <c r="A98" s="8" t="str">
        <f t="shared" si="6"/>
        <v>2022/12末</v>
      </c>
      <c r="B98" s="8" t="str">
        <f t="shared" si="6"/>
        <v>令和4/12末</v>
      </c>
      <c r="C98" s="16">
        <v>96</v>
      </c>
      <c r="D98" s="16">
        <v>96</v>
      </c>
      <c r="E98" s="17" t="s">
        <v>134</v>
      </c>
      <c r="F98" s="16">
        <v>139</v>
      </c>
      <c r="G98" s="16">
        <v>3</v>
      </c>
      <c r="H98" s="16">
        <v>131</v>
      </c>
      <c r="I98" s="16">
        <v>4</v>
      </c>
      <c r="J98" s="16">
        <v>270</v>
      </c>
      <c r="K98" s="16">
        <v>7</v>
      </c>
      <c r="L98" s="16">
        <v>140</v>
      </c>
      <c r="M98" s="9" t="s">
        <v>396</v>
      </c>
    </row>
    <row r="99" spans="1:13" x14ac:dyDescent="0.2">
      <c r="A99" s="10" t="str">
        <f t="shared" si="6"/>
        <v>2022/12末</v>
      </c>
      <c r="B99" s="10" t="str">
        <f t="shared" si="6"/>
        <v>令和4/12末</v>
      </c>
      <c r="C99" s="18">
        <v>97</v>
      </c>
      <c r="D99" s="18">
        <v>97</v>
      </c>
      <c r="E99" s="19" t="s">
        <v>135</v>
      </c>
      <c r="F99" s="18">
        <v>114</v>
      </c>
      <c r="G99" s="18">
        <v>0</v>
      </c>
      <c r="H99" s="18">
        <v>104</v>
      </c>
      <c r="I99" s="18">
        <v>0</v>
      </c>
      <c r="J99" s="18">
        <v>218</v>
      </c>
      <c r="K99" s="18">
        <v>0</v>
      </c>
      <c r="L99" s="18">
        <v>97</v>
      </c>
      <c r="M99" s="7" t="s">
        <v>396</v>
      </c>
    </row>
    <row r="100" spans="1:13" x14ac:dyDescent="0.2">
      <c r="A100" s="8" t="str">
        <f t="shared" si="6"/>
        <v>2022/12末</v>
      </c>
      <c r="B100" s="8" t="str">
        <f t="shared" si="6"/>
        <v>令和4/12末</v>
      </c>
      <c r="C100" s="16">
        <v>98</v>
      </c>
      <c r="D100" s="16">
        <v>98</v>
      </c>
      <c r="E100" s="17" t="s">
        <v>136</v>
      </c>
      <c r="F100" s="16">
        <v>131</v>
      </c>
      <c r="G100" s="16">
        <v>3</v>
      </c>
      <c r="H100" s="16">
        <v>152</v>
      </c>
      <c r="I100" s="16">
        <v>19</v>
      </c>
      <c r="J100" s="16">
        <v>283</v>
      </c>
      <c r="K100" s="16">
        <v>22</v>
      </c>
      <c r="L100" s="16">
        <v>141</v>
      </c>
      <c r="M100" s="9" t="s">
        <v>396</v>
      </c>
    </row>
    <row r="101" spans="1:13" x14ac:dyDescent="0.2">
      <c r="A101" s="10" t="str">
        <f t="shared" ref="A101:B116" si="7">A100</f>
        <v>2022/12末</v>
      </c>
      <c r="B101" s="10" t="str">
        <f t="shared" si="7"/>
        <v>令和4/12末</v>
      </c>
      <c r="C101" s="18">
        <v>99</v>
      </c>
      <c r="D101" s="18">
        <v>99</v>
      </c>
      <c r="E101" s="19" t="s">
        <v>137</v>
      </c>
      <c r="F101" s="18">
        <v>156</v>
      </c>
      <c r="G101" s="18">
        <v>0</v>
      </c>
      <c r="H101" s="18">
        <v>157</v>
      </c>
      <c r="I101" s="18">
        <v>0</v>
      </c>
      <c r="J101" s="18">
        <v>313</v>
      </c>
      <c r="K101" s="18">
        <v>0</v>
      </c>
      <c r="L101" s="18">
        <v>126</v>
      </c>
      <c r="M101" s="7" t="s">
        <v>396</v>
      </c>
    </row>
    <row r="102" spans="1:13" x14ac:dyDescent="0.2">
      <c r="A102" s="8" t="str">
        <f t="shared" si="7"/>
        <v>2022/12末</v>
      </c>
      <c r="B102" s="8" t="str">
        <f t="shared" si="7"/>
        <v>令和4/12末</v>
      </c>
      <c r="C102" s="16">
        <v>100</v>
      </c>
      <c r="D102" s="16">
        <v>106</v>
      </c>
      <c r="E102" s="17" t="s">
        <v>138</v>
      </c>
      <c r="F102" s="16">
        <v>133</v>
      </c>
      <c r="G102" s="16">
        <v>0</v>
      </c>
      <c r="H102" s="16">
        <v>154</v>
      </c>
      <c r="I102" s="16">
        <v>0</v>
      </c>
      <c r="J102" s="16">
        <v>287</v>
      </c>
      <c r="K102" s="16">
        <v>0</v>
      </c>
      <c r="L102" s="16">
        <v>100</v>
      </c>
      <c r="M102" s="9" t="s">
        <v>396</v>
      </c>
    </row>
    <row r="103" spans="1:13" x14ac:dyDescent="0.2">
      <c r="A103" s="10" t="str">
        <f t="shared" si="7"/>
        <v>2022/12末</v>
      </c>
      <c r="B103" s="10" t="str">
        <f t="shared" si="7"/>
        <v>令和4/12末</v>
      </c>
      <c r="C103" s="18">
        <v>101</v>
      </c>
      <c r="D103" s="18">
        <v>107</v>
      </c>
      <c r="E103" s="19" t="s">
        <v>139</v>
      </c>
      <c r="F103" s="18">
        <v>208</v>
      </c>
      <c r="G103" s="18">
        <v>0</v>
      </c>
      <c r="H103" s="18">
        <v>207</v>
      </c>
      <c r="I103" s="18">
        <v>0</v>
      </c>
      <c r="J103" s="18">
        <v>415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2022/12末</v>
      </c>
      <c r="B104" s="8" t="str">
        <f t="shared" si="7"/>
        <v>令和4/12末</v>
      </c>
      <c r="C104" s="16">
        <v>102</v>
      </c>
      <c r="D104" s="16">
        <v>108</v>
      </c>
      <c r="E104" s="17" t="s">
        <v>140</v>
      </c>
      <c r="F104" s="16">
        <v>204</v>
      </c>
      <c r="G104" s="16">
        <v>0</v>
      </c>
      <c r="H104" s="16">
        <v>200</v>
      </c>
      <c r="I104" s="16">
        <v>0</v>
      </c>
      <c r="J104" s="16">
        <v>404</v>
      </c>
      <c r="K104" s="16">
        <v>0</v>
      </c>
      <c r="L104" s="16">
        <v>131</v>
      </c>
      <c r="M104" s="9" t="s">
        <v>396</v>
      </c>
    </row>
    <row r="105" spans="1:13" x14ac:dyDescent="0.2">
      <c r="A105" s="10" t="str">
        <f t="shared" si="7"/>
        <v>2022/12末</v>
      </c>
      <c r="B105" s="10" t="str">
        <f t="shared" si="7"/>
        <v>令和4/12末</v>
      </c>
      <c r="C105" s="18">
        <v>103</v>
      </c>
      <c r="D105" s="18">
        <v>109</v>
      </c>
      <c r="E105" s="19" t="s">
        <v>141</v>
      </c>
      <c r="F105" s="18">
        <v>296</v>
      </c>
      <c r="G105" s="18">
        <v>2</v>
      </c>
      <c r="H105" s="18">
        <v>278</v>
      </c>
      <c r="I105" s="18">
        <v>1</v>
      </c>
      <c r="J105" s="18">
        <v>574</v>
      </c>
      <c r="K105" s="18">
        <v>3</v>
      </c>
      <c r="L105" s="18">
        <v>168</v>
      </c>
      <c r="M105" s="7" t="s">
        <v>396</v>
      </c>
    </row>
    <row r="106" spans="1:13" x14ac:dyDescent="0.2">
      <c r="A106" s="8" t="str">
        <f t="shared" si="7"/>
        <v>2022/12末</v>
      </c>
      <c r="B106" s="8" t="str">
        <f t="shared" si="7"/>
        <v>令和4/12末</v>
      </c>
      <c r="C106" s="16">
        <v>104</v>
      </c>
      <c r="D106" s="16">
        <v>149</v>
      </c>
      <c r="E106" s="17" t="s">
        <v>142</v>
      </c>
      <c r="F106" s="16">
        <v>13</v>
      </c>
      <c r="G106" s="16">
        <v>0</v>
      </c>
      <c r="H106" s="16">
        <v>62</v>
      </c>
      <c r="I106" s="16">
        <v>0</v>
      </c>
      <c r="J106" s="16">
        <v>75</v>
      </c>
      <c r="K106" s="16">
        <v>0</v>
      </c>
      <c r="L106" s="16">
        <v>75</v>
      </c>
      <c r="M106" s="9" t="s">
        <v>396</v>
      </c>
    </row>
    <row r="107" spans="1:13" x14ac:dyDescent="0.2">
      <c r="A107" s="10" t="str">
        <f t="shared" si="7"/>
        <v>2022/12末</v>
      </c>
      <c r="B107" s="10" t="str">
        <f t="shared" si="7"/>
        <v>令和4/12末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72</v>
      </c>
      <c r="I107" s="18">
        <v>0</v>
      </c>
      <c r="J107" s="18">
        <v>93</v>
      </c>
      <c r="K107" s="18">
        <v>0</v>
      </c>
      <c r="L107" s="18">
        <v>93</v>
      </c>
      <c r="M107" s="7" t="s">
        <v>396</v>
      </c>
    </row>
    <row r="108" spans="1:13" x14ac:dyDescent="0.2">
      <c r="A108" s="8" t="str">
        <f t="shared" si="7"/>
        <v>2022/12末</v>
      </c>
      <c r="B108" s="8" t="str">
        <f t="shared" si="7"/>
        <v>令和4/12末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2022/12末</v>
      </c>
      <c r="B109" s="10" t="str">
        <f t="shared" si="7"/>
        <v>令和4/12末</v>
      </c>
      <c r="C109" s="18">
        <v>107</v>
      </c>
      <c r="D109" s="18">
        <v>140</v>
      </c>
      <c r="E109" s="19" t="s">
        <v>145</v>
      </c>
      <c r="F109" s="18">
        <v>402</v>
      </c>
      <c r="G109" s="18">
        <v>0</v>
      </c>
      <c r="H109" s="18">
        <v>423</v>
      </c>
      <c r="I109" s="18">
        <v>8</v>
      </c>
      <c r="J109" s="18">
        <v>825</v>
      </c>
      <c r="K109" s="18">
        <v>8</v>
      </c>
      <c r="L109" s="18">
        <v>371</v>
      </c>
      <c r="M109" s="7" t="s">
        <v>397</v>
      </c>
    </row>
    <row r="110" spans="1:13" x14ac:dyDescent="0.2">
      <c r="A110" s="8" t="str">
        <f t="shared" si="7"/>
        <v>2022/12末</v>
      </c>
      <c r="B110" s="8" t="str">
        <f t="shared" si="7"/>
        <v>令和4/12末</v>
      </c>
      <c r="C110" s="16">
        <v>108</v>
      </c>
      <c r="D110" s="16">
        <v>141</v>
      </c>
      <c r="E110" s="17" t="s">
        <v>146</v>
      </c>
      <c r="F110" s="16">
        <v>473</v>
      </c>
      <c r="G110" s="16">
        <v>5</v>
      </c>
      <c r="H110" s="16">
        <v>475</v>
      </c>
      <c r="I110" s="16">
        <v>7</v>
      </c>
      <c r="J110" s="16">
        <v>948</v>
      </c>
      <c r="K110" s="16">
        <v>12</v>
      </c>
      <c r="L110" s="16">
        <v>398</v>
      </c>
      <c r="M110" s="9" t="s">
        <v>397</v>
      </c>
    </row>
    <row r="111" spans="1:13" x14ac:dyDescent="0.2">
      <c r="A111" s="10" t="str">
        <f t="shared" si="7"/>
        <v>2022/12末</v>
      </c>
      <c r="B111" s="10" t="str">
        <f t="shared" si="7"/>
        <v>令和4/12末</v>
      </c>
      <c r="C111" s="18">
        <v>109</v>
      </c>
      <c r="D111" s="18">
        <v>142</v>
      </c>
      <c r="E111" s="19" t="s">
        <v>147</v>
      </c>
      <c r="F111" s="18">
        <v>354</v>
      </c>
      <c r="G111" s="18">
        <v>3</v>
      </c>
      <c r="H111" s="18">
        <v>382</v>
      </c>
      <c r="I111" s="18">
        <v>5</v>
      </c>
      <c r="J111" s="18">
        <v>736</v>
      </c>
      <c r="K111" s="18">
        <v>8</v>
      </c>
      <c r="L111" s="18">
        <v>371</v>
      </c>
      <c r="M111" s="7" t="s">
        <v>397</v>
      </c>
    </row>
    <row r="112" spans="1:13" x14ac:dyDescent="0.2">
      <c r="A112" s="8" t="str">
        <f t="shared" si="7"/>
        <v>2022/12末</v>
      </c>
      <c r="B112" s="8" t="str">
        <f t="shared" si="7"/>
        <v>令和4/12末</v>
      </c>
      <c r="C112" s="16">
        <v>110</v>
      </c>
      <c r="D112" s="16">
        <v>143</v>
      </c>
      <c r="E112" s="17" t="s">
        <v>148</v>
      </c>
      <c r="F112" s="16">
        <v>439</v>
      </c>
      <c r="G112" s="16">
        <v>8</v>
      </c>
      <c r="H112" s="16">
        <v>403</v>
      </c>
      <c r="I112" s="16">
        <v>13</v>
      </c>
      <c r="J112" s="16">
        <v>842</v>
      </c>
      <c r="K112" s="16">
        <v>21</v>
      </c>
      <c r="L112" s="16">
        <v>389</v>
      </c>
      <c r="M112" s="9" t="s">
        <v>397</v>
      </c>
    </row>
    <row r="113" spans="1:13" x14ac:dyDescent="0.2">
      <c r="A113" s="10" t="str">
        <f t="shared" si="7"/>
        <v>2022/12末</v>
      </c>
      <c r="B113" s="10" t="str">
        <f t="shared" si="7"/>
        <v>令和4/12末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39</v>
      </c>
      <c r="I113" s="18">
        <v>0</v>
      </c>
      <c r="J113" s="18">
        <v>84</v>
      </c>
      <c r="K113" s="18">
        <v>0</v>
      </c>
      <c r="L113" s="18">
        <v>31</v>
      </c>
      <c r="M113" s="7" t="s">
        <v>397</v>
      </c>
    </row>
    <row r="114" spans="1:13" x14ac:dyDescent="0.2">
      <c r="A114" s="8" t="str">
        <f t="shared" si="7"/>
        <v>2022/12末</v>
      </c>
      <c r="B114" s="8" t="str">
        <f t="shared" si="7"/>
        <v>令和4/12末</v>
      </c>
      <c r="C114" s="16">
        <v>112</v>
      </c>
      <c r="D114" s="16">
        <v>145</v>
      </c>
      <c r="E114" s="17" t="s">
        <v>150</v>
      </c>
      <c r="F114" s="16">
        <v>174</v>
      </c>
      <c r="G114" s="16">
        <v>0</v>
      </c>
      <c r="H114" s="16">
        <v>164</v>
      </c>
      <c r="I114" s="16">
        <v>1</v>
      </c>
      <c r="J114" s="16">
        <v>338</v>
      </c>
      <c r="K114" s="16">
        <v>1</v>
      </c>
      <c r="L114" s="16">
        <v>155</v>
      </c>
      <c r="M114" s="9" t="s">
        <v>397</v>
      </c>
    </row>
    <row r="115" spans="1:13" x14ac:dyDescent="0.2">
      <c r="A115" s="10" t="str">
        <f t="shared" si="7"/>
        <v>2022/12末</v>
      </c>
      <c r="B115" s="10" t="str">
        <f t="shared" si="7"/>
        <v>令和4/12末</v>
      </c>
      <c r="C115" s="18">
        <v>113</v>
      </c>
      <c r="D115" s="18">
        <v>146</v>
      </c>
      <c r="E115" s="19" t="s">
        <v>151</v>
      </c>
      <c r="F115" s="18">
        <v>136</v>
      </c>
      <c r="G115" s="18">
        <v>1</v>
      </c>
      <c r="H115" s="18">
        <v>140</v>
      </c>
      <c r="I115" s="18">
        <v>0</v>
      </c>
      <c r="J115" s="18">
        <v>276</v>
      </c>
      <c r="K115" s="18">
        <v>1</v>
      </c>
      <c r="L115" s="18">
        <v>117</v>
      </c>
      <c r="M115" s="7" t="s">
        <v>397</v>
      </c>
    </row>
    <row r="116" spans="1:13" x14ac:dyDescent="0.2">
      <c r="A116" s="8" t="str">
        <f t="shared" si="7"/>
        <v>2022/12末</v>
      </c>
      <c r="B116" s="8" t="str">
        <f t="shared" si="7"/>
        <v>令和4/12末</v>
      </c>
      <c r="C116" s="16">
        <v>114</v>
      </c>
      <c r="D116" s="16">
        <v>147</v>
      </c>
      <c r="E116" s="17" t="s">
        <v>152</v>
      </c>
      <c r="F116" s="16">
        <v>103</v>
      </c>
      <c r="G116" s="16">
        <v>1</v>
      </c>
      <c r="H116" s="16">
        <v>112</v>
      </c>
      <c r="I116" s="16">
        <v>0</v>
      </c>
      <c r="J116" s="16">
        <v>215</v>
      </c>
      <c r="K116" s="16">
        <v>1</v>
      </c>
      <c r="L116" s="16">
        <v>84</v>
      </c>
      <c r="M116" s="9" t="s">
        <v>397</v>
      </c>
    </row>
    <row r="117" spans="1:13" x14ac:dyDescent="0.2">
      <c r="A117" s="10" t="str">
        <f t="shared" ref="A117:B132" si="8">A116</f>
        <v>2022/12末</v>
      </c>
      <c r="B117" s="10" t="str">
        <f t="shared" si="8"/>
        <v>令和4/12末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2022/12末</v>
      </c>
      <c r="B118" s="8" t="str">
        <f t="shared" si="8"/>
        <v>令和4/12末</v>
      </c>
      <c r="C118" s="16">
        <v>116</v>
      </c>
      <c r="D118" s="16">
        <v>110</v>
      </c>
      <c r="E118" s="17" t="s">
        <v>154</v>
      </c>
      <c r="F118" s="16">
        <v>234</v>
      </c>
      <c r="G118" s="16">
        <v>2</v>
      </c>
      <c r="H118" s="16">
        <v>262</v>
      </c>
      <c r="I118" s="16">
        <v>8</v>
      </c>
      <c r="J118" s="16">
        <v>496</v>
      </c>
      <c r="K118" s="16">
        <v>10</v>
      </c>
      <c r="L118" s="16">
        <v>201</v>
      </c>
      <c r="M118" s="9" t="s">
        <v>398</v>
      </c>
    </row>
    <row r="119" spans="1:13" x14ac:dyDescent="0.2">
      <c r="A119" s="10" t="str">
        <f t="shared" si="8"/>
        <v>2022/12末</v>
      </c>
      <c r="B119" s="10" t="str">
        <f t="shared" si="8"/>
        <v>令和4/12末</v>
      </c>
      <c r="C119" s="18">
        <v>117</v>
      </c>
      <c r="D119" s="18">
        <v>111</v>
      </c>
      <c r="E119" s="19" t="s">
        <v>155</v>
      </c>
      <c r="F119" s="18">
        <v>180</v>
      </c>
      <c r="G119" s="18">
        <v>1</v>
      </c>
      <c r="H119" s="18">
        <v>215</v>
      </c>
      <c r="I119" s="18">
        <v>11</v>
      </c>
      <c r="J119" s="18">
        <v>395</v>
      </c>
      <c r="K119" s="18">
        <v>12</v>
      </c>
      <c r="L119" s="18">
        <v>183</v>
      </c>
      <c r="M119" s="7" t="s">
        <v>398</v>
      </c>
    </row>
    <row r="120" spans="1:13" x14ac:dyDescent="0.2">
      <c r="A120" s="8" t="str">
        <f t="shared" si="8"/>
        <v>2022/12末</v>
      </c>
      <c r="B120" s="8" t="str">
        <f t="shared" si="8"/>
        <v>令和4/12末</v>
      </c>
      <c r="C120" s="16">
        <v>118</v>
      </c>
      <c r="D120" s="16">
        <v>112</v>
      </c>
      <c r="E120" s="17" t="s">
        <v>156</v>
      </c>
      <c r="F120" s="16">
        <v>90</v>
      </c>
      <c r="G120" s="16">
        <v>1</v>
      </c>
      <c r="H120" s="16">
        <v>95</v>
      </c>
      <c r="I120" s="16">
        <v>1</v>
      </c>
      <c r="J120" s="16">
        <v>185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2022/12末</v>
      </c>
      <c r="B121" s="10" t="str">
        <f t="shared" si="8"/>
        <v>令和4/12末</v>
      </c>
      <c r="C121" s="18">
        <v>119</v>
      </c>
      <c r="D121" s="18">
        <v>113</v>
      </c>
      <c r="E121" s="19" t="s">
        <v>479</v>
      </c>
      <c r="F121" s="18">
        <v>75</v>
      </c>
      <c r="G121" s="18">
        <v>0</v>
      </c>
      <c r="H121" s="18">
        <v>90</v>
      </c>
      <c r="I121" s="18">
        <v>0</v>
      </c>
      <c r="J121" s="18">
        <v>165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2022/12末</v>
      </c>
      <c r="B122" s="8" t="str">
        <f t="shared" si="8"/>
        <v>令和4/12末</v>
      </c>
      <c r="C122" s="16">
        <v>120</v>
      </c>
      <c r="D122" s="16">
        <v>114</v>
      </c>
      <c r="E122" s="17" t="s">
        <v>157</v>
      </c>
      <c r="F122" s="16">
        <v>227</v>
      </c>
      <c r="G122" s="16">
        <v>3</v>
      </c>
      <c r="H122" s="16">
        <v>240</v>
      </c>
      <c r="I122" s="16">
        <v>3</v>
      </c>
      <c r="J122" s="16">
        <v>467</v>
      </c>
      <c r="K122" s="16">
        <v>6</v>
      </c>
      <c r="L122" s="16">
        <v>180</v>
      </c>
      <c r="M122" s="9" t="s">
        <v>398</v>
      </c>
    </row>
    <row r="123" spans="1:13" x14ac:dyDescent="0.2">
      <c r="A123" s="10" t="str">
        <f t="shared" si="8"/>
        <v>2022/12末</v>
      </c>
      <c r="B123" s="10" t="str">
        <f t="shared" si="8"/>
        <v>令和4/12末</v>
      </c>
      <c r="C123" s="18">
        <v>121</v>
      </c>
      <c r="D123" s="18">
        <v>115</v>
      </c>
      <c r="E123" s="19" t="s">
        <v>158</v>
      </c>
      <c r="F123" s="18">
        <v>496</v>
      </c>
      <c r="G123" s="18">
        <v>4</v>
      </c>
      <c r="H123" s="18">
        <v>494</v>
      </c>
      <c r="I123" s="18">
        <v>10</v>
      </c>
      <c r="J123" s="18">
        <v>990</v>
      </c>
      <c r="K123" s="18">
        <v>14</v>
      </c>
      <c r="L123" s="18">
        <v>421</v>
      </c>
      <c r="M123" s="7" t="s">
        <v>398</v>
      </c>
    </row>
    <row r="124" spans="1:13" x14ac:dyDescent="0.2">
      <c r="A124" s="8" t="str">
        <f t="shared" si="8"/>
        <v>2022/12末</v>
      </c>
      <c r="B124" s="8" t="str">
        <f t="shared" si="8"/>
        <v>令和4/12末</v>
      </c>
      <c r="C124" s="16">
        <v>122</v>
      </c>
      <c r="D124" s="16">
        <v>116</v>
      </c>
      <c r="E124" s="17" t="s">
        <v>159</v>
      </c>
      <c r="F124" s="16">
        <v>25</v>
      </c>
      <c r="G124" s="16">
        <v>0</v>
      </c>
      <c r="H124" s="16">
        <v>24</v>
      </c>
      <c r="I124" s="16">
        <v>0</v>
      </c>
      <c r="J124" s="16">
        <v>49</v>
      </c>
      <c r="K124" s="16">
        <v>0</v>
      </c>
      <c r="L124" s="16">
        <v>26</v>
      </c>
      <c r="M124" s="9" t="s">
        <v>398</v>
      </c>
    </row>
    <row r="125" spans="1:13" x14ac:dyDescent="0.2">
      <c r="A125" s="10" t="str">
        <f t="shared" si="8"/>
        <v>2022/12末</v>
      </c>
      <c r="B125" s="10" t="str">
        <f t="shared" si="8"/>
        <v>令和4/12末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2022/12末</v>
      </c>
      <c r="B126" s="8" t="str">
        <f t="shared" si="8"/>
        <v>令和4/12末</v>
      </c>
      <c r="C126" s="16">
        <v>124</v>
      </c>
      <c r="D126" s="16">
        <v>118</v>
      </c>
      <c r="E126" s="17" t="s">
        <v>161</v>
      </c>
      <c r="F126" s="16">
        <v>285</v>
      </c>
      <c r="G126" s="16">
        <v>0</v>
      </c>
      <c r="H126" s="16">
        <v>238</v>
      </c>
      <c r="I126" s="16">
        <v>2</v>
      </c>
      <c r="J126" s="16">
        <v>523</v>
      </c>
      <c r="K126" s="16">
        <v>2</v>
      </c>
      <c r="L126" s="16">
        <v>217</v>
      </c>
      <c r="M126" s="9" t="s">
        <v>398</v>
      </c>
    </row>
    <row r="127" spans="1:13" x14ac:dyDescent="0.2">
      <c r="A127" s="10" t="str">
        <f t="shared" si="8"/>
        <v>2022/12末</v>
      </c>
      <c r="B127" s="10" t="str">
        <f t="shared" si="8"/>
        <v>令和4/12末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2022/12末</v>
      </c>
      <c r="B128" s="8" t="str">
        <f t="shared" si="8"/>
        <v>令和4/12末</v>
      </c>
      <c r="C128" s="16">
        <v>126</v>
      </c>
      <c r="D128" s="16">
        <v>122</v>
      </c>
      <c r="E128" s="17" t="s">
        <v>163</v>
      </c>
      <c r="F128" s="16">
        <v>43</v>
      </c>
      <c r="G128" s="16">
        <v>0</v>
      </c>
      <c r="H128" s="16">
        <v>46</v>
      </c>
      <c r="I128" s="16">
        <v>0</v>
      </c>
      <c r="J128" s="16">
        <v>89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2022/12末</v>
      </c>
      <c r="B129" s="10" t="str">
        <f t="shared" si="8"/>
        <v>令和4/12末</v>
      </c>
      <c r="C129" s="18">
        <v>127</v>
      </c>
      <c r="D129" s="18">
        <v>123</v>
      </c>
      <c r="E129" s="19" t="s">
        <v>164</v>
      </c>
      <c r="F129" s="18">
        <v>324</v>
      </c>
      <c r="G129" s="18">
        <v>1</v>
      </c>
      <c r="H129" s="18">
        <v>340</v>
      </c>
      <c r="I129" s="18">
        <v>0</v>
      </c>
      <c r="J129" s="18">
        <v>664</v>
      </c>
      <c r="K129" s="18">
        <v>1</v>
      </c>
      <c r="L129" s="18">
        <v>264</v>
      </c>
      <c r="M129" s="7" t="s">
        <v>398</v>
      </c>
    </row>
    <row r="130" spans="1:13" x14ac:dyDescent="0.2">
      <c r="A130" s="8" t="str">
        <f t="shared" si="8"/>
        <v>2022/12末</v>
      </c>
      <c r="B130" s="8" t="str">
        <f t="shared" si="8"/>
        <v>令和4/12末</v>
      </c>
      <c r="C130" s="16">
        <v>128</v>
      </c>
      <c r="D130" s="16">
        <v>124</v>
      </c>
      <c r="E130" s="17" t="s">
        <v>165</v>
      </c>
      <c r="F130" s="16">
        <v>203</v>
      </c>
      <c r="G130" s="16">
        <v>2</v>
      </c>
      <c r="H130" s="16">
        <v>218</v>
      </c>
      <c r="I130" s="16">
        <v>0</v>
      </c>
      <c r="J130" s="16">
        <v>421</v>
      </c>
      <c r="K130" s="16">
        <v>2</v>
      </c>
      <c r="L130" s="16">
        <v>155</v>
      </c>
      <c r="M130" s="9" t="s">
        <v>398</v>
      </c>
    </row>
    <row r="131" spans="1:13" x14ac:dyDescent="0.2">
      <c r="A131" s="10" t="str">
        <f t="shared" si="8"/>
        <v>2022/12末</v>
      </c>
      <c r="B131" s="10" t="str">
        <f t="shared" si="8"/>
        <v>令和4/12末</v>
      </c>
      <c r="C131" s="18">
        <v>129</v>
      </c>
      <c r="D131" s="18">
        <v>125</v>
      </c>
      <c r="E131" s="19" t="s">
        <v>166</v>
      </c>
      <c r="F131" s="18">
        <v>398</v>
      </c>
      <c r="G131" s="18">
        <v>0</v>
      </c>
      <c r="H131" s="18">
        <v>386</v>
      </c>
      <c r="I131" s="18">
        <v>3</v>
      </c>
      <c r="J131" s="18">
        <v>784</v>
      </c>
      <c r="K131" s="18">
        <v>3</v>
      </c>
      <c r="L131" s="18">
        <v>273</v>
      </c>
      <c r="M131" s="7" t="s">
        <v>398</v>
      </c>
    </row>
    <row r="132" spans="1:13" x14ac:dyDescent="0.2">
      <c r="A132" s="8" t="str">
        <f t="shared" si="8"/>
        <v>2022/12末</v>
      </c>
      <c r="B132" s="8" t="str">
        <f t="shared" si="8"/>
        <v>令和4/12末</v>
      </c>
      <c r="C132" s="16">
        <v>130</v>
      </c>
      <c r="D132" s="16">
        <v>126</v>
      </c>
      <c r="E132" s="17" t="s">
        <v>167</v>
      </c>
      <c r="F132" s="16">
        <v>144</v>
      </c>
      <c r="G132" s="16">
        <v>1</v>
      </c>
      <c r="H132" s="16">
        <v>135</v>
      </c>
      <c r="I132" s="16">
        <v>1</v>
      </c>
      <c r="J132" s="16">
        <v>279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2022/12末</v>
      </c>
      <c r="B133" s="10" t="str">
        <f t="shared" si="9"/>
        <v>令和4/12末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2022/12末</v>
      </c>
      <c r="B134" s="8" t="str">
        <f t="shared" si="9"/>
        <v>令和4/12末</v>
      </c>
      <c r="C134" s="16">
        <v>132</v>
      </c>
      <c r="D134" s="16">
        <v>128</v>
      </c>
      <c r="E134" s="17" t="s">
        <v>169</v>
      </c>
      <c r="F134" s="16">
        <v>102</v>
      </c>
      <c r="G134" s="16">
        <v>1</v>
      </c>
      <c r="H134" s="16">
        <v>108</v>
      </c>
      <c r="I134" s="16">
        <v>0</v>
      </c>
      <c r="J134" s="16">
        <v>210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2022/12末</v>
      </c>
      <c r="B135" s="10" t="str">
        <f t="shared" si="9"/>
        <v>令和4/12末</v>
      </c>
      <c r="C135" s="18">
        <v>133</v>
      </c>
      <c r="D135" s="18">
        <v>129</v>
      </c>
      <c r="E135" s="19" t="s">
        <v>170</v>
      </c>
      <c r="F135" s="18">
        <v>71</v>
      </c>
      <c r="G135" s="18">
        <v>0</v>
      </c>
      <c r="H135" s="18">
        <v>72</v>
      </c>
      <c r="I135" s="18">
        <v>0</v>
      </c>
      <c r="J135" s="18">
        <v>143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2022/12末</v>
      </c>
      <c r="B136" s="8" t="str">
        <f t="shared" si="9"/>
        <v>令和4/12末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70</v>
      </c>
      <c r="I136" s="16">
        <v>0</v>
      </c>
      <c r="J136" s="16">
        <v>78</v>
      </c>
      <c r="K136" s="16">
        <v>0</v>
      </c>
      <c r="L136" s="16">
        <v>78</v>
      </c>
      <c r="M136" s="9" t="s">
        <v>398</v>
      </c>
    </row>
    <row r="137" spans="1:13" x14ac:dyDescent="0.2">
      <c r="A137" s="10" t="str">
        <f t="shared" si="9"/>
        <v>2022/12末</v>
      </c>
      <c r="B137" s="10" t="str">
        <f t="shared" si="9"/>
        <v>令和4/12末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2022/12末</v>
      </c>
      <c r="B138" s="8" t="str">
        <f t="shared" si="9"/>
        <v>令和4/12末</v>
      </c>
      <c r="C138" s="16">
        <v>136</v>
      </c>
      <c r="D138" s="16">
        <v>150</v>
      </c>
      <c r="E138" s="17" t="s">
        <v>173</v>
      </c>
      <c r="F138" s="16">
        <v>155</v>
      </c>
      <c r="G138" s="16">
        <v>0</v>
      </c>
      <c r="H138" s="16">
        <v>154</v>
      </c>
      <c r="I138" s="16">
        <v>0</v>
      </c>
      <c r="J138" s="16">
        <v>309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2022/12末</v>
      </c>
      <c r="B139" s="10" t="str">
        <f t="shared" si="9"/>
        <v>令和4/12末</v>
      </c>
      <c r="C139" s="18">
        <v>137</v>
      </c>
      <c r="D139" s="18">
        <v>151</v>
      </c>
      <c r="E139" s="19" t="s">
        <v>174</v>
      </c>
      <c r="F139" s="18">
        <v>353</v>
      </c>
      <c r="G139" s="18">
        <v>7</v>
      </c>
      <c r="H139" s="18">
        <v>366</v>
      </c>
      <c r="I139" s="18">
        <v>5</v>
      </c>
      <c r="J139" s="18">
        <v>719</v>
      </c>
      <c r="K139" s="18">
        <v>12</v>
      </c>
      <c r="L139" s="18">
        <v>270</v>
      </c>
      <c r="M139" s="7" t="s">
        <v>399</v>
      </c>
    </row>
    <row r="140" spans="1:13" x14ac:dyDescent="0.2">
      <c r="A140" s="8" t="str">
        <f t="shared" si="9"/>
        <v>2022/12末</v>
      </c>
      <c r="B140" s="8" t="str">
        <f t="shared" si="9"/>
        <v>令和4/12末</v>
      </c>
      <c r="C140" s="16">
        <v>138</v>
      </c>
      <c r="D140" s="16">
        <v>152</v>
      </c>
      <c r="E140" s="17" t="s">
        <v>175</v>
      </c>
      <c r="F140" s="16">
        <v>342</v>
      </c>
      <c r="G140" s="16">
        <v>0</v>
      </c>
      <c r="H140" s="16">
        <v>368</v>
      </c>
      <c r="I140" s="16">
        <v>1</v>
      </c>
      <c r="J140" s="16">
        <v>710</v>
      </c>
      <c r="K140" s="16">
        <v>1</v>
      </c>
      <c r="L140" s="16">
        <v>268</v>
      </c>
      <c r="M140" s="9" t="s">
        <v>399</v>
      </c>
    </row>
    <row r="141" spans="1:13" x14ac:dyDescent="0.2">
      <c r="A141" s="10" t="str">
        <f t="shared" si="9"/>
        <v>2022/12末</v>
      </c>
      <c r="B141" s="10" t="str">
        <f t="shared" si="9"/>
        <v>令和4/12末</v>
      </c>
      <c r="C141" s="18">
        <v>139</v>
      </c>
      <c r="D141" s="18">
        <v>153</v>
      </c>
      <c r="E141" s="19" t="s">
        <v>176</v>
      </c>
      <c r="F141" s="18">
        <v>132</v>
      </c>
      <c r="G141" s="18">
        <v>0</v>
      </c>
      <c r="H141" s="18">
        <v>126</v>
      </c>
      <c r="I141" s="18">
        <v>2</v>
      </c>
      <c r="J141" s="18">
        <v>258</v>
      </c>
      <c r="K141" s="18">
        <v>2</v>
      </c>
      <c r="L141" s="18">
        <v>112</v>
      </c>
      <c r="M141" s="7" t="s">
        <v>399</v>
      </c>
    </row>
    <row r="142" spans="1:13" x14ac:dyDescent="0.2">
      <c r="A142" s="8" t="str">
        <f t="shared" si="9"/>
        <v>2022/12末</v>
      </c>
      <c r="B142" s="8" t="str">
        <f t="shared" si="9"/>
        <v>令和4/12末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151</v>
      </c>
      <c r="I142" s="16">
        <v>0</v>
      </c>
      <c r="J142" s="16">
        <v>284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2022/12末</v>
      </c>
      <c r="B143" s="10" t="str">
        <f t="shared" si="9"/>
        <v>令和4/12末</v>
      </c>
      <c r="C143" s="18">
        <v>141</v>
      </c>
      <c r="D143" s="18">
        <v>155</v>
      </c>
      <c r="E143" s="19" t="s">
        <v>178</v>
      </c>
      <c r="F143" s="18">
        <v>140</v>
      </c>
      <c r="G143" s="18">
        <v>11</v>
      </c>
      <c r="H143" s="18">
        <v>128</v>
      </c>
      <c r="I143" s="18">
        <v>6</v>
      </c>
      <c r="J143" s="18">
        <v>268</v>
      </c>
      <c r="K143" s="18">
        <v>17</v>
      </c>
      <c r="L143" s="18">
        <v>114</v>
      </c>
      <c r="M143" s="7" t="s">
        <v>399</v>
      </c>
    </row>
    <row r="144" spans="1:13" x14ac:dyDescent="0.2">
      <c r="A144" s="8" t="str">
        <f t="shared" si="9"/>
        <v>2022/12末</v>
      </c>
      <c r="B144" s="8" t="str">
        <f t="shared" si="9"/>
        <v>令和4/12末</v>
      </c>
      <c r="C144" s="16">
        <v>142</v>
      </c>
      <c r="D144" s="16">
        <v>157</v>
      </c>
      <c r="E144" s="17" t="s">
        <v>179</v>
      </c>
      <c r="F144" s="16">
        <v>65</v>
      </c>
      <c r="G144" s="16">
        <v>0</v>
      </c>
      <c r="H144" s="16">
        <v>57</v>
      </c>
      <c r="I144" s="16">
        <v>0</v>
      </c>
      <c r="J144" s="16">
        <v>122</v>
      </c>
      <c r="K144" s="16">
        <v>0</v>
      </c>
      <c r="L144" s="16">
        <v>122</v>
      </c>
      <c r="M144" s="9" t="s">
        <v>399</v>
      </c>
    </row>
    <row r="145" spans="1:13" x14ac:dyDescent="0.2">
      <c r="A145" s="10" t="str">
        <f t="shared" si="9"/>
        <v>2022/12末</v>
      </c>
      <c r="B145" s="10" t="str">
        <f t="shared" si="9"/>
        <v>令和4/12末</v>
      </c>
      <c r="C145" s="18">
        <v>143</v>
      </c>
      <c r="D145" s="18">
        <v>158</v>
      </c>
      <c r="E145" s="19" t="s">
        <v>180</v>
      </c>
      <c r="F145" s="18">
        <v>15</v>
      </c>
      <c r="G145" s="18">
        <v>0</v>
      </c>
      <c r="H145" s="18">
        <v>81</v>
      </c>
      <c r="I145" s="18">
        <v>0</v>
      </c>
      <c r="J145" s="18">
        <v>96</v>
      </c>
      <c r="K145" s="18">
        <v>0</v>
      </c>
      <c r="L145" s="18">
        <v>96</v>
      </c>
      <c r="M145" s="7" t="s">
        <v>399</v>
      </c>
    </row>
    <row r="146" spans="1:13" x14ac:dyDescent="0.2">
      <c r="A146" s="8" t="str">
        <f t="shared" si="9"/>
        <v>2022/12末</v>
      </c>
      <c r="B146" s="8" t="str">
        <f t="shared" si="9"/>
        <v>令和4/12末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37</v>
      </c>
      <c r="I146" s="16">
        <v>0</v>
      </c>
      <c r="J146" s="16">
        <v>60</v>
      </c>
      <c r="K146" s="16">
        <v>0</v>
      </c>
      <c r="L146" s="16">
        <v>60</v>
      </c>
      <c r="M146" s="9" t="s">
        <v>400</v>
      </c>
    </row>
    <row r="147" spans="1:13" x14ac:dyDescent="0.2">
      <c r="A147" s="10" t="str">
        <f t="shared" si="9"/>
        <v>2022/12末</v>
      </c>
      <c r="B147" s="10" t="str">
        <f t="shared" si="9"/>
        <v>令和4/12末</v>
      </c>
      <c r="C147" s="18">
        <v>145</v>
      </c>
      <c r="D147" s="18">
        <v>160</v>
      </c>
      <c r="E147" s="19" t="s">
        <v>472</v>
      </c>
      <c r="F147" s="18">
        <v>115</v>
      </c>
      <c r="G147" s="18">
        <v>1</v>
      </c>
      <c r="H147" s="18">
        <v>95</v>
      </c>
      <c r="I147" s="18">
        <v>1</v>
      </c>
      <c r="J147" s="18">
        <v>210</v>
      </c>
      <c r="K147" s="18">
        <v>2</v>
      </c>
      <c r="L147" s="18">
        <v>105</v>
      </c>
      <c r="M147" s="7" t="s">
        <v>400</v>
      </c>
    </row>
    <row r="148" spans="1:13" x14ac:dyDescent="0.2">
      <c r="A148" s="8" t="str">
        <f t="shared" si="9"/>
        <v>2022/12末</v>
      </c>
      <c r="B148" s="8" t="str">
        <f t="shared" si="9"/>
        <v>令和4/12末</v>
      </c>
      <c r="C148" s="16">
        <v>146</v>
      </c>
      <c r="D148" s="16">
        <v>161</v>
      </c>
      <c r="E148" s="17" t="s">
        <v>182</v>
      </c>
      <c r="F148" s="16">
        <v>272</v>
      </c>
      <c r="G148" s="16">
        <v>4</v>
      </c>
      <c r="H148" s="16">
        <v>214</v>
      </c>
      <c r="I148" s="16">
        <v>3</v>
      </c>
      <c r="J148" s="16">
        <v>486</v>
      </c>
      <c r="K148" s="16">
        <v>7</v>
      </c>
      <c r="L148" s="16">
        <v>191</v>
      </c>
      <c r="M148" s="9" t="s">
        <v>400</v>
      </c>
    </row>
    <row r="149" spans="1:13" x14ac:dyDescent="0.2">
      <c r="A149" s="10" t="str">
        <f t="shared" ref="A149:B164" si="10">A148</f>
        <v>2022/12末</v>
      </c>
      <c r="B149" s="10" t="str">
        <f t="shared" si="10"/>
        <v>令和4/12末</v>
      </c>
      <c r="C149" s="18">
        <v>147</v>
      </c>
      <c r="D149" s="18">
        <v>162</v>
      </c>
      <c r="E149" s="19" t="s">
        <v>183</v>
      </c>
      <c r="F149" s="18">
        <v>87</v>
      </c>
      <c r="G149" s="18">
        <v>2</v>
      </c>
      <c r="H149" s="18">
        <v>72</v>
      </c>
      <c r="I149" s="18">
        <v>1</v>
      </c>
      <c r="J149" s="18">
        <v>159</v>
      </c>
      <c r="K149" s="18">
        <v>3</v>
      </c>
      <c r="L149" s="18">
        <v>68</v>
      </c>
      <c r="M149" s="7" t="s">
        <v>400</v>
      </c>
    </row>
    <row r="150" spans="1:13" x14ac:dyDescent="0.2">
      <c r="A150" s="8" t="str">
        <f t="shared" si="10"/>
        <v>2022/12末</v>
      </c>
      <c r="B150" s="8" t="str">
        <f t="shared" si="10"/>
        <v>令和4/12末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45</v>
      </c>
      <c r="I150" s="16">
        <v>0</v>
      </c>
      <c r="J150" s="16">
        <v>96</v>
      </c>
      <c r="K150" s="16">
        <v>0</v>
      </c>
      <c r="L150" s="16">
        <v>40</v>
      </c>
      <c r="M150" s="9" t="s">
        <v>400</v>
      </c>
    </row>
    <row r="151" spans="1:13" x14ac:dyDescent="0.2">
      <c r="A151" s="10" t="str">
        <f t="shared" si="10"/>
        <v>2022/12末</v>
      </c>
      <c r="B151" s="10" t="str">
        <f t="shared" si="10"/>
        <v>令和4/12末</v>
      </c>
      <c r="C151" s="18">
        <v>149</v>
      </c>
      <c r="D151" s="18">
        <v>164</v>
      </c>
      <c r="E151" s="19" t="s">
        <v>185</v>
      </c>
      <c r="F151" s="18">
        <v>69</v>
      </c>
      <c r="G151" s="18">
        <v>0</v>
      </c>
      <c r="H151" s="18">
        <v>73</v>
      </c>
      <c r="I151" s="18">
        <v>2</v>
      </c>
      <c r="J151" s="18">
        <v>142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2022/12末</v>
      </c>
      <c r="B152" s="8" t="str">
        <f t="shared" si="10"/>
        <v>令和4/12末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46</v>
      </c>
      <c r="I152" s="16">
        <v>0</v>
      </c>
      <c r="J152" s="16">
        <v>87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2022/12末</v>
      </c>
      <c r="B153" s="10" t="str">
        <f t="shared" si="10"/>
        <v>令和4/12末</v>
      </c>
      <c r="C153" s="18">
        <v>151</v>
      </c>
      <c r="D153" s="18">
        <v>166</v>
      </c>
      <c r="E153" s="19" t="s">
        <v>187</v>
      </c>
      <c r="F153" s="18">
        <v>118</v>
      </c>
      <c r="G153" s="18">
        <v>0</v>
      </c>
      <c r="H153" s="18">
        <v>125</v>
      </c>
      <c r="I153" s="18">
        <v>1</v>
      </c>
      <c r="J153" s="18">
        <v>243</v>
      </c>
      <c r="K153" s="18">
        <v>1</v>
      </c>
      <c r="L153" s="18">
        <v>95</v>
      </c>
      <c r="M153" s="7" t="s">
        <v>400</v>
      </c>
    </row>
    <row r="154" spans="1:13" x14ac:dyDescent="0.2">
      <c r="A154" s="8" t="str">
        <f t="shared" si="10"/>
        <v>2022/12末</v>
      </c>
      <c r="B154" s="8" t="str">
        <f t="shared" si="10"/>
        <v>令和4/12末</v>
      </c>
      <c r="C154" s="16">
        <v>152</v>
      </c>
      <c r="D154" s="16">
        <v>167</v>
      </c>
      <c r="E154" s="17" t="s">
        <v>188</v>
      </c>
      <c r="F154" s="16">
        <v>147</v>
      </c>
      <c r="G154" s="16">
        <v>0</v>
      </c>
      <c r="H154" s="16">
        <v>167</v>
      </c>
      <c r="I154" s="16">
        <v>1</v>
      </c>
      <c r="J154" s="16">
        <v>314</v>
      </c>
      <c r="K154" s="16">
        <v>1</v>
      </c>
      <c r="L154" s="16">
        <v>130</v>
      </c>
      <c r="M154" s="9" t="s">
        <v>400</v>
      </c>
    </row>
    <row r="155" spans="1:13" x14ac:dyDescent="0.2">
      <c r="A155" s="10" t="str">
        <f t="shared" si="10"/>
        <v>2022/12末</v>
      </c>
      <c r="B155" s="10" t="str">
        <f t="shared" si="10"/>
        <v>令和4/12末</v>
      </c>
      <c r="C155" s="18">
        <v>153</v>
      </c>
      <c r="D155" s="18">
        <v>168</v>
      </c>
      <c r="E155" s="19" t="s">
        <v>189</v>
      </c>
      <c r="F155" s="18">
        <v>279</v>
      </c>
      <c r="G155" s="18">
        <v>1</v>
      </c>
      <c r="H155" s="18">
        <v>258</v>
      </c>
      <c r="I155" s="18">
        <v>1</v>
      </c>
      <c r="J155" s="18">
        <v>537</v>
      </c>
      <c r="K155" s="18">
        <v>2</v>
      </c>
      <c r="L155" s="18">
        <v>229</v>
      </c>
      <c r="M155" s="7" t="s">
        <v>400</v>
      </c>
    </row>
    <row r="156" spans="1:13" x14ac:dyDescent="0.2">
      <c r="A156" s="8" t="str">
        <f t="shared" si="10"/>
        <v>2022/12末</v>
      </c>
      <c r="B156" s="8" t="str">
        <f t="shared" si="10"/>
        <v>令和4/12末</v>
      </c>
      <c r="C156" s="16">
        <v>154</v>
      </c>
      <c r="D156" s="16">
        <v>169</v>
      </c>
      <c r="E156" s="17" t="s">
        <v>190</v>
      </c>
      <c r="F156" s="16">
        <v>261</v>
      </c>
      <c r="G156" s="16">
        <v>1</v>
      </c>
      <c r="H156" s="16">
        <v>249</v>
      </c>
      <c r="I156" s="16">
        <v>2</v>
      </c>
      <c r="J156" s="16">
        <v>510</v>
      </c>
      <c r="K156" s="16">
        <v>3</v>
      </c>
      <c r="L156" s="16">
        <v>183</v>
      </c>
      <c r="M156" s="9" t="s">
        <v>400</v>
      </c>
    </row>
    <row r="157" spans="1:13" x14ac:dyDescent="0.2">
      <c r="A157" s="10" t="str">
        <f t="shared" si="10"/>
        <v>2022/12末</v>
      </c>
      <c r="B157" s="10" t="str">
        <f t="shared" si="10"/>
        <v>令和4/12末</v>
      </c>
      <c r="C157" s="18">
        <v>155</v>
      </c>
      <c r="D157" s="18">
        <v>170</v>
      </c>
      <c r="E157" s="19" t="s">
        <v>191</v>
      </c>
      <c r="F157" s="18">
        <v>474</v>
      </c>
      <c r="G157" s="18">
        <v>2</v>
      </c>
      <c r="H157" s="18">
        <v>507</v>
      </c>
      <c r="I157" s="18">
        <v>2</v>
      </c>
      <c r="J157" s="18">
        <v>981</v>
      </c>
      <c r="K157" s="18">
        <v>4</v>
      </c>
      <c r="L157" s="18">
        <v>373</v>
      </c>
      <c r="M157" s="7" t="s">
        <v>400</v>
      </c>
    </row>
    <row r="158" spans="1:13" x14ac:dyDescent="0.2">
      <c r="A158" s="8" t="str">
        <f t="shared" si="10"/>
        <v>2022/12末</v>
      </c>
      <c r="B158" s="8" t="str">
        <f t="shared" si="10"/>
        <v>令和4/12末</v>
      </c>
      <c r="C158" s="16">
        <v>156</v>
      </c>
      <c r="D158" s="16">
        <v>171</v>
      </c>
      <c r="E158" s="17" t="s">
        <v>192</v>
      </c>
      <c r="F158" s="16">
        <v>241</v>
      </c>
      <c r="G158" s="16">
        <v>1</v>
      </c>
      <c r="H158" s="16">
        <v>242</v>
      </c>
      <c r="I158" s="16">
        <v>0</v>
      </c>
      <c r="J158" s="16">
        <v>483</v>
      </c>
      <c r="K158" s="16">
        <v>1</v>
      </c>
      <c r="L158" s="16">
        <v>185</v>
      </c>
      <c r="M158" s="9" t="s">
        <v>400</v>
      </c>
    </row>
    <row r="159" spans="1:13" x14ac:dyDescent="0.2">
      <c r="A159" s="10" t="str">
        <f t="shared" si="10"/>
        <v>2022/12末</v>
      </c>
      <c r="B159" s="10" t="str">
        <f t="shared" si="10"/>
        <v>令和4/12末</v>
      </c>
      <c r="C159" s="18">
        <v>157</v>
      </c>
      <c r="D159" s="18">
        <v>172</v>
      </c>
      <c r="E159" s="19" t="s">
        <v>193</v>
      </c>
      <c r="F159" s="18">
        <v>475</v>
      </c>
      <c r="G159" s="18">
        <v>7</v>
      </c>
      <c r="H159" s="18">
        <v>475</v>
      </c>
      <c r="I159" s="18">
        <v>5</v>
      </c>
      <c r="J159" s="18">
        <v>950</v>
      </c>
      <c r="K159" s="18">
        <v>12</v>
      </c>
      <c r="L159" s="18">
        <v>349</v>
      </c>
      <c r="M159" s="7" t="s">
        <v>400</v>
      </c>
    </row>
    <row r="160" spans="1:13" x14ac:dyDescent="0.2">
      <c r="A160" s="8" t="str">
        <f t="shared" si="10"/>
        <v>2022/12末</v>
      </c>
      <c r="B160" s="8" t="str">
        <f t="shared" si="10"/>
        <v>令和4/12末</v>
      </c>
      <c r="C160" s="16">
        <v>158</v>
      </c>
      <c r="D160" s="16">
        <v>173</v>
      </c>
      <c r="E160" s="17" t="s">
        <v>194</v>
      </c>
      <c r="F160" s="16">
        <v>259</v>
      </c>
      <c r="G160" s="16">
        <v>7</v>
      </c>
      <c r="H160" s="16">
        <v>239</v>
      </c>
      <c r="I160" s="16">
        <v>4</v>
      </c>
      <c r="J160" s="16">
        <v>498</v>
      </c>
      <c r="K160" s="16">
        <v>11</v>
      </c>
      <c r="L160" s="16">
        <v>206</v>
      </c>
      <c r="M160" s="9" t="s">
        <v>400</v>
      </c>
    </row>
    <row r="161" spans="1:13" x14ac:dyDescent="0.2">
      <c r="A161" s="10" t="str">
        <f t="shared" si="10"/>
        <v>2022/12末</v>
      </c>
      <c r="B161" s="10" t="str">
        <f t="shared" si="10"/>
        <v>令和4/12末</v>
      </c>
      <c r="C161" s="18">
        <v>159</v>
      </c>
      <c r="D161" s="18">
        <v>174</v>
      </c>
      <c r="E161" s="19" t="s">
        <v>473</v>
      </c>
      <c r="F161" s="18">
        <v>32</v>
      </c>
      <c r="G161" s="18">
        <v>0</v>
      </c>
      <c r="H161" s="18">
        <v>29</v>
      </c>
      <c r="I161" s="18">
        <v>0</v>
      </c>
      <c r="J161" s="18">
        <v>61</v>
      </c>
      <c r="K161" s="18">
        <v>0</v>
      </c>
      <c r="L161" s="18">
        <v>43</v>
      </c>
      <c r="M161" s="7" t="s">
        <v>400</v>
      </c>
    </row>
    <row r="162" spans="1:13" x14ac:dyDescent="0.2">
      <c r="A162" s="8" t="str">
        <f t="shared" si="10"/>
        <v>2022/12末</v>
      </c>
      <c r="B162" s="8" t="str">
        <f t="shared" si="10"/>
        <v>令和4/12末</v>
      </c>
      <c r="C162" s="16">
        <v>160</v>
      </c>
      <c r="D162" s="16">
        <v>175</v>
      </c>
      <c r="E162" s="17" t="s">
        <v>474</v>
      </c>
      <c r="F162" s="16">
        <v>375</v>
      </c>
      <c r="G162" s="16">
        <v>3</v>
      </c>
      <c r="H162" s="16">
        <v>355</v>
      </c>
      <c r="I162" s="16">
        <v>2</v>
      </c>
      <c r="J162" s="16">
        <v>730</v>
      </c>
      <c r="K162" s="16">
        <v>5</v>
      </c>
      <c r="L162" s="16">
        <v>301</v>
      </c>
      <c r="M162" s="9" t="s">
        <v>400</v>
      </c>
    </row>
    <row r="163" spans="1:13" x14ac:dyDescent="0.2">
      <c r="A163" s="10" t="str">
        <f t="shared" si="10"/>
        <v>2022/12末</v>
      </c>
      <c r="B163" s="10" t="str">
        <f t="shared" si="10"/>
        <v>令和4/12末</v>
      </c>
      <c r="C163" s="18">
        <v>161</v>
      </c>
      <c r="D163" s="18">
        <v>176</v>
      </c>
      <c r="E163" s="19" t="s">
        <v>475</v>
      </c>
      <c r="F163" s="18">
        <v>188</v>
      </c>
      <c r="G163" s="18">
        <v>0</v>
      </c>
      <c r="H163" s="18">
        <v>208</v>
      </c>
      <c r="I163" s="18">
        <v>0</v>
      </c>
      <c r="J163" s="18">
        <v>396</v>
      </c>
      <c r="K163" s="18">
        <v>0</v>
      </c>
      <c r="L163" s="18">
        <v>139</v>
      </c>
      <c r="M163" s="7" t="s">
        <v>400</v>
      </c>
    </row>
    <row r="164" spans="1:13" x14ac:dyDescent="0.2">
      <c r="A164" s="8" t="str">
        <f t="shared" si="10"/>
        <v>2022/12末</v>
      </c>
      <c r="B164" s="8" t="str">
        <f t="shared" si="10"/>
        <v>令和4/12末</v>
      </c>
      <c r="C164" s="16">
        <v>162</v>
      </c>
      <c r="D164" s="16">
        <v>177</v>
      </c>
      <c r="E164" s="17" t="s">
        <v>195</v>
      </c>
      <c r="F164" s="16">
        <v>91</v>
      </c>
      <c r="G164" s="16">
        <v>0</v>
      </c>
      <c r="H164" s="16">
        <v>98</v>
      </c>
      <c r="I164" s="16">
        <v>3</v>
      </c>
      <c r="J164" s="16">
        <v>189</v>
      </c>
      <c r="K164" s="16">
        <v>3</v>
      </c>
      <c r="L164" s="16">
        <v>88</v>
      </c>
      <c r="M164" s="9" t="s">
        <v>400</v>
      </c>
    </row>
    <row r="165" spans="1:13" x14ac:dyDescent="0.2">
      <c r="A165" s="10" t="str">
        <f t="shared" ref="A165:B180" si="11">A164</f>
        <v>2022/12末</v>
      </c>
      <c r="B165" s="10" t="str">
        <f t="shared" si="11"/>
        <v>令和4/12末</v>
      </c>
      <c r="C165" s="18">
        <v>163</v>
      </c>
      <c r="D165" s="18">
        <v>178</v>
      </c>
      <c r="E165" s="19" t="s">
        <v>196</v>
      </c>
      <c r="F165" s="18">
        <v>90</v>
      </c>
      <c r="G165" s="18">
        <v>0</v>
      </c>
      <c r="H165" s="18">
        <v>74</v>
      </c>
      <c r="I165" s="18">
        <v>0</v>
      </c>
      <c r="J165" s="18">
        <v>164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2022/12末</v>
      </c>
      <c r="B166" s="8" t="str">
        <f t="shared" si="11"/>
        <v>令和4/12末</v>
      </c>
      <c r="C166" s="16">
        <v>164</v>
      </c>
      <c r="D166" s="16">
        <v>179</v>
      </c>
      <c r="E166" s="17" t="s">
        <v>197</v>
      </c>
      <c r="F166" s="16">
        <v>246</v>
      </c>
      <c r="G166" s="16">
        <v>17</v>
      </c>
      <c r="H166" s="16">
        <v>226</v>
      </c>
      <c r="I166" s="16">
        <v>6</v>
      </c>
      <c r="J166" s="16">
        <v>472</v>
      </c>
      <c r="K166" s="16">
        <v>23</v>
      </c>
      <c r="L166" s="16">
        <v>209</v>
      </c>
      <c r="M166" s="9" t="s">
        <v>400</v>
      </c>
    </row>
    <row r="167" spans="1:13" x14ac:dyDescent="0.2">
      <c r="A167" s="10" t="str">
        <f t="shared" si="11"/>
        <v>2022/12末</v>
      </c>
      <c r="B167" s="10" t="str">
        <f t="shared" si="11"/>
        <v>令和4/12末</v>
      </c>
      <c r="C167" s="18">
        <v>165</v>
      </c>
      <c r="D167" s="18">
        <v>193</v>
      </c>
      <c r="E167" s="19" t="s">
        <v>198</v>
      </c>
      <c r="F167" s="18">
        <v>220</v>
      </c>
      <c r="G167" s="18">
        <v>0</v>
      </c>
      <c r="H167" s="18">
        <v>244</v>
      </c>
      <c r="I167" s="18">
        <v>1</v>
      </c>
      <c r="J167" s="18">
        <v>464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2022/12末</v>
      </c>
      <c r="B168" s="8" t="str">
        <f t="shared" si="11"/>
        <v>令和4/12末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2022/12末</v>
      </c>
      <c r="B169" s="10" t="str">
        <f t="shared" si="11"/>
        <v>令和4/12末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91</v>
      </c>
      <c r="I169" s="18">
        <v>0</v>
      </c>
      <c r="J169" s="18">
        <v>184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2022/12末</v>
      </c>
      <c r="B170" s="8" t="str">
        <f t="shared" si="11"/>
        <v>令和4/12末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15</v>
      </c>
      <c r="I170" s="16">
        <v>0</v>
      </c>
      <c r="J170" s="16">
        <v>36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2022/12末</v>
      </c>
      <c r="B171" s="10" t="str">
        <f t="shared" si="11"/>
        <v>令和4/12末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2022/12末</v>
      </c>
      <c r="B172" s="8" t="str">
        <f t="shared" si="11"/>
        <v>令和4/12末</v>
      </c>
      <c r="C172" s="16">
        <v>170</v>
      </c>
      <c r="D172" s="16">
        <v>183</v>
      </c>
      <c r="E172" s="17" t="s">
        <v>203</v>
      </c>
      <c r="F172" s="16">
        <v>375</v>
      </c>
      <c r="G172" s="16">
        <v>0</v>
      </c>
      <c r="H172" s="16">
        <v>386</v>
      </c>
      <c r="I172" s="16">
        <v>1</v>
      </c>
      <c r="J172" s="16">
        <v>761</v>
      </c>
      <c r="K172" s="16">
        <v>1</v>
      </c>
      <c r="L172" s="16">
        <v>284</v>
      </c>
      <c r="M172" s="9" t="s">
        <v>401</v>
      </c>
    </row>
    <row r="173" spans="1:13" x14ac:dyDescent="0.2">
      <c r="A173" s="10" t="str">
        <f t="shared" si="11"/>
        <v>2022/12末</v>
      </c>
      <c r="B173" s="10" t="str">
        <f t="shared" si="11"/>
        <v>令和4/12末</v>
      </c>
      <c r="C173" s="18">
        <v>171</v>
      </c>
      <c r="D173" s="18">
        <v>184</v>
      </c>
      <c r="E173" s="19" t="s">
        <v>204</v>
      </c>
      <c r="F173" s="18">
        <v>129</v>
      </c>
      <c r="G173" s="18">
        <v>0</v>
      </c>
      <c r="H173" s="18">
        <v>129</v>
      </c>
      <c r="I173" s="18">
        <v>1</v>
      </c>
      <c r="J173" s="18">
        <v>258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2022/12末</v>
      </c>
      <c r="B174" s="8" t="str">
        <f t="shared" si="11"/>
        <v>令和4/12末</v>
      </c>
      <c r="C174" s="16">
        <v>172</v>
      </c>
      <c r="D174" s="16">
        <v>185</v>
      </c>
      <c r="E174" s="17" t="s">
        <v>205</v>
      </c>
      <c r="F174" s="16">
        <v>107</v>
      </c>
      <c r="G174" s="16">
        <v>1</v>
      </c>
      <c r="H174" s="16">
        <v>107</v>
      </c>
      <c r="I174" s="16">
        <v>6</v>
      </c>
      <c r="J174" s="16">
        <v>214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2022/12末</v>
      </c>
      <c r="B175" s="10" t="str">
        <f t="shared" si="11"/>
        <v>令和4/12末</v>
      </c>
      <c r="C175" s="18">
        <v>173</v>
      </c>
      <c r="D175" s="18">
        <v>186</v>
      </c>
      <c r="E175" s="19" t="s">
        <v>206</v>
      </c>
      <c r="F175" s="18">
        <v>193</v>
      </c>
      <c r="G175" s="18">
        <v>4</v>
      </c>
      <c r="H175" s="18">
        <v>194</v>
      </c>
      <c r="I175" s="18">
        <v>4</v>
      </c>
      <c r="J175" s="18">
        <v>387</v>
      </c>
      <c r="K175" s="18">
        <v>8</v>
      </c>
      <c r="L175" s="18">
        <v>160</v>
      </c>
      <c r="M175" s="7" t="s">
        <v>401</v>
      </c>
    </row>
    <row r="176" spans="1:13" x14ac:dyDescent="0.2">
      <c r="A176" s="8" t="str">
        <f t="shared" si="11"/>
        <v>2022/12末</v>
      </c>
      <c r="B176" s="8" t="str">
        <f t="shared" si="11"/>
        <v>令和4/12末</v>
      </c>
      <c r="C176" s="16">
        <v>174</v>
      </c>
      <c r="D176" s="16">
        <v>187</v>
      </c>
      <c r="E176" s="17" t="s">
        <v>207</v>
      </c>
      <c r="F176" s="16">
        <v>180</v>
      </c>
      <c r="G176" s="16">
        <v>0</v>
      </c>
      <c r="H176" s="16">
        <v>152</v>
      </c>
      <c r="I176" s="16">
        <v>1</v>
      </c>
      <c r="J176" s="16">
        <v>332</v>
      </c>
      <c r="K176" s="16">
        <v>1</v>
      </c>
      <c r="L176" s="16">
        <v>159</v>
      </c>
      <c r="M176" s="9" t="s">
        <v>401</v>
      </c>
    </row>
    <row r="177" spans="1:13" x14ac:dyDescent="0.2">
      <c r="A177" s="10" t="str">
        <f t="shared" si="11"/>
        <v>2022/12末</v>
      </c>
      <c r="B177" s="10" t="str">
        <f t="shared" si="11"/>
        <v>令和4/12末</v>
      </c>
      <c r="C177" s="18">
        <v>175</v>
      </c>
      <c r="D177" s="18">
        <v>188</v>
      </c>
      <c r="E177" s="19" t="s">
        <v>208</v>
      </c>
      <c r="F177" s="18">
        <v>208</v>
      </c>
      <c r="G177" s="18">
        <v>4</v>
      </c>
      <c r="H177" s="18">
        <v>176</v>
      </c>
      <c r="I177" s="18">
        <v>3</v>
      </c>
      <c r="J177" s="18">
        <v>384</v>
      </c>
      <c r="K177" s="18">
        <v>7</v>
      </c>
      <c r="L177" s="18">
        <v>182</v>
      </c>
      <c r="M177" s="7" t="s">
        <v>401</v>
      </c>
    </row>
    <row r="178" spans="1:13" x14ac:dyDescent="0.2">
      <c r="A178" s="8" t="str">
        <f t="shared" si="11"/>
        <v>2022/12末</v>
      </c>
      <c r="B178" s="8" t="str">
        <f t="shared" si="11"/>
        <v>令和4/12末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38</v>
      </c>
      <c r="M178" s="9" t="s">
        <v>401</v>
      </c>
    </row>
    <row r="179" spans="1:13" x14ac:dyDescent="0.2">
      <c r="A179" s="10" t="str">
        <f t="shared" si="11"/>
        <v>2022/12末</v>
      </c>
      <c r="B179" s="10" t="str">
        <f t="shared" si="11"/>
        <v>令和4/12末</v>
      </c>
      <c r="C179" s="18">
        <v>177</v>
      </c>
      <c r="D179" s="18">
        <v>190</v>
      </c>
      <c r="E179" s="19" t="s">
        <v>210</v>
      </c>
      <c r="F179" s="18">
        <v>225</v>
      </c>
      <c r="G179" s="18">
        <v>4</v>
      </c>
      <c r="H179" s="18">
        <v>196</v>
      </c>
      <c r="I179" s="18">
        <v>3</v>
      </c>
      <c r="J179" s="18">
        <v>421</v>
      </c>
      <c r="K179" s="18">
        <v>7</v>
      </c>
      <c r="L179" s="18">
        <v>203</v>
      </c>
      <c r="M179" s="7" t="s">
        <v>401</v>
      </c>
    </row>
    <row r="180" spans="1:13" x14ac:dyDescent="0.2">
      <c r="A180" s="8" t="str">
        <f t="shared" si="11"/>
        <v>2022/12末</v>
      </c>
      <c r="B180" s="8" t="str">
        <f t="shared" si="11"/>
        <v>令和4/12末</v>
      </c>
      <c r="C180" s="16">
        <v>178</v>
      </c>
      <c r="D180" s="16">
        <v>192</v>
      </c>
      <c r="E180" s="17" t="s">
        <v>211</v>
      </c>
      <c r="F180" s="16">
        <v>531</v>
      </c>
      <c r="G180" s="16">
        <v>1</v>
      </c>
      <c r="H180" s="16">
        <v>513</v>
      </c>
      <c r="I180" s="16">
        <v>0</v>
      </c>
      <c r="J180" s="16">
        <v>1044</v>
      </c>
      <c r="K180" s="16">
        <v>1</v>
      </c>
      <c r="L180" s="16">
        <v>382</v>
      </c>
      <c r="M180" s="9" t="s">
        <v>401</v>
      </c>
    </row>
    <row r="181" spans="1:13" x14ac:dyDescent="0.2">
      <c r="A181" s="10" t="str">
        <f t="shared" ref="A181:B196" si="12">A180</f>
        <v>2022/12末</v>
      </c>
      <c r="B181" s="10" t="str">
        <f t="shared" si="12"/>
        <v>令和4/12末</v>
      </c>
      <c r="C181" s="18">
        <v>179</v>
      </c>
      <c r="D181" s="18">
        <v>191</v>
      </c>
      <c r="E181" s="19" t="s">
        <v>212</v>
      </c>
      <c r="F181" s="18">
        <v>479</v>
      </c>
      <c r="G181" s="18">
        <v>3</v>
      </c>
      <c r="H181" s="18">
        <v>450</v>
      </c>
      <c r="I181" s="18">
        <v>4</v>
      </c>
      <c r="J181" s="18">
        <v>929</v>
      </c>
      <c r="K181" s="18">
        <v>7</v>
      </c>
      <c r="L181" s="18">
        <v>401</v>
      </c>
      <c r="M181" s="7" t="s">
        <v>401</v>
      </c>
    </row>
    <row r="182" spans="1:13" x14ac:dyDescent="0.2">
      <c r="A182" s="8" t="str">
        <f t="shared" si="12"/>
        <v>2022/12末</v>
      </c>
      <c r="B182" s="8" t="str">
        <f t="shared" si="12"/>
        <v>令和4/12末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61</v>
      </c>
      <c r="I182" s="16">
        <v>0</v>
      </c>
      <c r="J182" s="16">
        <v>115</v>
      </c>
      <c r="K182" s="16">
        <v>0</v>
      </c>
      <c r="L182" s="16">
        <v>49</v>
      </c>
      <c r="M182" s="9" t="s">
        <v>402</v>
      </c>
    </row>
    <row r="183" spans="1:13" x14ac:dyDescent="0.2">
      <c r="A183" s="10" t="str">
        <f t="shared" si="12"/>
        <v>2022/12末</v>
      </c>
      <c r="B183" s="10" t="str">
        <f t="shared" si="12"/>
        <v>令和4/12末</v>
      </c>
      <c r="C183" s="18">
        <v>181</v>
      </c>
      <c r="D183" s="18">
        <v>241</v>
      </c>
      <c r="E183" s="19" t="s">
        <v>214</v>
      </c>
      <c r="F183" s="18">
        <v>147</v>
      </c>
      <c r="G183" s="18">
        <v>3</v>
      </c>
      <c r="H183" s="18">
        <v>144</v>
      </c>
      <c r="I183" s="18">
        <v>5</v>
      </c>
      <c r="J183" s="18">
        <v>291</v>
      </c>
      <c r="K183" s="18">
        <v>8</v>
      </c>
      <c r="L183" s="18">
        <v>129</v>
      </c>
      <c r="M183" s="7" t="s">
        <v>402</v>
      </c>
    </row>
    <row r="184" spans="1:13" x14ac:dyDescent="0.2">
      <c r="A184" s="8" t="str">
        <f t="shared" si="12"/>
        <v>2022/12末</v>
      </c>
      <c r="B184" s="8" t="str">
        <f t="shared" si="12"/>
        <v>令和4/12末</v>
      </c>
      <c r="C184" s="16">
        <v>182</v>
      </c>
      <c r="D184" s="16">
        <v>242</v>
      </c>
      <c r="E184" s="17" t="s">
        <v>215</v>
      </c>
      <c r="F184" s="16">
        <v>51</v>
      </c>
      <c r="G184" s="16">
        <v>0</v>
      </c>
      <c r="H184" s="16">
        <v>51</v>
      </c>
      <c r="I184" s="16">
        <v>0</v>
      </c>
      <c r="J184" s="16">
        <v>102</v>
      </c>
      <c r="K184" s="16">
        <v>0</v>
      </c>
      <c r="L184" s="16">
        <v>39</v>
      </c>
      <c r="M184" s="9" t="s">
        <v>402</v>
      </c>
    </row>
    <row r="185" spans="1:13" x14ac:dyDescent="0.2">
      <c r="A185" s="10" t="str">
        <f t="shared" si="12"/>
        <v>2022/12末</v>
      </c>
      <c r="B185" s="10" t="str">
        <f t="shared" si="12"/>
        <v>令和4/12末</v>
      </c>
      <c r="C185" s="18">
        <v>183</v>
      </c>
      <c r="D185" s="18">
        <v>243</v>
      </c>
      <c r="E185" s="19" t="s">
        <v>216</v>
      </c>
      <c r="F185" s="18">
        <v>57</v>
      </c>
      <c r="G185" s="18">
        <v>0</v>
      </c>
      <c r="H185" s="18">
        <v>54</v>
      </c>
      <c r="I185" s="18">
        <v>0</v>
      </c>
      <c r="J185" s="18">
        <v>111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2022/12末</v>
      </c>
      <c r="B186" s="8" t="str">
        <f t="shared" si="12"/>
        <v>令和4/12末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29</v>
      </c>
      <c r="I186" s="16">
        <v>1</v>
      </c>
      <c r="J186" s="16">
        <v>52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2022/12末</v>
      </c>
      <c r="B187" s="10" t="str">
        <f t="shared" si="12"/>
        <v>令和4/12末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19</v>
      </c>
      <c r="I187" s="18">
        <v>0</v>
      </c>
      <c r="J187" s="18">
        <v>35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2022/12末</v>
      </c>
      <c r="B188" s="8" t="str">
        <f t="shared" si="12"/>
        <v>令和4/12末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2022/12末</v>
      </c>
      <c r="B189" s="10" t="str">
        <f t="shared" si="12"/>
        <v>令和4/12末</v>
      </c>
      <c r="C189" s="18">
        <v>187</v>
      </c>
      <c r="D189" s="18">
        <v>247</v>
      </c>
      <c r="E189" s="19" t="s">
        <v>220</v>
      </c>
      <c r="F189" s="18">
        <v>15</v>
      </c>
      <c r="G189" s="18">
        <v>0</v>
      </c>
      <c r="H189" s="18">
        <v>59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2022/12末</v>
      </c>
      <c r="B190" s="8" t="str">
        <f t="shared" si="12"/>
        <v>令和4/12末</v>
      </c>
      <c r="C190" s="16">
        <v>188</v>
      </c>
      <c r="D190" s="16">
        <v>100</v>
      </c>
      <c r="E190" s="17" t="s">
        <v>221</v>
      </c>
      <c r="F190" s="16">
        <v>79</v>
      </c>
      <c r="G190" s="16">
        <v>0</v>
      </c>
      <c r="H190" s="16">
        <v>59</v>
      </c>
      <c r="I190" s="16">
        <v>0</v>
      </c>
      <c r="J190" s="16">
        <v>138</v>
      </c>
      <c r="K190" s="16">
        <v>0</v>
      </c>
      <c r="L190" s="16">
        <v>66</v>
      </c>
      <c r="M190" s="9" t="s">
        <v>403</v>
      </c>
    </row>
    <row r="191" spans="1:13" x14ac:dyDescent="0.2">
      <c r="A191" s="10" t="str">
        <f t="shared" si="12"/>
        <v>2022/12末</v>
      </c>
      <c r="B191" s="10" t="str">
        <f t="shared" si="12"/>
        <v>令和4/12末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2022/12末</v>
      </c>
      <c r="B192" s="8" t="str">
        <f t="shared" si="12"/>
        <v>令和4/12末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2022/12末</v>
      </c>
      <c r="B193" s="10" t="str">
        <f t="shared" si="12"/>
        <v>令和4/12末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22</v>
      </c>
      <c r="I193" s="18">
        <v>0</v>
      </c>
      <c r="J193" s="18">
        <v>27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2022/12末</v>
      </c>
      <c r="B194" s="8" t="str">
        <f t="shared" si="12"/>
        <v>令和4/12末</v>
      </c>
      <c r="C194" s="16">
        <v>192</v>
      </c>
      <c r="D194" s="16">
        <v>220</v>
      </c>
      <c r="E194" s="17" t="s">
        <v>225</v>
      </c>
      <c r="F194" s="16">
        <v>71</v>
      </c>
      <c r="G194" s="16">
        <v>0</v>
      </c>
      <c r="H194" s="16">
        <v>63</v>
      </c>
      <c r="I194" s="16">
        <v>0</v>
      </c>
      <c r="J194" s="16">
        <v>134</v>
      </c>
      <c r="K194" s="16">
        <v>0</v>
      </c>
      <c r="L194" s="16">
        <v>57</v>
      </c>
      <c r="M194" s="9" t="s">
        <v>404</v>
      </c>
    </row>
    <row r="195" spans="1:13" x14ac:dyDescent="0.2">
      <c r="A195" s="10" t="str">
        <f t="shared" si="12"/>
        <v>2022/12末</v>
      </c>
      <c r="B195" s="10" t="str">
        <f t="shared" si="12"/>
        <v>令和4/12末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98</v>
      </c>
      <c r="I195" s="18">
        <v>0</v>
      </c>
      <c r="J195" s="18">
        <v>203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2022/12末</v>
      </c>
      <c r="B196" s="8" t="str">
        <f t="shared" si="12"/>
        <v>令和4/12末</v>
      </c>
      <c r="C196" s="16">
        <v>194</v>
      </c>
      <c r="D196" s="16">
        <v>222</v>
      </c>
      <c r="E196" s="17" t="s">
        <v>227</v>
      </c>
      <c r="F196" s="16">
        <v>31</v>
      </c>
      <c r="G196" s="16">
        <v>0</v>
      </c>
      <c r="H196" s="16">
        <v>27</v>
      </c>
      <c r="I196" s="16">
        <v>0</v>
      </c>
      <c r="J196" s="16">
        <v>58</v>
      </c>
      <c r="K196" s="16">
        <v>0</v>
      </c>
      <c r="L196" s="16">
        <v>27</v>
      </c>
      <c r="M196" s="9" t="s">
        <v>404</v>
      </c>
    </row>
    <row r="197" spans="1:13" x14ac:dyDescent="0.2">
      <c r="A197" s="10" t="str">
        <f t="shared" ref="A197:B212" si="13">A196</f>
        <v>2022/12末</v>
      </c>
      <c r="B197" s="10" t="str">
        <f t="shared" si="13"/>
        <v>令和4/12末</v>
      </c>
      <c r="C197" s="18">
        <v>195</v>
      </c>
      <c r="D197" s="18">
        <v>223</v>
      </c>
      <c r="E197" s="19" t="s">
        <v>228</v>
      </c>
      <c r="F197" s="18">
        <v>160</v>
      </c>
      <c r="G197" s="18">
        <v>0</v>
      </c>
      <c r="H197" s="18">
        <v>172</v>
      </c>
      <c r="I197" s="18">
        <v>0</v>
      </c>
      <c r="J197" s="18">
        <v>332</v>
      </c>
      <c r="K197" s="18">
        <v>0</v>
      </c>
      <c r="L197" s="18">
        <v>141</v>
      </c>
      <c r="M197" s="7" t="s">
        <v>404</v>
      </c>
    </row>
    <row r="198" spans="1:13" x14ac:dyDescent="0.2">
      <c r="A198" s="8" t="str">
        <f t="shared" si="13"/>
        <v>2022/12末</v>
      </c>
      <c r="B198" s="8" t="str">
        <f t="shared" si="13"/>
        <v>令和4/12末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2022/12末</v>
      </c>
      <c r="B199" s="10" t="str">
        <f t="shared" si="13"/>
        <v>令和4/12末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2022/12末</v>
      </c>
      <c r="B200" s="8" t="str">
        <f t="shared" si="13"/>
        <v>令和4/12末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2022/12末</v>
      </c>
      <c r="B201" s="10" t="str">
        <f t="shared" si="13"/>
        <v>令和4/12末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2022/12末</v>
      </c>
      <c r="B202" s="8" t="str">
        <f t="shared" si="13"/>
        <v>令和4/12末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2022/12末</v>
      </c>
      <c r="B203" s="10" t="str">
        <f t="shared" si="13"/>
        <v>令和4/12末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14</v>
      </c>
      <c r="I203" s="18">
        <v>0</v>
      </c>
      <c r="J203" s="18">
        <v>31</v>
      </c>
      <c r="K203" s="18">
        <v>0</v>
      </c>
      <c r="L203" s="18">
        <v>15</v>
      </c>
      <c r="M203" s="7" t="s">
        <v>405</v>
      </c>
    </row>
    <row r="204" spans="1:13" x14ac:dyDescent="0.2">
      <c r="A204" s="8" t="str">
        <f t="shared" si="13"/>
        <v>2022/12末</v>
      </c>
      <c r="B204" s="8" t="str">
        <f t="shared" si="13"/>
        <v>令和4/12末</v>
      </c>
      <c r="C204" s="16">
        <v>202</v>
      </c>
      <c r="D204" s="16">
        <v>231</v>
      </c>
      <c r="E204" s="17" t="s">
        <v>235</v>
      </c>
      <c r="F204" s="16">
        <v>97</v>
      </c>
      <c r="G204" s="16">
        <v>0</v>
      </c>
      <c r="H204" s="16">
        <v>108</v>
      </c>
      <c r="I204" s="16">
        <v>1</v>
      </c>
      <c r="J204" s="16">
        <v>205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2022/12末</v>
      </c>
      <c r="B205" s="10" t="str">
        <f t="shared" si="13"/>
        <v>令和4/12末</v>
      </c>
      <c r="C205" s="18">
        <v>203</v>
      </c>
      <c r="D205" s="18">
        <v>232</v>
      </c>
      <c r="E205" s="19" t="s">
        <v>236</v>
      </c>
      <c r="F205" s="18">
        <v>49</v>
      </c>
      <c r="G205" s="18">
        <v>0</v>
      </c>
      <c r="H205" s="18">
        <v>47</v>
      </c>
      <c r="I205" s="18">
        <v>0</v>
      </c>
      <c r="J205" s="18">
        <v>96</v>
      </c>
      <c r="K205" s="18">
        <v>0</v>
      </c>
      <c r="L205" s="18">
        <v>47</v>
      </c>
      <c r="M205" s="7" t="s">
        <v>405</v>
      </c>
    </row>
    <row r="206" spans="1:13" x14ac:dyDescent="0.2">
      <c r="A206" s="8" t="str">
        <f t="shared" si="13"/>
        <v>2022/12末</v>
      </c>
      <c r="B206" s="8" t="str">
        <f t="shared" si="13"/>
        <v>令和4/12末</v>
      </c>
      <c r="C206" s="16">
        <v>204</v>
      </c>
      <c r="D206" s="16">
        <v>200</v>
      </c>
      <c r="E206" s="17" t="s">
        <v>237</v>
      </c>
      <c r="F206" s="16">
        <v>28</v>
      </c>
      <c r="G206" s="16">
        <v>0</v>
      </c>
      <c r="H206" s="16">
        <v>27</v>
      </c>
      <c r="I206" s="16">
        <v>0</v>
      </c>
      <c r="J206" s="16">
        <v>55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2022/12末</v>
      </c>
      <c r="B207" s="10" t="str">
        <f t="shared" si="13"/>
        <v>令和4/12末</v>
      </c>
      <c r="C207" s="18">
        <v>205</v>
      </c>
      <c r="D207" s="18">
        <v>201</v>
      </c>
      <c r="E207" s="19" t="s">
        <v>238</v>
      </c>
      <c r="F207" s="18">
        <v>61</v>
      </c>
      <c r="G207" s="18">
        <v>1</v>
      </c>
      <c r="H207" s="18">
        <v>69</v>
      </c>
      <c r="I207" s="18">
        <v>0</v>
      </c>
      <c r="J207" s="18">
        <v>130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2022/12末</v>
      </c>
      <c r="B208" s="8" t="str">
        <f t="shared" si="13"/>
        <v>令和4/12末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48</v>
      </c>
      <c r="I208" s="16">
        <v>1</v>
      </c>
      <c r="J208" s="16">
        <v>95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2022/12末</v>
      </c>
      <c r="B209" s="10" t="str">
        <f t="shared" si="13"/>
        <v>令和4/12末</v>
      </c>
      <c r="C209" s="18">
        <v>207</v>
      </c>
      <c r="D209" s="18">
        <v>203</v>
      </c>
      <c r="E209" s="19" t="s">
        <v>240</v>
      </c>
      <c r="F209" s="18">
        <v>180</v>
      </c>
      <c r="G209" s="18">
        <v>1</v>
      </c>
      <c r="H209" s="18">
        <v>179</v>
      </c>
      <c r="I209" s="18">
        <v>2</v>
      </c>
      <c r="J209" s="18">
        <v>359</v>
      </c>
      <c r="K209" s="18">
        <v>3</v>
      </c>
      <c r="L209" s="18">
        <v>142</v>
      </c>
      <c r="M209" s="7" t="s">
        <v>406</v>
      </c>
    </row>
    <row r="210" spans="1:13" x14ac:dyDescent="0.2">
      <c r="A210" s="8" t="str">
        <f t="shared" si="13"/>
        <v>2022/12末</v>
      </c>
      <c r="B210" s="8" t="str">
        <f t="shared" si="13"/>
        <v>令和4/12末</v>
      </c>
      <c r="C210" s="16">
        <v>208</v>
      </c>
      <c r="D210" s="16">
        <v>204</v>
      </c>
      <c r="E210" s="17" t="s">
        <v>241</v>
      </c>
      <c r="F210" s="16">
        <v>210</v>
      </c>
      <c r="G210" s="16">
        <v>0</v>
      </c>
      <c r="H210" s="16">
        <v>227</v>
      </c>
      <c r="I210" s="16">
        <v>1</v>
      </c>
      <c r="J210" s="16">
        <v>437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2022/12末</v>
      </c>
      <c r="B211" s="10" t="str">
        <f t="shared" si="13"/>
        <v>令和4/12末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87</v>
      </c>
      <c r="I211" s="18">
        <v>1</v>
      </c>
      <c r="J211" s="18">
        <v>173</v>
      </c>
      <c r="K211" s="18">
        <v>1</v>
      </c>
      <c r="L211" s="18">
        <v>70</v>
      </c>
      <c r="M211" s="7" t="s">
        <v>406</v>
      </c>
    </row>
    <row r="212" spans="1:13" x14ac:dyDescent="0.2">
      <c r="A212" s="8" t="str">
        <f t="shared" si="13"/>
        <v>2022/12末</v>
      </c>
      <c r="B212" s="8" t="str">
        <f t="shared" si="13"/>
        <v>令和4/12末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2022/12末</v>
      </c>
      <c r="B213" s="10" t="str">
        <f t="shared" si="14"/>
        <v>令和4/12末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2022/12末</v>
      </c>
      <c r="B214" s="8" t="str">
        <f t="shared" si="14"/>
        <v>令和4/12末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2022/12末</v>
      </c>
      <c r="B215" s="10" t="str">
        <f t="shared" si="14"/>
        <v>令和4/12末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7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2022/12末</v>
      </c>
      <c r="B216" s="8" t="str">
        <f t="shared" si="14"/>
        <v>令和4/12末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2022/12末</v>
      </c>
      <c r="B217" s="10" t="str">
        <f t="shared" si="14"/>
        <v>令和4/12末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2022/12末</v>
      </c>
      <c r="B218" s="8" t="str">
        <f t="shared" si="14"/>
        <v>令和4/12末</v>
      </c>
      <c r="C218" s="16">
        <v>216</v>
      </c>
      <c r="D218" s="16">
        <v>320</v>
      </c>
      <c r="E218" s="17" t="s">
        <v>249</v>
      </c>
      <c r="F218" s="16">
        <v>197</v>
      </c>
      <c r="G218" s="16">
        <v>0</v>
      </c>
      <c r="H218" s="16">
        <v>198</v>
      </c>
      <c r="I218" s="16">
        <v>1</v>
      </c>
      <c r="J218" s="16">
        <v>395</v>
      </c>
      <c r="K218" s="16">
        <v>1</v>
      </c>
      <c r="L218" s="16">
        <v>144</v>
      </c>
      <c r="M218" s="9" t="s">
        <v>407</v>
      </c>
    </row>
    <row r="219" spans="1:13" x14ac:dyDescent="0.2">
      <c r="A219" s="10" t="str">
        <f t="shared" si="14"/>
        <v>2022/12末</v>
      </c>
      <c r="B219" s="10" t="str">
        <f t="shared" si="14"/>
        <v>令和4/12末</v>
      </c>
      <c r="C219" s="18">
        <v>217</v>
      </c>
      <c r="D219" s="18">
        <v>323</v>
      </c>
      <c r="E219" s="19" t="s">
        <v>250</v>
      </c>
      <c r="F219" s="18">
        <v>43</v>
      </c>
      <c r="G219" s="18">
        <v>0</v>
      </c>
      <c r="H219" s="18">
        <v>51</v>
      </c>
      <c r="I219" s="18">
        <v>0</v>
      </c>
      <c r="J219" s="18">
        <v>94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2022/12末</v>
      </c>
      <c r="B220" s="8" t="str">
        <f t="shared" si="14"/>
        <v>令和4/12末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58</v>
      </c>
      <c r="I220" s="16">
        <v>0</v>
      </c>
      <c r="J220" s="16">
        <v>105</v>
      </c>
      <c r="K220" s="16">
        <v>0</v>
      </c>
      <c r="L220" s="16">
        <v>41</v>
      </c>
      <c r="M220" s="9" t="s">
        <v>407</v>
      </c>
    </row>
    <row r="221" spans="1:13" x14ac:dyDescent="0.2">
      <c r="A221" s="10" t="str">
        <f t="shared" si="14"/>
        <v>2022/12末</v>
      </c>
      <c r="B221" s="10" t="str">
        <f t="shared" si="14"/>
        <v>令和4/12末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2022/12末</v>
      </c>
      <c r="B222" s="8" t="str">
        <f t="shared" si="14"/>
        <v>令和4/12末</v>
      </c>
      <c r="C222" s="16">
        <v>220</v>
      </c>
      <c r="D222" s="16">
        <v>327</v>
      </c>
      <c r="E222" s="17" t="s">
        <v>253</v>
      </c>
      <c r="F222" s="16">
        <v>130</v>
      </c>
      <c r="G222" s="16">
        <v>0</v>
      </c>
      <c r="H222" s="16">
        <v>141</v>
      </c>
      <c r="I222" s="16">
        <v>0</v>
      </c>
      <c r="J222" s="16">
        <v>271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2022/12末</v>
      </c>
      <c r="B223" s="10" t="str">
        <f t="shared" si="14"/>
        <v>令和4/12末</v>
      </c>
      <c r="C223" s="18">
        <v>221</v>
      </c>
      <c r="D223" s="18">
        <v>328</v>
      </c>
      <c r="E223" s="19" t="s">
        <v>254</v>
      </c>
      <c r="F223" s="18">
        <v>29</v>
      </c>
      <c r="G223" s="18">
        <v>0</v>
      </c>
      <c r="H223" s="18">
        <v>29</v>
      </c>
      <c r="I223" s="18">
        <v>0</v>
      </c>
      <c r="J223" s="18">
        <v>58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2022/12末</v>
      </c>
      <c r="B224" s="8" t="str">
        <f t="shared" si="14"/>
        <v>令和4/12末</v>
      </c>
      <c r="C224" s="16">
        <v>222</v>
      </c>
      <c r="D224" s="16">
        <v>329</v>
      </c>
      <c r="E224" s="17" t="s">
        <v>255</v>
      </c>
      <c r="F224" s="16">
        <v>41</v>
      </c>
      <c r="G224" s="16">
        <v>0</v>
      </c>
      <c r="H224" s="16">
        <v>47</v>
      </c>
      <c r="I224" s="16">
        <v>0</v>
      </c>
      <c r="J224" s="16">
        <v>88</v>
      </c>
      <c r="K224" s="16">
        <v>0</v>
      </c>
      <c r="L224" s="16">
        <v>32</v>
      </c>
      <c r="M224" s="9" t="s">
        <v>407</v>
      </c>
    </row>
    <row r="225" spans="1:13" x14ac:dyDescent="0.2">
      <c r="A225" s="10" t="str">
        <f t="shared" si="14"/>
        <v>2022/12末</v>
      </c>
      <c r="B225" s="10" t="str">
        <f t="shared" si="14"/>
        <v>令和4/12末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2022/12末</v>
      </c>
      <c r="B226" s="8" t="str">
        <f t="shared" si="14"/>
        <v>令和4/12末</v>
      </c>
      <c r="C226" s="16">
        <v>224</v>
      </c>
      <c r="D226" s="16">
        <v>332</v>
      </c>
      <c r="E226" s="17" t="s">
        <v>257</v>
      </c>
      <c r="F226" s="16">
        <v>76</v>
      </c>
      <c r="G226" s="16">
        <v>0</v>
      </c>
      <c r="H226" s="16">
        <v>87</v>
      </c>
      <c r="I226" s="16">
        <v>0</v>
      </c>
      <c r="J226" s="16">
        <v>163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2022/12末</v>
      </c>
      <c r="B227" s="10" t="str">
        <f t="shared" si="14"/>
        <v>令和4/12末</v>
      </c>
      <c r="C227" s="18">
        <v>225</v>
      </c>
      <c r="D227" s="18">
        <v>333</v>
      </c>
      <c r="E227" s="19" t="s">
        <v>258</v>
      </c>
      <c r="F227" s="18">
        <v>101</v>
      </c>
      <c r="G227" s="18">
        <v>0</v>
      </c>
      <c r="H227" s="18">
        <v>95</v>
      </c>
      <c r="I227" s="18">
        <v>0</v>
      </c>
      <c r="J227" s="18">
        <v>196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2022/12末</v>
      </c>
      <c r="B228" s="8" t="str">
        <f t="shared" si="14"/>
        <v>令和4/12末</v>
      </c>
      <c r="C228" s="16">
        <v>226</v>
      </c>
      <c r="D228" s="16">
        <v>334</v>
      </c>
      <c r="E228" s="17" t="s">
        <v>259</v>
      </c>
      <c r="F228" s="16">
        <v>66</v>
      </c>
      <c r="G228" s="16">
        <v>0</v>
      </c>
      <c r="H228" s="16">
        <v>61</v>
      </c>
      <c r="I228" s="16">
        <v>0</v>
      </c>
      <c r="J228" s="16">
        <v>127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2022/12末</v>
      </c>
      <c r="B229" s="10" t="str">
        <f t="shared" si="15"/>
        <v>令和4/12末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88</v>
      </c>
      <c r="I229" s="18">
        <v>2</v>
      </c>
      <c r="J229" s="18">
        <v>171</v>
      </c>
      <c r="K229" s="18">
        <v>2</v>
      </c>
      <c r="L229" s="18">
        <v>73</v>
      </c>
      <c r="M229" s="7" t="s">
        <v>407</v>
      </c>
    </row>
    <row r="230" spans="1:13" x14ac:dyDescent="0.2">
      <c r="A230" s="8" t="str">
        <f t="shared" si="15"/>
        <v>2022/12末</v>
      </c>
      <c r="B230" s="8" t="str">
        <f t="shared" si="15"/>
        <v>令和4/12末</v>
      </c>
      <c r="C230" s="16">
        <v>228</v>
      </c>
      <c r="D230" s="16">
        <v>336</v>
      </c>
      <c r="E230" s="17" t="s">
        <v>261</v>
      </c>
      <c r="F230" s="16">
        <v>95</v>
      </c>
      <c r="G230" s="16">
        <v>0</v>
      </c>
      <c r="H230" s="16">
        <v>103</v>
      </c>
      <c r="I230" s="16">
        <v>0</v>
      </c>
      <c r="J230" s="16">
        <v>198</v>
      </c>
      <c r="K230" s="16">
        <v>0</v>
      </c>
      <c r="L230" s="16">
        <v>83</v>
      </c>
      <c r="M230" s="9" t="s">
        <v>407</v>
      </c>
    </row>
    <row r="231" spans="1:13" x14ac:dyDescent="0.2">
      <c r="A231" s="10" t="str">
        <f t="shared" si="15"/>
        <v>2022/12末</v>
      </c>
      <c r="B231" s="10" t="str">
        <f t="shared" si="15"/>
        <v>令和4/12末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27</v>
      </c>
      <c r="I231" s="18">
        <v>0</v>
      </c>
      <c r="J231" s="18">
        <v>55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2022/12末</v>
      </c>
      <c r="B232" s="8" t="str">
        <f t="shared" si="15"/>
        <v>令和4/12末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2022/12末</v>
      </c>
      <c r="B233" s="10" t="str">
        <f t="shared" si="15"/>
        <v>令和4/12末</v>
      </c>
      <c r="C233" s="18">
        <v>231</v>
      </c>
      <c r="D233" s="18">
        <v>340</v>
      </c>
      <c r="E233" s="19" t="s">
        <v>263</v>
      </c>
      <c r="F233" s="18">
        <v>51</v>
      </c>
      <c r="G233" s="18">
        <v>0</v>
      </c>
      <c r="H233" s="18">
        <v>47</v>
      </c>
      <c r="I233" s="18">
        <v>0</v>
      </c>
      <c r="J233" s="18">
        <v>98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2022/12末</v>
      </c>
      <c r="B234" s="8" t="str">
        <f t="shared" si="15"/>
        <v>令和4/12末</v>
      </c>
      <c r="C234" s="16">
        <v>232</v>
      </c>
      <c r="D234" s="16">
        <v>341</v>
      </c>
      <c r="E234" s="17" t="s">
        <v>264</v>
      </c>
      <c r="F234" s="16">
        <v>51</v>
      </c>
      <c r="G234" s="16">
        <v>0</v>
      </c>
      <c r="H234" s="16">
        <v>58</v>
      </c>
      <c r="I234" s="16">
        <v>0</v>
      </c>
      <c r="J234" s="16">
        <v>109</v>
      </c>
      <c r="K234" s="16">
        <v>0</v>
      </c>
      <c r="L234" s="16">
        <v>45</v>
      </c>
      <c r="M234" s="9" t="s">
        <v>407</v>
      </c>
    </row>
    <row r="235" spans="1:13" x14ac:dyDescent="0.2">
      <c r="A235" s="10" t="str">
        <f t="shared" si="15"/>
        <v>2022/12末</v>
      </c>
      <c r="B235" s="10" t="str">
        <f t="shared" si="15"/>
        <v>令和4/12末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20</v>
      </c>
      <c r="I235" s="18">
        <v>0</v>
      </c>
      <c r="J235" s="18">
        <v>44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2022/12末</v>
      </c>
      <c r="B236" s="8" t="str">
        <f t="shared" si="15"/>
        <v>令和4/12末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2022/12末</v>
      </c>
      <c r="B237" s="10" t="str">
        <f t="shared" si="15"/>
        <v>令和4/12末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2022/12末</v>
      </c>
      <c r="B238" s="8" t="str">
        <f t="shared" si="15"/>
        <v>令和4/12末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2022/12末</v>
      </c>
      <c r="B239" s="10" t="str">
        <f t="shared" si="15"/>
        <v>令和4/12末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2022/12末</v>
      </c>
      <c r="B240" s="8" t="str">
        <f t="shared" si="15"/>
        <v>令和4/12末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42</v>
      </c>
      <c r="I240" s="16">
        <v>0</v>
      </c>
      <c r="J240" s="16">
        <v>89</v>
      </c>
      <c r="K240" s="16">
        <v>0</v>
      </c>
      <c r="L240" s="16">
        <v>37</v>
      </c>
      <c r="M240" s="9" t="s">
        <v>407</v>
      </c>
    </row>
    <row r="241" spans="1:13" x14ac:dyDescent="0.2">
      <c r="A241" s="10" t="str">
        <f t="shared" si="15"/>
        <v>2022/12末</v>
      </c>
      <c r="B241" s="10" t="str">
        <f t="shared" si="15"/>
        <v>令和4/12末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2022/12末</v>
      </c>
      <c r="B242" s="8" t="str">
        <f t="shared" si="15"/>
        <v>令和4/12末</v>
      </c>
      <c r="C242" s="16">
        <v>240</v>
      </c>
      <c r="D242" s="16">
        <v>250</v>
      </c>
      <c r="E242" s="17" t="s">
        <v>272</v>
      </c>
      <c r="F242" s="16">
        <v>109</v>
      </c>
      <c r="G242" s="16">
        <v>0</v>
      </c>
      <c r="H242" s="16">
        <v>105</v>
      </c>
      <c r="I242" s="16">
        <v>0</v>
      </c>
      <c r="J242" s="16">
        <v>214</v>
      </c>
      <c r="K242" s="16">
        <v>0</v>
      </c>
      <c r="L242" s="16">
        <v>89</v>
      </c>
      <c r="M242" s="9" t="s">
        <v>408</v>
      </c>
    </row>
    <row r="243" spans="1:13" x14ac:dyDescent="0.2">
      <c r="A243" s="10" t="str">
        <f t="shared" si="15"/>
        <v>2022/12末</v>
      </c>
      <c r="B243" s="10" t="str">
        <f t="shared" si="15"/>
        <v>令和4/12末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60</v>
      </c>
      <c r="I243" s="18">
        <v>0</v>
      </c>
      <c r="J243" s="18">
        <v>111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2022/12末</v>
      </c>
      <c r="B244" s="8" t="str">
        <f t="shared" si="15"/>
        <v>令和4/12末</v>
      </c>
      <c r="C244" s="16">
        <v>242</v>
      </c>
      <c r="D244" s="16">
        <v>252</v>
      </c>
      <c r="E244" s="17" t="s">
        <v>274</v>
      </c>
      <c r="F244" s="16">
        <v>82</v>
      </c>
      <c r="G244" s="16">
        <v>0</v>
      </c>
      <c r="H244" s="16">
        <v>101</v>
      </c>
      <c r="I244" s="16">
        <v>0</v>
      </c>
      <c r="J244" s="16">
        <v>183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2022/12末</v>
      </c>
      <c r="B245" s="10" t="str">
        <f t="shared" si="16"/>
        <v>令和4/12末</v>
      </c>
      <c r="C245" s="18">
        <v>243</v>
      </c>
      <c r="D245" s="18">
        <v>253</v>
      </c>
      <c r="E245" s="19" t="s">
        <v>275</v>
      </c>
      <c r="F245" s="18">
        <v>94</v>
      </c>
      <c r="G245" s="18">
        <v>0</v>
      </c>
      <c r="H245" s="18">
        <v>96</v>
      </c>
      <c r="I245" s="18">
        <v>2</v>
      </c>
      <c r="J245" s="18">
        <v>190</v>
      </c>
      <c r="K245" s="18">
        <v>2</v>
      </c>
      <c r="L245" s="18">
        <v>92</v>
      </c>
      <c r="M245" s="7" t="s">
        <v>408</v>
      </c>
    </row>
    <row r="246" spans="1:13" x14ac:dyDescent="0.2">
      <c r="A246" s="8" t="str">
        <f t="shared" si="16"/>
        <v>2022/12末</v>
      </c>
      <c r="B246" s="8" t="str">
        <f t="shared" si="16"/>
        <v>令和4/12末</v>
      </c>
      <c r="C246" s="16">
        <v>244</v>
      </c>
      <c r="D246" s="16">
        <v>254</v>
      </c>
      <c r="E246" s="17" t="s">
        <v>276</v>
      </c>
      <c r="F246" s="16">
        <v>46</v>
      </c>
      <c r="G246" s="16">
        <v>0</v>
      </c>
      <c r="H246" s="16">
        <v>54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2022/12末</v>
      </c>
      <c r="B247" s="10" t="str">
        <f t="shared" si="16"/>
        <v>令和4/12末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14</v>
      </c>
      <c r="I247" s="18">
        <v>0</v>
      </c>
      <c r="J247" s="18">
        <v>31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2022/12末</v>
      </c>
      <c r="B248" s="8" t="str">
        <f t="shared" si="16"/>
        <v>令和4/12末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14</v>
      </c>
      <c r="I248" s="16">
        <v>0</v>
      </c>
      <c r="J248" s="16">
        <v>26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2022/12末</v>
      </c>
      <c r="B249" s="10" t="str">
        <f t="shared" si="16"/>
        <v>令和4/12末</v>
      </c>
      <c r="C249" s="18">
        <v>247</v>
      </c>
      <c r="D249" s="18">
        <v>257</v>
      </c>
      <c r="E249" s="19" t="s">
        <v>469</v>
      </c>
      <c r="F249" s="18">
        <v>58</v>
      </c>
      <c r="G249" s="18">
        <v>1</v>
      </c>
      <c r="H249" s="18">
        <v>68</v>
      </c>
      <c r="I249" s="18">
        <v>4</v>
      </c>
      <c r="J249" s="18">
        <v>126</v>
      </c>
      <c r="K249" s="18">
        <v>5</v>
      </c>
      <c r="L249" s="18">
        <v>50</v>
      </c>
      <c r="M249" s="7" t="s">
        <v>408</v>
      </c>
    </row>
    <row r="250" spans="1:13" x14ac:dyDescent="0.2">
      <c r="A250" s="8" t="str">
        <f t="shared" si="16"/>
        <v>2022/12末</v>
      </c>
      <c r="B250" s="8" t="str">
        <f t="shared" si="16"/>
        <v>令和4/12末</v>
      </c>
      <c r="C250" s="16">
        <v>248</v>
      </c>
      <c r="D250" s="16">
        <v>258</v>
      </c>
      <c r="E250" s="17" t="s">
        <v>278</v>
      </c>
      <c r="F250" s="16">
        <v>44</v>
      </c>
      <c r="G250" s="16">
        <v>0</v>
      </c>
      <c r="H250" s="16">
        <v>51</v>
      </c>
      <c r="I250" s="16">
        <v>1</v>
      </c>
      <c r="J250" s="16">
        <v>95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2022/12末</v>
      </c>
      <c r="B251" s="10" t="str">
        <f t="shared" si="16"/>
        <v>令和4/12末</v>
      </c>
      <c r="C251" s="18">
        <v>249</v>
      </c>
      <c r="D251" s="18">
        <v>259</v>
      </c>
      <c r="E251" s="19" t="s">
        <v>470</v>
      </c>
      <c r="F251" s="18">
        <v>60</v>
      </c>
      <c r="G251" s="18">
        <v>0</v>
      </c>
      <c r="H251" s="18">
        <v>70</v>
      </c>
      <c r="I251" s="18">
        <v>0</v>
      </c>
      <c r="J251" s="18">
        <v>130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2022/12末</v>
      </c>
      <c r="B252" s="8" t="str">
        <f t="shared" si="16"/>
        <v>令和4/12末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33</v>
      </c>
      <c r="I252" s="16">
        <v>0</v>
      </c>
      <c r="J252" s="16">
        <v>64</v>
      </c>
      <c r="K252" s="16">
        <v>0</v>
      </c>
      <c r="L252" s="16">
        <v>35</v>
      </c>
      <c r="M252" s="9" t="s">
        <v>409</v>
      </c>
    </row>
    <row r="253" spans="1:13" x14ac:dyDescent="0.2">
      <c r="A253" s="10" t="str">
        <f t="shared" si="16"/>
        <v>2022/12末</v>
      </c>
      <c r="B253" s="10" t="str">
        <f t="shared" si="16"/>
        <v>令和4/12末</v>
      </c>
      <c r="C253" s="18">
        <v>251</v>
      </c>
      <c r="D253" s="18">
        <v>271</v>
      </c>
      <c r="E253" s="19" t="s">
        <v>280</v>
      </c>
      <c r="F253" s="18">
        <v>28</v>
      </c>
      <c r="G253" s="18">
        <v>0</v>
      </c>
      <c r="H253" s="18">
        <v>34</v>
      </c>
      <c r="I253" s="18">
        <v>0</v>
      </c>
      <c r="J253" s="18">
        <v>62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2022/12末</v>
      </c>
      <c r="B254" s="8" t="str">
        <f t="shared" si="16"/>
        <v>令和4/12末</v>
      </c>
      <c r="C254" s="16">
        <v>252</v>
      </c>
      <c r="D254" s="16">
        <v>272</v>
      </c>
      <c r="E254" s="17" t="s">
        <v>281</v>
      </c>
      <c r="F254" s="16">
        <v>39</v>
      </c>
      <c r="G254" s="16">
        <v>0</v>
      </c>
      <c r="H254" s="16">
        <v>37</v>
      </c>
      <c r="I254" s="16">
        <v>0</v>
      </c>
      <c r="J254" s="16">
        <v>76</v>
      </c>
      <c r="K254" s="16">
        <v>0</v>
      </c>
      <c r="L254" s="16">
        <v>30</v>
      </c>
      <c r="M254" s="9" t="s">
        <v>409</v>
      </c>
    </row>
    <row r="255" spans="1:13" x14ac:dyDescent="0.2">
      <c r="A255" s="10" t="str">
        <f t="shared" si="16"/>
        <v>2022/12末</v>
      </c>
      <c r="B255" s="10" t="str">
        <f t="shared" si="16"/>
        <v>令和4/12末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2022/12末</v>
      </c>
      <c r="B256" s="8" t="str">
        <f t="shared" si="16"/>
        <v>令和4/12末</v>
      </c>
      <c r="C256" s="16">
        <v>254</v>
      </c>
      <c r="D256" s="16">
        <v>274</v>
      </c>
      <c r="E256" s="17" t="s">
        <v>283</v>
      </c>
      <c r="F256" s="16">
        <v>51</v>
      </c>
      <c r="G256" s="16">
        <v>0</v>
      </c>
      <c r="H256" s="16">
        <v>52</v>
      </c>
      <c r="I256" s="16">
        <v>0</v>
      </c>
      <c r="J256" s="16">
        <v>103</v>
      </c>
      <c r="K256" s="16">
        <v>0</v>
      </c>
      <c r="L256" s="16">
        <v>46</v>
      </c>
      <c r="M256" s="9" t="s">
        <v>409</v>
      </c>
    </row>
    <row r="257" spans="1:13" x14ac:dyDescent="0.2">
      <c r="A257" s="10" t="str">
        <f t="shared" si="16"/>
        <v>2022/12末</v>
      </c>
      <c r="B257" s="10" t="str">
        <f t="shared" si="16"/>
        <v>令和4/12末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2022/12末</v>
      </c>
      <c r="B258" s="8" t="str">
        <f t="shared" si="16"/>
        <v>令和4/12末</v>
      </c>
      <c r="C258" s="16">
        <v>256</v>
      </c>
      <c r="D258" s="16">
        <v>276</v>
      </c>
      <c r="E258" s="17" t="s">
        <v>285</v>
      </c>
      <c r="F258" s="16">
        <v>95</v>
      </c>
      <c r="G258" s="16">
        <v>1</v>
      </c>
      <c r="H258" s="16">
        <v>95</v>
      </c>
      <c r="I258" s="16">
        <v>0</v>
      </c>
      <c r="J258" s="16">
        <v>190</v>
      </c>
      <c r="K258" s="16">
        <v>1</v>
      </c>
      <c r="L258" s="16">
        <v>84</v>
      </c>
      <c r="M258" s="9" t="s">
        <v>409</v>
      </c>
    </row>
    <row r="259" spans="1:13" x14ac:dyDescent="0.2">
      <c r="A259" s="10" t="str">
        <f t="shared" si="16"/>
        <v>2022/12末</v>
      </c>
      <c r="B259" s="10" t="str">
        <f t="shared" si="16"/>
        <v>令和4/12末</v>
      </c>
      <c r="C259" s="18">
        <v>257</v>
      </c>
      <c r="D259" s="18">
        <v>277</v>
      </c>
      <c r="E259" s="19" t="s">
        <v>286</v>
      </c>
      <c r="F259" s="18">
        <v>56</v>
      </c>
      <c r="G259" s="18">
        <v>0</v>
      </c>
      <c r="H259" s="18">
        <v>52</v>
      </c>
      <c r="I259" s="18">
        <v>0</v>
      </c>
      <c r="J259" s="18">
        <v>108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2022/12末</v>
      </c>
      <c r="B260" s="8" t="str">
        <f t="shared" si="16"/>
        <v>令和4/12末</v>
      </c>
      <c r="C260" s="16">
        <v>258</v>
      </c>
      <c r="D260" s="16">
        <v>278</v>
      </c>
      <c r="E260" s="17" t="s">
        <v>287</v>
      </c>
      <c r="F260" s="16">
        <v>93</v>
      </c>
      <c r="G260" s="16">
        <v>1</v>
      </c>
      <c r="H260" s="16">
        <v>83</v>
      </c>
      <c r="I260" s="16">
        <v>1</v>
      </c>
      <c r="J260" s="16">
        <v>176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2022/12末</v>
      </c>
      <c r="B261" s="10" t="str">
        <f t="shared" si="17"/>
        <v>令和4/12末</v>
      </c>
      <c r="C261" s="18">
        <v>259</v>
      </c>
      <c r="D261" s="18">
        <v>280</v>
      </c>
      <c r="E261" s="19" t="s">
        <v>471</v>
      </c>
      <c r="F261" s="18">
        <v>75</v>
      </c>
      <c r="G261" s="18">
        <v>0</v>
      </c>
      <c r="H261" s="18">
        <v>93</v>
      </c>
      <c r="I261" s="18">
        <v>0</v>
      </c>
      <c r="J261" s="18">
        <v>168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2022/12末</v>
      </c>
      <c r="B262" s="8" t="str">
        <f t="shared" si="17"/>
        <v>令和4/12末</v>
      </c>
      <c r="C262" s="16">
        <v>260</v>
      </c>
      <c r="D262" s="16">
        <v>281</v>
      </c>
      <c r="E262" s="17" t="s">
        <v>480</v>
      </c>
      <c r="F262" s="16">
        <v>47</v>
      </c>
      <c r="G262" s="16">
        <v>0</v>
      </c>
      <c r="H262" s="16">
        <v>45</v>
      </c>
      <c r="I262" s="16">
        <v>0</v>
      </c>
      <c r="J262" s="16">
        <v>92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2022/12末</v>
      </c>
      <c r="B263" s="10" t="str">
        <f t="shared" si="17"/>
        <v>令和4/12末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2022/12末</v>
      </c>
      <c r="B264" s="8" t="str">
        <f t="shared" si="17"/>
        <v>令和4/12末</v>
      </c>
      <c r="C264" s="16">
        <v>262</v>
      </c>
      <c r="D264" s="16">
        <v>283</v>
      </c>
      <c r="E264" s="17" t="s">
        <v>482</v>
      </c>
      <c r="F264" s="16">
        <v>47</v>
      </c>
      <c r="G264" s="16">
        <v>0</v>
      </c>
      <c r="H264" s="16">
        <v>50</v>
      </c>
      <c r="I264" s="16">
        <v>0</v>
      </c>
      <c r="J264" s="16">
        <v>97</v>
      </c>
      <c r="K264" s="16">
        <v>0</v>
      </c>
      <c r="L264" s="16">
        <v>46</v>
      </c>
      <c r="M264" s="9" t="s">
        <v>410</v>
      </c>
    </row>
    <row r="265" spans="1:13" x14ac:dyDescent="0.2">
      <c r="A265" s="10" t="str">
        <f t="shared" si="17"/>
        <v>2022/12末</v>
      </c>
      <c r="B265" s="10" t="str">
        <f t="shared" si="17"/>
        <v>令和4/12末</v>
      </c>
      <c r="C265" s="18">
        <v>263</v>
      </c>
      <c r="D265" s="18">
        <v>284</v>
      </c>
      <c r="E265" s="19" t="s">
        <v>483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2022/12末</v>
      </c>
      <c r="B266" s="8" t="str">
        <f t="shared" si="17"/>
        <v>令和4/12末</v>
      </c>
      <c r="C266" s="16">
        <v>264</v>
      </c>
      <c r="D266" s="16">
        <v>285</v>
      </c>
      <c r="E266" s="17" t="s">
        <v>484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2022/12末</v>
      </c>
      <c r="B267" s="10" t="str">
        <f t="shared" si="17"/>
        <v>令和4/12末</v>
      </c>
      <c r="C267" s="18">
        <v>265</v>
      </c>
      <c r="D267" s="18">
        <v>286</v>
      </c>
      <c r="E267" s="19" t="s">
        <v>485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2022/12末</v>
      </c>
      <c r="B268" s="8" t="str">
        <f t="shared" si="17"/>
        <v>令和4/12末</v>
      </c>
      <c r="C268" s="16">
        <v>266</v>
      </c>
      <c r="D268" s="16">
        <v>287</v>
      </c>
      <c r="E268" s="17" t="s">
        <v>486</v>
      </c>
      <c r="F268" s="16">
        <v>26</v>
      </c>
      <c r="G268" s="16">
        <v>0</v>
      </c>
      <c r="H268" s="16">
        <v>29</v>
      </c>
      <c r="I268" s="16">
        <v>0</v>
      </c>
      <c r="J268" s="16">
        <v>55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2022/12末</v>
      </c>
      <c r="B269" s="10" t="str">
        <f t="shared" si="17"/>
        <v>令和4/12末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29</v>
      </c>
      <c r="I269" s="18">
        <v>1</v>
      </c>
      <c r="J269" s="18">
        <v>49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2022/12末</v>
      </c>
      <c r="B270" s="8" t="str">
        <f t="shared" si="17"/>
        <v>令和4/12末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2022/12末</v>
      </c>
      <c r="B271" s="10" t="str">
        <f t="shared" si="17"/>
        <v>令和4/12末</v>
      </c>
      <c r="C271" s="18">
        <v>269</v>
      </c>
      <c r="D271" s="18">
        <v>290</v>
      </c>
      <c r="E271" s="19" t="s">
        <v>489</v>
      </c>
      <c r="F271" s="18">
        <v>27</v>
      </c>
      <c r="G271" s="18">
        <v>0</v>
      </c>
      <c r="H271" s="18">
        <v>35</v>
      </c>
      <c r="I271" s="18">
        <v>0</v>
      </c>
      <c r="J271" s="18">
        <v>62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2022/12末</v>
      </c>
      <c r="B272" s="8" t="str">
        <f t="shared" si="17"/>
        <v>令和4/12末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2022/12末</v>
      </c>
      <c r="B273" s="10" t="str">
        <f t="shared" si="17"/>
        <v>令和4/12末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2022/12末</v>
      </c>
      <c r="B274" s="8" t="str">
        <f t="shared" si="17"/>
        <v>令和4/12末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2022/12末</v>
      </c>
      <c r="B275" s="10" t="str">
        <f t="shared" si="17"/>
        <v>令和4/12末</v>
      </c>
      <c r="C275" s="18">
        <v>273</v>
      </c>
      <c r="D275" s="18">
        <v>294</v>
      </c>
      <c r="E275" s="19" t="s">
        <v>493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2022/12末</v>
      </c>
      <c r="B276" s="8" t="str">
        <f t="shared" si="17"/>
        <v>令和4/12末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2022/12末</v>
      </c>
      <c r="B277" s="10" t="str">
        <f t="shared" si="18"/>
        <v>令和4/12末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2022/12末</v>
      </c>
      <c r="B278" s="8" t="str">
        <f t="shared" si="18"/>
        <v>令和4/12末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2022/12末</v>
      </c>
      <c r="B279" s="10" t="str">
        <f t="shared" si="18"/>
        <v>令和4/12末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2022/12末</v>
      </c>
      <c r="B280" s="8" t="str">
        <f t="shared" si="18"/>
        <v>令和4/12末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2022/12末</v>
      </c>
      <c r="B281" s="10" t="str">
        <f t="shared" si="18"/>
        <v>令和4/12末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2022/12末</v>
      </c>
      <c r="B282" s="8" t="str">
        <f t="shared" si="18"/>
        <v>令和4/12末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2022/12末</v>
      </c>
      <c r="B283" s="10" t="str">
        <f t="shared" si="18"/>
        <v>令和4/12末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2022/12末</v>
      </c>
      <c r="B284" s="8" t="str">
        <f t="shared" si="18"/>
        <v>令和4/12末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2022/12末</v>
      </c>
      <c r="B285" s="10" t="str">
        <f t="shared" si="18"/>
        <v>令和4/12末</v>
      </c>
      <c r="C285" s="18">
        <v>283</v>
      </c>
      <c r="D285" s="18">
        <v>400</v>
      </c>
      <c r="E285" s="19" t="s">
        <v>288</v>
      </c>
      <c r="F285" s="18">
        <v>87</v>
      </c>
      <c r="G285" s="18">
        <v>0</v>
      </c>
      <c r="H285" s="18">
        <v>96</v>
      </c>
      <c r="I285" s="18">
        <v>1</v>
      </c>
      <c r="J285" s="18">
        <v>183</v>
      </c>
      <c r="K285" s="18">
        <v>1</v>
      </c>
      <c r="L285" s="18">
        <v>97</v>
      </c>
      <c r="M285" s="7" t="s">
        <v>411</v>
      </c>
    </row>
    <row r="286" spans="1:13" x14ac:dyDescent="0.2">
      <c r="A286" s="8" t="str">
        <f t="shared" si="18"/>
        <v>2022/12末</v>
      </c>
      <c r="B286" s="8" t="str">
        <f t="shared" si="18"/>
        <v>令和4/12末</v>
      </c>
      <c r="C286" s="16">
        <v>284</v>
      </c>
      <c r="D286" s="16">
        <v>401</v>
      </c>
      <c r="E286" s="17" t="s">
        <v>289</v>
      </c>
      <c r="F286" s="16">
        <v>153</v>
      </c>
      <c r="G286" s="16">
        <v>0</v>
      </c>
      <c r="H286" s="16">
        <v>176</v>
      </c>
      <c r="I286" s="16">
        <v>1</v>
      </c>
      <c r="J286" s="16">
        <v>329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2022/12末</v>
      </c>
      <c r="B287" s="10" t="str">
        <f t="shared" si="18"/>
        <v>令和4/12末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2022/12末</v>
      </c>
      <c r="B288" s="8" t="str">
        <f t="shared" si="18"/>
        <v>令和4/12末</v>
      </c>
      <c r="C288" s="16">
        <v>286</v>
      </c>
      <c r="D288" s="16">
        <v>403</v>
      </c>
      <c r="E288" s="17" t="s">
        <v>291</v>
      </c>
      <c r="F288" s="16">
        <v>31</v>
      </c>
      <c r="G288" s="16">
        <v>0</v>
      </c>
      <c r="H288" s="16">
        <v>36</v>
      </c>
      <c r="I288" s="16">
        <v>0</v>
      </c>
      <c r="J288" s="16">
        <v>67</v>
      </c>
      <c r="K288" s="16">
        <v>0</v>
      </c>
      <c r="L288" s="16">
        <v>36</v>
      </c>
      <c r="M288" s="9" t="s">
        <v>411</v>
      </c>
    </row>
    <row r="289" spans="1:13" x14ac:dyDescent="0.2">
      <c r="A289" s="10" t="str">
        <f t="shared" si="18"/>
        <v>2022/12末</v>
      </c>
      <c r="B289" s="10" t="str">
        <f t="shared" si="18"/>
        <v>令和4/12末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2022/12末</v>
      </c>
      <c r="B290" s="8" t="str">
        <f t="shared" si="18"/>
        <v>令和4/12末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2022/12末</v>
      </c>
      <c r="B291" s="10" t="str">
        <f t="shared" si="18"/>
        <v>令和4/12末</v>
      </c>
      <c r="C291" s="18">
        <v>289</v>
      </c>
      <c r="D291" s="18">
        <v>406</v>
      </c>
      <c r="E291" s="19" t="s">
        <v>294</v>
      </c>
      <c r="F291" s="18">
        <v>24</v>
      </c>
      <c r="G291" s="18">
        <v>0</v>
      </c>
      <c r="H291" s="18">
        <v>24</v>
      </c>
      <c r="I291" s="18">
        <v>0</v>
      </c>
      <c r="J291" s="18">
        <v>48</v>
      </c>
      <c r="K291" s="18">
        <v>0</v>
      </c>
      <c r="L291" s="18">
        <v>25</v>
      </c>
      <c r="M291" s="7" t="s">
        <v>411</v>
      </c>
    </row>
    <row r="292" spans="1:13" x14ac:dyDescent="0.2">
      <c r="A292" s="8" t="str">
        <f t="shared" si="18"/>
        <v>2022/12末</v>
      </c>
      <c r="B292" s="8" t="str">
        <f t="shared" si="18"/>
        <v>令和4/12末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81</v>
      </c>
      <c r="I292" s="16">
        <v>0</v>
      </c>
      <c r="J292" s="16">
        <v>167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2022/12末</v>
      </c>
      <c r="B293" s="10" t="str">
        <f t="shared" si="19"/>
        <v>令和4/12末</v>
      </c>
      <c r="C293" s="18">
        <v>291</v>
      </c>
      <c r="D293" s="18">
        <v>408</v>
      </c>
      <c r="E293" s="19" t="s">
        <v>296</v>
      </c>
      <c r="F293" s="18">
        <v>11</v>
      </c>
      <c r="G293" s="18">
        <v>0</v>
      </c>
      <c r="H293" s="18">
        <v>11</v>
      </c>
      <c r="I293" s="18">
        <v>0</v>
      </c>
      <c r="J293" s="18">
        <v>22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2022/12末</v>
      </c>
      <c r="B294" s="8" t="str">
        <f t="shared" si="19"/>
        <v>令和4/12末</v>
      </c>
      <c r="C294" s="16">
        <v>292</v>
      </c>
      <c r="D294" s="16">
        <v>409</v>
      </c>
      <c r="E294" s="17" t="s">
        <v>297</v>
      </c>
      <c r="F294" s="16">
        <v>14</v>
      </c>
      <c r="G294" s="16">
        <v>0</v>
      </c>
      <c r="H294" s="16">
        <v>13</v>
      </c>
      <c r="I294" s="16">
        <v>0</v>
      </c>
      <c r="J294" s="16">
        <v>27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2022/12末</v>
      </c>
      <c r="B295" s="10" t="str">
        <f t="shared" si="19"/>
        <v>令和4/12末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2022/12末</v>
      </c>
      <c r="B296" s="8" t="str">
        <f t="shared" si="19"/>
        <v>令和4/12末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2022/12末</v>
      </c>
      <c r="B297" s="10" t="str">
        <f t="shared" si="19"/>
        <v>令和4/12末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2022/12末</v>
      </c>
      <c r="B298" s="8" t="str">
        <f t="shared" si="19"/>
        <v>令和4/12末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2022/12末</v>
      </c>
      <c r="B299" s="10" t="str">
        <f t="shared" si="19"/>
        <v>令和4/12末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2022/12末</v>
      </c>
      <c r="B300" s="8" t="str">
        <f t="shared" si="19"/>
        <v>令和4/12末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2022/12末</v>
      </c>
      <c r="B301" s="10" t="str">
        <f t="shared" si="19"/>
        <v>令和4/12末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2022/12末</v>
      </c>
      <c r="B302" s="8" t="str">
        <f t="shared" si="19"/>
        <v>令和4/12末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2022/12末</v>
      </c>
      <c r="B303" s="10" t="str">
        <f t="shared" si="19"/>
        <v>令和4/12末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2022/12末</v>
      </c>
      <c r="B304" s="8" t="str">
        <f t="shared" si="19"/>
        <v>令和4/12末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62</v>
      </c>
      <c r="I304" s="16">
        <v>0</v>
      </c>
      <c r="J304" s="16">
        <v>67</v>
      </c>
      <c r="K304" s="16">
        <v>0</v>
      </c>
      <c r="L304" s="16">
        <v>67</v>
      </c>
      <c r="M304" s="9" t="s">
        <v>411</v>
      </c>
    </row>
    <row r="305" spans="1:13" x14ac:dyDescent="0.2">
      <c r="A305" s="10" t="str">
        <f t="shared" si="19"/>
        <v>2022/12末</v>
      </c>
      <c r="B305" s="10" t="str">
        <f t="shared" si="19"/>
        <v>令和4/12末</v>
      </c>
      <c r="C305" s="18">
        <v>303</v>
      </c>
      <c r="D305" s="18">
        <v>500</v>
      </c>
      <c r="E305" s="19" t="s">
        <v>308</v>
      </c>
      <c r="F305" s="18">
        <v>250</v>
      </c>
      <c r="G305" s="18">
        <v>0</v>
      </c>
      <c r="H305" s="18">
        <v>264</v>
      </c>
      <c r="I305" s="18">
        <v>1</v>
      </c>
      <c r="J305" s="18">
        <v>514</v>
      </c>
      <c r="K305" s="18">
        <v>1</v>
      </c>
      <c r="L305" s="18">
        <v>187</v>
      </c>
      <c r="M305" s="7" t="s">
        <v>412</v>
      </c>
    </row>
    <row r="306" spans="1:13" x14ac:dyDescent="0.2">
      <c r="A306" s="8" t="str">
        <f t="shared" si="19"/>
        <v>2022/12末</v>
      </c>
      <c r="B306" s="8" t="str">
        <f t="shared" si="19"/>
        <v>令和4/12末</v>
      </c>
      <c r="C306" s="16">
        <v>304</v>
      </c>
      <c r="D306" s="16">
        <v>501</v>
      </c>
      <c r="E306" s="17" t="s">
        <v>309</v>
      </c>
      <c r="F306" s="16">
        <v>88</v>
      </c>
      <c r="G306" s="16">
        <v>2</v>
      </c>
      <c r="H306" s="16">
        <v>71</v>
      </c>
      <c r="I306" s="16">
        <v>0</v>
      </c>
      <c r="J306" s="16">
        <v>159</v>
      </c>
      <c r="K306" s="16">
        <v>2</v>
      </c>
      <c r="L306" s="16">
        <v>71</v>
      </c>
      <c r="M306" s="9" t="s">
        <v>412</v>
      </c>
    </row>
    <row r="307" spans="1:13" x14ac:dyDescent="0.2">
      <c r="A307" s="10" t="str">
        <f t="shared" si="19"/>
        <v>2022/12末</v>
      </c>
      <c r="B307" s="10" t="str">
        <f t="shared" si="19"/>
        <v>令和4/12末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42</v>
      </c>
      <c r="I307" s="18">
        <v>0</v>
      </c>
      <c r="J307" s="18">
        <v>91</v>
      </c>
      <c r="K307" s="18">
        <v>0</v>
      </c>
      <c r="L307" s="18">
        <v>43</v>
      </c>
      <c r="M307" s="7" t="s">
        <v>412</v>
      </c>
    </row>
    <row r="308" spans="1:13" x14ac:dyDescent="0.2">
      <c r="A308" s="8" t="str">
        <f t="shared" si="19"/>
        <v>2022/12末</v>
      </c>
      <c r="B308" s="8" t="str">
        <f t="shared" si="19"/>
        <v>令和4/12末</v>
      </c>
      <c r="C308" s="16">
        <v>306</v>
      </c>
      <c r="D308" s="16">
        <v>503</v>
      </c>
      <c r="E308" s="17" t="s">
        <v>311</v>
      </c>
      <c r="F308" s="16">
        <v>53</v>
      </c>
      <c r="G308" s="16">
        <v>0</v>
      </c>
      <c r="H308" s="16">
        <v>42</v>
      </c>
      <c r="I308" s="16">
        <v>0</v>
      </c>
      <c r="J308" s="16">
        <v>95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2022/12末</v>
      </c>
      <c r="B309" s="10" t="str">
        <f t="shared" si="20"/>
        <v>令和4/12末</v>
      </c>
      <c r="C309" s="18">
        <v>307</v>
      </c>
      <c r="D309" s="18">
        <v>504</v>
      </c>
      <c r="E309" s="19" t="s">
        <v>312</v>
      </c>
      <c r="F309" s="18">
        <v>87</v>
      </c>
      <c r="G309" s="18">
        <v>0</v>
      </c>
      <c r="H309" s="18">
        <v>81</v>
      </c>
      <c r="I309" s="18">
        <v>0</v>
      </c>
      <c r="J309" s="18">
        <v>168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2022/12末</v>
      </c>
      <c r="B310" s="8" t="str">
        <f t="shared" si="20"/>
        <v>令和4/12末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7</v>
      </c>
      <c r="I310" s="16">
        <v>0</v>
      </c>
      <c r="J310" s="16">
        <v>18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2022/12末</v>
      </c>
      <c r="B311" s="10" t="str">
        <f t="shared" si="20"/>
        <v>令和4/12末</v>
      </c>
      <c r="C311" s="18">
        <v>309</v>
      </c>
      <c r="D311" s="18">
        <v>506</v>
      </c>
      <c r="E311" s="19" t="s">
        <v>314</v>
      </c>
      <c r="F311" s="18">
        <v>134</v>
      </c>
      <c r="G311" s="18">
        <v>0</v>
      </c>
      <c r="H311" s="18">
        <v>153</v>
      </c>
      <c r="I311" s="18">
        <v>0</v>
      </c>
      <c r="J311" s="18">
        <v>287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20"/>
        <v>2022/12末</v>
      </c>
      <c r="B312" s="8" t="str">
        <f t="shared" si="20"/>
        <v>令和4/12末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40</v>
      </c>
      <c r="I312" s="16">
        <v>0</v>
      </c>
      <c r="J312" s="16">
        <v>79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2022/12末</v>
      </c>
      <c r="B313" s="10" t="str">
        <f t="shared" si="20"/>
        <v>令和4/12末</v>
      </c>
      <c r="C313" s="18">
        <v>311</v>
      </c>
      <c r="D313" s="18">
        <v>508</v>
      </c>
      <c r="E313" s="19" t="s">
        <v>316</v>
      </c>
      <c r="F313" s="18">
        <v>56</v>
      </c>
      <c r="G313" s="18">
        <v>3</v>
      </c>
      <c r="H313" s="18">
        <v>65</v>
      </c>
      <c r="I313" s="18">
        <v>2</v>
      </c>
      <c r="J313" s="18">
        <v>121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2022/12末</v>
      </c>
      <c r="B314" s="8" t="str">
        <f t="shared" si="20"/>
        <v>令和4/12末</v>
      </c>
      <c r="C314" s="16">
        <v>312</v>
      </c>
      <c r="D314" s="16">
        <v>509</v>
      </c>
      <c r="E314" s="17" t="s">
        <v>317</v>
      </c>
      <c r="F314" s="16">
        <v>79</v>
      </c>
      <c r="G314" s="16">
        <v>0</v>
      </c>
      <c r="H314" s="16">
        <v>77</v>
      </c>
      <c r="I314" s="16">
        <v>0</v>
      </c>
      <c r="J314" s="16">
        <v>156</v>
      </c>
      <c r="K314" s="16">
        <v>0</v>
      </c>
      <c r="L314" s="16">
        <v>54</v>
      </c>
      <c r="M314" s="9" t="s">
        <v>412</v>
      </c>
    </row>
    <row r="315" spans="1:13" x14ac:dyDescent="0.2">
      <c r="A315" s="10" t="str">
        <f t="shared" si="20"/>
        <v>2022/12末</v>
      </c>
      <c r="B315" s="10" t="str">
        <f t="shared" si="20"/>
        <v>令和4/12末</v>
      </c>
      <c r="C315" s="18">
        <v>313</v>
      </c>
      <c r="D315" s="18">
        <v>510</v>
      </c>
      <c r="E315" s="19" t="s">
        <v>318</v>
      </c>
      <c r="F315" s="18">
        <v>70</v>
      </c>
      <c r="G315" s="18">
        <v>0</v>
      </c>
      <c r="H315" s="18">
        <v>72</v>
      </c>
      <c r="I315" s="18">
        <v>0</v>
      </c>
      <c r="J315" s="18">
        <v>142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2022/12末</v>
      </c>
      <c r="B316" s="8" t="str">
        <f t="shared" si="20"/>
        <v>令和4/12末</v>
      </c>
      <c r="C316" s="16">
        <v>314</v>
      </c>
      <c r="D316" s="16">
        <v>511</v>
      </c>
      <c r="E316" s="17" t="s">
        <v>319</v>
      </c>
      <c r="F316" s="16">
        <v>21</v>
      </c>
      <c r="G316" s="16">
        <v>0</v>
      </c>
      <c r="H316" s="16">
        <v>25</v>
      </c>
      <c r="I316" s="16">
        <v>0</v>
      </c>
      <c r="J316" s="16">
        <v>46</v>
      </c>
      <c r="K316" s="16">
        <v>0</v>
      </c>
      <c r="L316" s="16">
        <v>18</v>
      </c>
      <c r="M316" s="9" t="s">
        <v>412</v>
      </c>
    </row>
    <row r="317" spans="1:13" x14ac:dyDescent="0.2">
      <c r="A317" s="10" t="str">
        <f t="shared" si="20"/>
        <v>2022/12末</v>
      </c>
      <c r="B317" s="10" t="str">
        <f t="shared" si="20"/>
        <v>令和4/12末</v>
      </c>
      <c r="C317" s="18">
        <v>315</v>
      </c>
      <c r="D317" s="18">
        <v>512</v>
      </c>
      <c r="E317" s="19" t="s">
        <v>320</v>
      </c>
      <c r="F317" s="18">
        <v>23</v>
      </c>
      <c r="G317" s="18">
        <v>0</v>
      </c>
      <c r="H317" s="18">
        <v>22</v>
      </c>
      <c r="I317" s="18">
        <v>1</v>
      </c>
      <c r="J317" s="18">
        <v>45</v>
      </c>
      <c r="K317" s="18">
        <v>1</v>
      </c>
      <c r="L317" s="18">
        <v>21</v>
      </c>
      <c r="M317" s="7" t="s">
        <v>412</v>
      </c>
    </row>
    <row r="318" spans="1:13" x14ac:dyDescent="0.2">
      <c r="A318" s="8" t="str">
        <f t="shared" si="20"/>
        <v>2022/12末</v>
      </c>
      <c r="B318" s="8" t="str">
        <f t="shared" si="20"/>
        <v>令和4/12末</v>
      </c>
      <c r="C318" s="16">
        <v>316</v>
      </c>
      <c r="D318" s="16">
        <v>513</v>
      </c>
      <c r="E318" s="17" t="s">
        <v>321</v>
      </c>
      <c r="F318" s="16">
        <v>72</v>
      </c>
      <c r="G318" s="16">
        <v>0</v>
      </c>
      <c r="H318" s="16">
        <v>79</v>
      </c>
      <c r="I318" s="16">
        <v>0</v>
      </c>
      <c r="J318" s="16">
        <v>151</v>
      </c>
      <c r="K318" s="16">
        <v>0</v>
      </c>
      <c r="L318" s="16">
        <v>64</v>
      </c>
      <c r="M318" s="9" t="s">
        <v>412</v>
      </c>
    </row>
    <row r="319" spans="1:13" x14ac:dyDescent="0.2">
      <c r="A319" s="10" t="str">
        <f t="shared" si="20"/>
        <v>2022/12末</v>
      </c>
      <c r="B319" s="10" t="str">
        <f t="shared" si="20"/>
        <v>令和4/12末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45</v>
      </c>
      <c r="I319" s="18">
        <v>2</v>
      </c>
      <c r="J319" s="18">
        <v>102</v>
      </c>
      <c r="K319" s="18">
        <v>3</v>
      </c>
      <c r="L319" s="18">
        <v>45</v>
      </c>
      <c r="M319" s="7" t="s">
        <v>412</v>
      </c>
    </row>
    <row r="320" spans="1:13" x14ac:dyDescent="0.2">
      <c r="A320" s="8" t="str">
        <f t="shared" si="20"/>
        <v>2022/12末</v>
      </c>
      <c r="B320" s="8" t="str">
        <f t="shared" si="20"/>
        <v>令和4/12末</v>
      </c>
      <c r="C320" s="16">
        <v>318</v>
      </c>
      <c r="D320" s="16">
        <v>515</v>
      </c>
      <c r="E320" s="17" t="s">
        <v>323</v>
      </c>
      <c r="F320" s="16">
        <v>65</v>
      </c>
      <c r="G320" s="16">
        <v>0</v>
      </c>
      <c r="H320" s="16">
        <v>84</v>
      </c>
      <c r="I320" s="16">
        <v>1</v>
      </c>
      <c r="J320" s="16">
        <v>149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2022/12末</v>
      </c>
      <c r="B321" s="10" t="str">
        <f t="shared" si="20"/>
        <v>令和4/12末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44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2022/12末</v>
      </c>
      <c r="B322" s="8" t="str">
        <f t="shared" si="20"/>
        <v>令和4/12末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79</v>
      </c>
      <c r="I322" s="16">
        <v>0</v>
      </c>
      <c r="J322" s="16">
        <v>151</v>
      </c>
      <c r="K322" s="16">
        <v>0</v>
      </c>
      <c r="L322" s="16">
        <v>46</v>
      </c>
      <c r="M322" s="9" t="s">
        <v>412</v>
      </c>
    </row>
    <row r="323" spans="1:13" x14ac:dyDescent="0.2">
      <c r="A323" s="10" t="str">
        <f t="shared" si="20"/>
        <v>2022/12末</v>
      </c>
      <c r="B323" s="10" t="str">
        <f t="shared" si="20"/>
        <v>令和4/12末</v>
      </c>
      <c r="C323" s="18">
        <v>321</v>
      </c>
      <c r="D323" s="18">
        <v>518</v>
      </c>
      <c r="E323" s="19" t="s">
        <v>326</v>
      </c>
      <c r="F323" s="18">
        <v>168</v>
      </c>
      <c r="G323" s="18">
        <v>0</v>
      </c>
      <c r="H323" s="18">
        <v>177</v>
      </c>
      <c r="I323" s="18">
        <v>2</v>
      </c>
      <c r="J323" s="18">
        <v>345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20"/>
        <v>2022/12末</v>
      </c>
      <c r="B324" s="8" t="str">
        <f t="shared" si="20"/>
        <v>令和4/12末</v>
      </c>
      <c r="C324" s="16">
        <v>322</v>
      </c>
      <c r="D324" s="16">
        <v>519</v>
      </c>
      <c r="E324" s="17" t="s">
        <v>327</v>
      </c>
      <c r="F324" s="16">
        <v>74</v>
      </c>
      <c r="G324" s="16">
        <v>0</v>
      </c>
      <c r="H324" s="16">
        <v>74</v>
      </c>
      <c r="I324" s="16">
        <v>0</v>
      </c>
      <c r="J324" s="16">
        <v>148</v>
      </c>
      <c r="K324" s="16">
        <v>0</v>
      </c>
      <c r="L324" s="16">
        <v>54</v>
      </c>
      <c r="M324" s="9" t="s">
        <v>412</v>
      </c>
    </row>
    <row r="325" spans="1:13" x14ac:dyDescent="0.2">
      <c r="A325" s="10" t="str">
        <f t="shared" ref="A325:B340" si="21">A324</f>
        <v>2022/12末</v>
      </c>
      <c r="B325" s="10" t="str">
        <f t="shared" si="21"/>
        <v>令和4/12末</v>
      </c>
      <c r="C325" s="18">
        <v>323</v>
      </c>
      <c r="D325" s="18">
        <v>520</v>
      </c>
      <c r="E325" s="19" t="s">
        <v>328</v>
      </c>
      <c r="F325" s="18">
        <v>101</v>
      </c>
      <c r="G325" s="18">
        <v>0</v>
      </c>
      <c r="H325" s="18">
        <v>104</v>
      </c>
      <c r="I325" s="18">
        <v>0</v>
      </c>
      <c r="J325" s="18">
        <v>205</v>
      </c>
      <c r="K325" s="18">
        <v>0</v>
      </c>
      <c r="L325" s="18">
        <v>75</v>
      </c>
      <c r="M325" s="7" t="s">
        <v>412</v>
      </c>
    </row>
    <row r="326" spans="1:13" x14ac:dyDescent="0.2">
      <c r="A326" s="8" t="str">
        <f t="shared" si="21"/>
        <v>2022/12末</v>
      </c>
      <c r="B326" s="8" t="str">
        <f t="shared" si="21"/>
        <v>令和4/12末</v>
      </c>
      <c r="C326" s="16">
        <v>324</v>
      </c>
      <c r="D326" s="16">
        <v>521</v>
      </c>
      <c r="E326" s="17" t="s">
        <v>329</v>
      </c>
      <c r="F326" s="16">
        <v>47</v>
      </c>
      <c r="G326" s="16">
        <v>0</v>
      </c>
      <c r="H326" s="16">
        <v>35</v>
      </c>
      <c r="I326" s="16">
        <v>0</v>
      </c>
      <c r="J326" s="16">
        <v>82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2022/12末</v>
      </c>
      <c r="B327" s="10" t="str">
        <f t="shared" si="21"/>
        <v>令和4/12末</v>
      </c>
      <c r="C327" s="18">
        <v>325</v>
      </c>
      <c r="D327" s="18">
        <v>522</v>
      </c>
      <c r="E327" s="19" t="s">
        <v>330</v>
      </c>
      <c r="F327" s="18">
        <v>79</v>
      </c>
      <c r="G327" s="18">
        <v>0</v>
      </c>
      <c r="H327" s="18">
        <v>80</v>
      </c>
      <c r="I327" s="18">
        <v>0</v>
      </c>
      <c r="J327" s="18">
        <v>159</v>
      </c>
      <c r="K327" s="18">
        <v>0</v>
      </c>
      <c r="L327" s="18">
        <v>59</v>
      </c>
      <c r="M327" s="7" t="s">
        <v>412</v>
      </c>
    </row>
    <row r="328" spans="1:13" x14ac:dyDescent="0.2">
      <c r="A328" s="8" t="str">
        <f t="shared" si="21"/>
        <v>2022/12末</v>
      </c>
      <c r="B328" s="8" t="str">
        <f t="shared" si="21"/>
        <v>令和4/12末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46</v>
      </c>
      <c r="I328" s="16">
        <v>0</v>
      </c>
      <c r="J328" s="16">
        <v>87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2022/12末</v>
      </c>
      <c r="B329" s="10" t="str">
        <f t="shared" si="21"/>
        <v>令和4/12末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2022/12末</v>
      </c>
      <c r="B330" s="8" t="str">
        <f t="shared" si="21"/>
        <v>令和4/12末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45</v>
      </c>
      <c r="I330" s="16">
        <v>0</v>
      </c>
      <c r="J330" s="16">
        <v>83</v>
      </c>
      <c r="K330" s="16">
        <v>0</v>
      </c>
      <c r="L330" s="16">
        <v>32</v>
      </c>
      <c r="M330" s="9" t="s">
        <v>412</v>
      </c>
    </row>
    <row r="331" spans="1:13" x14ac:dyDescent="0.2">
      <c r="A331" s="10" t="str">
        <f t="shared" si="21"/>
        <v>2022/12末</v>
      </c>
      <c r="B331" s="10" t="str">
        <f t="shared" si="21"/>
        <v>令和4/12末</v>
      </c>
      <c r="C331" s="18">
        <v>329</v>
      </c>
      <c r="D331" s="18">
        <v>526</v>
      </c>
      <c r="E331" s="19" t="s">
        <v>334</v>
      </c>
      <c r="F331" s="18">
        <v>44</v>
      </c>
      <c r="G331" s="18">
        <v>0</v>
      </c>
      <c r="H331" s="18">
        <v>47</v>
      </c>
      <c r="I331" s="18">
        <v>0</v>
      </c>
      <c r="J331" s="18">
        <v>91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2022/12末</v>
      </c>
      <c r="B332" s="8" t="str">
        <f t="shared" si="21"/>
        <v>令和4/12末</v>
      </c>
      <c r="C332" s="16">
        <v>330</v>
      </c>
      <c r="D332" s="16">
        <v>527</v>
      </c>
      <c r="E332" s="17" t="s">
        <v>335</v>
      </c>
      <c r="F332" s="16">
        <v>19</v>
      </c>
      <c r="G332" s="16">
        <v>0</v>
      </c>
      <c r="H332" s="16">
        <v>22</v>
      </c>
      <c r="I332" s="16">
        <v>0</v>
      </c>
      <c r="J332" s="16">
        <v>41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2022/12末</v>
      </c>
      <c r="B333" s="10" t="str">
        <f t="shared" si="21"/>
        <v>令和4/12末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2022/12末</v>
      </c>
      <c r="B334" s="8" t="str">
        <f t="shared" si="21"/>
        <v>令和4/12末</v>
      </c>
      <c r="C334" s="16">
        <v>332</v>
      </c>
      <c r="D334" s="16">
        <v>529</v>
      </c>
      <c r="E334" s="17" t="s">
        <v>337</v>
      </c>
      <c r="F334" s="16">
        <v>13</v>
      </c>
      <c r="G334" s="16">
        <v>0</v>
      </c>
      <c r="H334" s="16">
        <v>17</v>
      </c>
      <c r="I334" s="16">
        <v>0</v>
      </c>
      <c r="J334" s="16">
        <v>30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2022/12末</v>
      </c>
      <c r="B335" s="10" t="str">
        <f t="shared" si="21"/>
        <v>令和4/12末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2022/12末</v>
      </c>
      <c r="B336" s="8" t="str">
        <f t="shared" si="21"/>
        <v>令和4/12末</v>
      </c>
      <c r="C336" s="16">
        <v>334</v>
      </c>
      <c r="D336" s="16">
        <v>531</v>
      </c>
      <c r="E336" s="17" t="s">
        <v>339</v>
      </c>
      <c r="F336" s="16">
        <v>19</v>
      </c>
      <c r="G336" s="16">
        <v>1</v>
      </c>
      <c r="H336" s="16">
        <v>11</v>
      </c>
      <c r="I336" s="16">
        <v>1</v>
      </c>
      <c r="J336" s="16">
        <v>30</v>
      </c>
      <c r="K336" s="16">
        <v>2</v>
      </c>
      <c r="L336" s="16">
        <v>13</v>
      </c>
      <c r="M336" s="9" t="s">
        <v>412</v>
      </c>
    </row>
    <row r="337" spans="1:13" x14ac:dyDescent="0.2">
      <c r="A337" s="10" t="str">
        <f t="shared" si="21"/>
        <v>2022/12末</v>
      </c>
      <c r="B337" s="10" t="str">
        <f t="shared" si="21"/>
        <v>令和4/12末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2022/12末</v>
      </c>
      <c r="B338" s="8" t="str">
        <f t="shared" si="21"/>
        <v>令和4/12末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47</v>
      </c>
      <c r="I338" s="16">
        <v>1</v>
      </c>
      <c r="J338" s="16">
        <v>91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2022/12末</v>
      </c>
      <c r="B339" s="10" t="str">
        <f t="shared" si="21"/>
        <v>令和4/12末</v>
      </c>
      <c r="C339" s="18">
        <v>337</v>
      </c>
      <c r="D339" s="18">
        <v>534</v>
      </c>
      <c r="E339" s="19" t="s">
        <v>342</v>
      </c>
      <c r="F339" s="18">
        <v>102</v>
      </c>
      <c r="G339" s="18">
        <v>0</v>
      </c>
      <c r="H339" s="18">
        <v>94</v>
      </c>
      <c r="I339" s="18">
        <v>0</v>
      </c>
      <c r="J339" s="18">
        <v>196</v>
      </c>
      <c r="K339" s="18">
        <v>0</v>
      </c>
      <c r="L339" s="18">
        <v>104</v>
      </c>
      <c r="M339" s="7" t="s">
        <v>412</v>
      </c>
    </row>
    <row r="340" spans="1:13" x14ac:dyDescent="0.2">
      <c r="A340" s="8" t="str">
        <f t="shared" si="21"/>
        <v>2022/12末</v>
      </c>
      <c r="B340" s="8" t="str">
        <f t="shared" si="21"/>
        <v>令和4/12末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2022/12末</v>
      </c>
      <c r="B341" s="10" t="str">
        <f t="shared" si="22"/>
        <v>令和4/12末</v>
      </c>
      <c r="C341" s="18">
        <v>339</v>
      </c>
      <c r="D341" s="18">
        <v>536</v>
      </c>
      <c r="E341" s="19" t="s">
        <v>344</v>
      </c>
      <c r="F341" s="18">
        <v>73</v>
      </c>
      <c r="G341" s="18">
        <v>0</v>
      </c>
      <c r="H341" s="18">
        <v>65</v>
      </c>
      <c r="I341" s="18">
        <v>3</v>
      </c>
      <c r="J341" s="18">
        <v>138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2022/12末</v>
      </c>
      <c r="B342" s="8" t="str">
        <f t="shared" si="22"/>
        <v>令和4/12末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65</v>
      </c>
      <c r="I342" s="16">
        <v>0</v>
      </c>
      <c r="J342" s="16">
        <v>131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2022/12末</v>
      </c>
      <c r="B343" s="10" t="str">
        <f t="shared" si="22"/>
        <v>令和4/12末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2022/12末</v>
      </c>
      <c r="B344" s="8" t="str">
        <f t="shared" si="22"/>
        <v>令和4/12末</v>
      </c>
      <c r="C344" s="16">
        <v>342</v>
      </c>
      <c r="D344" s="16">
        <v>539</v>
      </c>
      <c r="E344" s="17" t="s">
        <v>347</v>
      </c>
      <c r="F344" s="16">
        <v>86</v>
      </c>
      <c r="G344" s="16">
        <v>0</v>
      </c>
      <c r="H344" s="16">
        <v>95</v>
      </c>
      <c r="I344" s="16">
        <v>1</v>
      </c>
      <c r="J344" s="16">
        <v>181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2022/12末</v>
      </c>
      <c r="B345" s="10" t="str">
        <f t="shared" si="22"/>
        <v>令和4/12末</v>
      </c>
      <c r="C345" s="18">
        <v>343</v>
      </c>
      <c r="D345" s="18">
        <v>540</v>
      </c>
      <c r="E345" s="19" t="s">
        <v>348</v>
      </c>
      <c r="F345" s="18">
        <v>19</v>
      </c>
      <c r="G345" s="18">
        <v>0</v>
      </c>
      <c r="H345" s="18">
        <v>48</v>
      </c>
      <c r="I345" s="18">
        <v>0</v>
      </c>
      <c r="J345" s="18">
        <v>67</v>
      </c>
      <c r="K345" s="18">
        <v>0</v>
      </c>
      <c r="L345" s="18">
        <v>67</v>
      </c>
      <c r="M345" s="7" t="s">
        <v>412</v>
      </c>
    </row>
    <row r="346" spans="1:13" x14ac:dyDescent="0.2">
      <c r="A346" s="11" t="str">
        <f t="shared" si="22"/>
        <v>2022/12末</v>
      </c>
      <c r="B346" s="11" t="str">
        <f t="shared" si="22"/>
        <v>令和4/12末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9peFrn4hOnCqMUrXKuOhxqX6WCSxl/rQidXNtJjl/ES3oKevVdTiN9xxyilfJIizPOxaYvN7UfHrCxH+RUi8UQ==" saltValue="kk1T+zNHbNA8NaHu4Q5vd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R346"/>
  <sheetViews>
    <sheetView workbookViewId="0">
      <selection activeCell="G15" sqref="G15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505</v>
      </c>
      <c r="B2" s="24" t="s">
        <v>506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38854</v>
      </c>
      <c r="G2" s="26">
        <f t="shared" si="0"/>
        <v>321</v>
      </c>
      <c r="H2" s="26">
        <f t="shared" si="0"/>
        <v>39903</v>
      </c>
      <c r="I2" s="26">
        <f t="shared" si="0"/>
        <v>541</v>
      </c>
      <c r="J2" s="26">
        <f t="shared" si="0"/>
        <v>78757</v>
      </c>
      <c r="K2" s="26">
        <f t="shared" si="0"/>
        <v>862</v>
      </c>
      <c r="L2" s="26">
        <f t="shared" si="0"/>
        <v>34685</v>
      </c>
      <c r="M2" s="108" t="s">
        <v>350</v>
      </c>
    </row>
    <row r="3" spans="1:18" x14ac:dyDescent="0.2">
      <c r="A3" s="6" t="str">
        <f>A2</f>
        <v>2023/1末</v>
      </c>
      <c r="B3" s="6" t="str">
        <f>B2</f>
        <v>令和5/1末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41</v>
      </c>
      <c r="I3" s="14">
        <v>2</v>
      </c>
      <c r="J3" s="14">
        <v>70</v>
      </c>
      <c r="K3" s="14">
        <v>2</v>
      </c>
      <c r="L3" s="14">
        <v>50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2023/1末</v>
      </c>
      <c r="B4" s="8" t="str">
        <f>B3</f>
        <v>令和5/1末</v>
      </c>
      <c r="C4" s="16">
        <v>2</v>
      </c>
      <c r="D4" s="16">
        <v>2</v>
      </c>
      <c r="E4" s="17" t="s">
        <v>43</v>
      </c>
      <c r="F4" s="16">
        <v>114</v>
      </c>
      <c r="G4" s="16">
        <v>0</v>
      </c>
      <c r="H4" s="16">
        <v>182</v>
      </c>
      <c r="I4" s="16">
        <v>7</v>
      </c>
      <c r="J4" s="16">
        <v>296</v>
      </c>
      <c r="K4" s="16">
        <v>7</v>
      </c>
      <c r="L4" s="16">
        <v>175</v>
      </c>
      <c r="M4" s="9" t="s">
        <v>396</v>
      </c>
      <c r="Q4" s="1"/>
    </row>
    <row r="5" spans="1:18" x14ac:dyDescent="0.2">
      <c r="A5" s="10" t="str">
        <f t="shared" ref="A5:B20" si="1">A4</f>
        <v>2023/1末</v>
      </c>
      <c r="B5" s="10" t="str">
        <f t="shared" si="1"/>
        <v>令和5/1末</v>
      </c>
      <c r="C5" s="18">
        <v>3</v>
      </c>
      <c r="D5" s="18">
        <v>3</v>
      </c>
      <c r="E5" s="19" t="s">
        <v>44</v>
      </c>
      <c r="F5" s="18">
        <v>150</v>
      </c>
      <c r="G5" s="18">
        <v>3</v>
      </c>
      <c r="H5" s="18">
        <v>150</v>
      </c>
      <c r="I5" s="18">
        <v>3</v>
      </c>
      <c r="J5" s="18">
        <v>300</v>
      </c>
      <c r="K5" s="18">
        <v>6</v>
      </c>
      <c r="L5" s="18">
        <v>140</v>
      </c>
      <c r="M5" s="7" t="s">
        <v>396</v>
      </c>
    </row>
    <row r="6" spans="1:18" x14ac:dyDescent="0.2">
      <c r="A6" s="8" t="str">
        <f t="shared" si="1"/>
        <v>2023/1末</v>
      </c>
      <c r="B6" s="8" t="str">
        <f t="shared" si="1"/>
        <v>令和5/1末</v>
      </c>
      <c r="C6" s="16">
        <v>4</v>
      </c>
      <c r="D6" s="16">
        <v>4</v>
      </c>
      <c r="E6" s="17" t="s">
        <v>45</v>
      </c>
      <c r="F6" s="16">
        <v>254</v>
      </c>
      <c r="G6" s="16">
        <v>0</v>
      </c>
      <c r="H6" s="16">
        <v>278</v>
      </c>
      <c r="I6" s="16">
        <v>4</v>
      </c>
      <c r="J6" s="16">
        <v>532</v>
      </c>
      <c r="K6" s="16">
        <v>4</v>
      </c>
      <c r="L6" s="16">
        <v>249</v>
      </c>
      <c r="M6" s="9" t="s">
        <v>396</v>
      </c>
    </row>
    <row r="7" spans="1:18" x14ac:dyDescent="0.2">
      <c r="A7" s="10" t="str">
        <f t="shared" si="1"/>
        <v>2023/1末</v>
      </c>
      <c r="B7" s="10" t="str">
        <f t="shared" si="1"/>
        <v>令和5/1末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157</v>
      </c>
      <c r="I7" s="18">
        <v>0</v>
      </c>
      <c r="J7" s="18">
        <v>312</v>
      </c>
      <c r="K7" s="18">
        <v>0</v>
      </c>
      <c r="L7" s="18">
        <v>129</v>
      </c>
      <c r="M7" s="7" t="s">
        <v>396</v>
      </c>
    </row>
    <row r="8" spans="1:18" x14ac:dyDescent="0.2">
      <c r="A8" s="8" t="str">
        <f t="shared" si="1"/>
        <v>2023/1末</v>
      </c>
      <c r="B8" s="8" t="str">
        <f t="shared" si="1"/>
        <v>令和5/1末</v>
      </c>
      <c r="C8" s="16">
        <v>6</v>
      </c>
      <c r="D8" s="16">
        <v>6</v>
      </c>
      <c r="E8" s="17" t="s">
        <v>47</v>
      </c>
      <c r="F8" s="16">
        <v>265</v>
      </c>
      <c r="G8" s="16">
        <v>1</v>
      </c>
      <c r="H8" s="16">
        <v>275</v>
      </c>
      <c r="I8" s="16">
        <v>1</v>
      </c>
      <c r="J8" s="16">
        <v>540</v>
      </c>
      <c r="K8" s="16">
        <v>2</v>
      </c>
      <c r="L8" s="16">
        <v>245</v>
      </c>
      <c r="M8" s="9" t="s">
        <v>396</v>
      </c>
    </row>
    <row r="9" spans="1:18" x14ac:dyDescent="0.2">
      <c r="A9" s="10" t="str">
        <f t="shared" si="1"/>
        <v>2023/1末</v>
      </c>
      <c r="B9" s="10" t="str">
        <f t="shared" si="1"/>
        <v>令和5/1末</v>
      </c>
      <c r="C9" s="18">
        <v>7</v>
      </c>
      <c r="D9" s="18">
        <v>7</v>
      </c>
      <c r="E9" s="19" t="s">
        <v>48</v>
      </c>
      <c r="F9" s="18">
        <v>140</v>
      </c>
      <c r="G9" s="18">
        <v>0</v>
      </c>
      <c r="H9" s="18">
        <v>144</v>
      </c>
      <c r="I9" s="18">
        <v>0</v>
      </c>
      <c r="J9" s="18">
        <v>284</v>
      </c>
      <c r="K9" s="18">
        <v>0</v>
      </c>
      <c r="L9" s="18">
        <v>121</v>
      </c>
      <c r="M9" s="7" t="s">
        <v>396</v>
      </c>
    </row>
    <row r="10" spans="1:18" x14ac:dyDescent="0.2">
      <c r="A10" s="8" t="str">
        <f t="shared" si="1"/>
        <v>2023/1末</v>
      </c>
      <c r="B10" s="8" t="str">
        <f t="shared" si="1"/>
        <v>令和5/1末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179</v>
      </c>
      <c r="I10" s="16">
        <v>7</v>
      </c>
      <c r="J10" s="16">
        <v>343</v>
      </c>
      <c r="K10" s="16">
        <v>8</v>
      </c>
      <c r="L10" s="16">
        <v>159</v>
      </c>
      <c r="M10" s="9" t="s">
        <v>396</v>
      </c>
    </row>
    <row r="11" spans="1:18" x14ac:dyDescent="0.2">
      <c r="A11" s="10" t="str">
        <f t="shared" si="1"/>
        <v>2023/1末</v>
      </c>
      <c r="B11" s="10" t="str">
        <f t="shared" si="1"/>
        <v>令和5/1末</v>
      </c>
      <c r="C11" s="18">
        <v>9</v>
      </c>
      <c r="D11" s="18">
        <v>10</v>
      </c>
      <c r="E11" s="19" t="s">
        <v>50</v>
      </c>
      <c r="F11" s="18">
        <v>34</v>
      </c>
      <c r="G11" s="18">
        <v>0</v>
      </c>
      <c r="H11" s="18">
        <v>38</v>
      </c>
      <c r="I11" s="18">
        <v>0</v>
      </c>
      <c r="J11" s="18">
        <v>72</v>
      </c>
      <c r="K11" s="18">
        <v>0</v>
      </c>
      <c r="L11" s="18">
        <v>44</v>
      </c>
      <c r="M11" s="7" t="s">
        <v>396</v>
      </c>
    </row>
    <row r="12" spans="1:18" x14ac:dyDescent="0.2">
      <c r="A12" s="8" t="str">
        <f t="shared" si="1"/>
        <v>2023/1末</v>
      </c>
      <c r="B12" s="8" t="str">
        <f t="shared" si="1"/>
        <v>令和5/1末</v>
      </c>
      <c r="C12" s="16">
        <v>10</v>
      </c>
      <c r="D12" s="16">
        <v>11</v>
      </c>
      <c r="E12" s="17" t="s">
        <v>51</v>
      </c>
      <c r="F12" s="16">
        <v>159</v>
      </c>
      <c r="G12" s="16">
        <v>1</v>
      </c>
      <c r="H12" s="16">
        <v>183</v>
      </c>
      <c r="I12" s="16">
        <v>5</v>
      </c>
      <c r="J12" s="16">
        <v>342</v>
      </c>
      <c r="K12" s="16">
        <v>6</v>
      </c>
      <c r="L12" s="16">
        <v>165</v>
      </c>
      <c r="M12" s="9" t="s">
        <v>396</v>
      </c>
    </row>
    <row r="13" spans="1:18" x14ac:dyDescent="0.2">
      <c r="A13" s="10" t="str">
        <f t="shared" si="1"/>
        <v>2023/1末</v>
      </c>
      <c r="B13" s="10" t="str">
        <f t="shared" si="1"/>
        <v>令和5/1末</v>
      </c>
      <c r="C13" s="18">
        <v>11</v>
      </c>
      <c r="D13" s="18">
        <v>12</v>
      </c>
      <c r="E13" s="19" t="s">
        <v>52</v>
      </c>
      <c r="F13" s="18">
        <v>119</v>
      </c>
      <c r="G13" s="18">
        <v>4</v>
      </c>
      <c r="H13" s="18">
        <v>125</v>
      </c>
      <c r="I13" s="18">
        <v>3</v>
      </c>
      <c r="J13" s="18">
        <v>244</v>
      </c>
      <c r="K13" s="18">
        <v>7</v>
      </c>
      <c r="L13" s="18">
        <v>125</v>
      </c>
      <c r="M13" s="7" t="s">
        <v>396</v>
      </c>
    </row>
    <row r="14" spans="1:18" x14ac:dyDescent="0.2">
      <c r="A14" s="8" t="str">
        <f t="shared" si="1"/>
        <v>2023/1末</v>
      </c>
      <c r="B14" s="8" t="str">
        <f t="shared" si="1"/>
        <v>令和5/1末</v>
      </c>
      <c r="C14" s="16">
        <v>12</v>
      </c>
      <c r="D14" s="16">
        <v>13</v>
      </c>
      <c r="E14" s="17" t="s">
        <v>53</v>
      </c>
      <c r="F14" s="16">
        <v>182</v>
      </c>
      <c r="G14" s="16">
        <v>0</v>
      </c>
      <c r="H14" s="16">
        <v>211</v>
      </c>
      <c r="I14" s="16">
        <v>1</v>
      </c>
      <c r="J14" s="16">
        <v>393</v>
      </c>
      <c r="K14" s="16">
        <v>1</v>
      </c>
      <c r="L14" s="16">
        <v>190</v>
      </c>
      <c r="M14" s="9" t="s">
        <v>396</v>
      </c>
    </row>
    <row r="15" spans="1:18" x14ac:dyDescent="0.2">
      <c r="A15" s="10" t="str">
        <f t="shared" si="1"/>
        <v>2023/1末</v>
      </c>
      <c r="B15" s="10" t="str">
        <f t="shared" si="1"/>
        <v>令和5/1末</v>
      </c>
      <c r="C15" s="18">
        <v>13</v>
      </c>
      <c r="D15" s="18">
        <v>14</v>
      </c>
      <c r="E15" s="19" t="s">
        <v>54</v>
      </c>
      <c r="F15" s="18">
        <v>87</v>
      </c>
      <c r="G15" s="18">
        <v>0</v>
      </c>
      <c r="H15" s="18">
        <v>102</v>
      </c>
      <c r="I15" s="18">
        <v>2</v>
      </c>
      <c r="J15" s="18">
        <v>189</v>
      </c>
      <c r="K15" s="18">
        <v>2</v>
      </c>
      <c r="L15" s="18">
        <v>96</v>
      </c>
      <c r="M15" s="7" t="s">
        <v>396</v>
      </c>
    </row>
    <row r="16" spans="1:18" x14ac:dyDescent="0.2">
      <c r="A16" s="8" t="str">
        <f t="shared" si="1"/>
        <v>2023/1末</v>
      </c>
      <c r="B16" s="8" t="str">
        <f t="shared" si="1"/>
        <v>令和5/1末</v>
      </c>
      <c r="C16" s="16">
        <v>14</v>
      </c>
      <c r="D16" s="16">
        <v>15</v>
      </c>
      <c r="E16" s="17" t="s">
        <v>55</v>
      </c>
      <c r="F16" s="16">
        <v>187</v>
      </c>
      <c r="G16" s="16">
        <v>0</v>
      </c>
      <c r="H16" s="16">
        <v>210</v>
      </c>
      <c r="I16" s="16">
        <v>3</v>
      </c>
      <c r="J16" s="16">
        <v>397</v>
      </c>
      <c r="K16" s="16">
        <v>3</v>
      </c>
      <c r="L16" s="16">
        <v>191</v>
      </c>
      <c r="M16" s="9" t="s">
        <v>396</v>
      </c>
    </row>
    <row r="17" spans="1:13" x14ac:dyDescent="0.2">
      <c r="A17" s="10" t="str">
        <f t="shared" si="1"/>
        <v>2023/1末</v>
      </c>
      <c r="B17" s="10" t="str">
        <f t="shared" si="1"/>
        <v>令和5/1末</v>
      </c>
      <c r="C17" s="18">
        <v>15</v>
      </c>
      <c r="D17" s="18">
        <v>16</v>
      </c>
      <c r="E17" s="19" t="s">
        <v>56</v>
      </c>
      <c r="F17" s="18">
        <v>74</v>
      </c>
      <c r="G17" s="18">
        <v>0</v>
      </c>
      <c r="H17" s="18">
        <v>85</v>
      </c>
      <c r="I17" s="18">
        <v>0</v>
      </c>
      <c r="J17" s="18">
        <v>159</v>
      </c>
      <c r="K17" s="18">
        <v>0</v>
      </c>
      <c r="L17" s="18">
        <v>70</v>
      </c>
      <c r="M17" s="7" t="s">
        <v>396</v>
      </c>
    </row>
    <row r="18" spans="1:13" x14ac:dyDescent="0.2">
      <c r="A18" s="8" t="str">
        <f t="shared" si="1"/>
        <v>2023/1末</v>
      </c>
      <c r="B18" s="8" t="str">
        <f t="shared" si="1"/>
        <v>令和5/1末</v>
      </c>
      <c r="C18" s="16">
        <v>16</v>
      </c>
      <c r="D18" s="16">
        <v>17</v>
      </c>
      <c r="E18" s="17" t="s">
        <v>57</v>
      </c>
      <c r="F18" s="16">
        <v>189</v>
      </c>
      <c r="G18" s="16">
        <v>2</v>
      </c>
      <c r="H18" s="16">
        <v>203</v>
      </c>
      <c r="I18" s="16">
        <v>3</v>
      </c>
      <c r="J18" s="16">
        <v>392</v>
      </c>
      <c r="K18" s="16">
        <v>5</v>
      </c>
      <c r="L18" s="16">
        <v>174</v>
      </c>
      <c r="M18" s="9" t="s">
        <v>396</v>
      </c>
    </row>
    <row r="19" spans="1:13" x14ac:dyDescent="0.2">
      <c r="A19" s="10" t="str">
        <f t="shared" si="1"/>
        <v>2023/1末</v>
      </c>
      <c r="B19" s="10" t="str">
        <f t="shared" si="1"/>
        <v>令和5/1末</v>
      </c>
      <c r="C19" s="18">
        <v>17</v>
      </c>
      <c r="D19" s="18">
        <v>18</v>
      </c>
      <c r="E19" s="19" t="s">
        <v>58</v>
      </c>
      <c r="F19" s="18">
        <v>222</v>
      </c>
      <c r="G19" s="18">
        <v>0</v>
      </c>
      <c r="H19" s="18">
        <v>248</v>
      </c>
      <c r="I19" s="18">
        <v>2</v>
      </c>
      <c r="J19" s="18">
        <v>470</v>
      </c>
      <c r="K19" s="18">
        <v>2</v>
      </c>
      <c r="L19" s="18">
        <v>213</v>
      </c>
      <c r="M19" s="7" t="s">
        <v>396</v>
      </c>
    </row>
    <row r="20" spans="1:13" x14ac:dyDescent="0.2">
      <c r="A20" s="8" t="str">
        <f t="shared" si="1"/>
        <v>2023/1末</v>
      </c>
      <c r="B20" s="8" t="str">
        <f t="shared" si="1"/>
        <v>令和5/1末</v>
      </c>
      <c r="C20" s="16">
        <v>18</v>
      </c>
      <c r="D20" s="16">
        <v>19</v>
      </c>
      <c r="E20" s="17" t="s">
        <v>59</v>
      </c>
      <c r="F20" s="16">
        <v>164</v>
      </c>
      <c r="G20" s="16">
        <v>2</v>
      </c>
      <c r="H20" s="16">
        <v>181</v>
      </c>
      <c r="I20" s="16">
        <v>3</v>
      </c>
      <c r="J20" s="16">
        <v>345</v>
      </c>
      <c r="K20" s="16">
        <v>5</v>
      </c>
      <c r="L20" s="16">
        <v>142</v>
      </c>
      <c r="M20" s="9" t="s">
        <v>396</v>
      </c>
    </row>
    <row r="21" spans="1:13" x14ac:dyDescent="0.2">
      <c r="A21" s="10" t="str">
        <f t="shared" ref="A21:B36" si="2">A20</f>
        <v>2023/1末</v>
      </c>
      <c r="B21" s="10" t="str">
        <f t="shared" si="2"/>
        <v>令和5/1末</v>
      </c>
      <c r="C21" s="18">
        <v>19</v>
      </c>
      <c r="D21" s="18">
        <v>103</v>
      </c>
      <c r="E21" s="19" t="s">
        <v>60</v>
      </c>
      <c r="F21" s="18">
        <v>204</v>
      </c>
      <c r="G21" s="18">
        <v>6</v>
      </c>
      <c r="H21" s="18">
        <v>202</v>
      </c>
      <c r="I21" s="18">
        <v>3</v>
      </c>
      <c r="J21" s="18">
        <v>406</v>
      </c>
      <c r="K21" s="18">
        <v>9</v>
      </c>
      <c r="L21" s="18">
        <v>167</v>
      </c>
      <c r="M21" s="7" t="s">
        <v>396</v>
      </c>
    </row>
    <row r="22" spans="1:13" x14ac:dyDescent="0.2">
      <c r="A22" s="8" t="str">
        <f t="shared" si="2"/>
        <v>2023/1末</v>
      </c>
      <c r="B22" s="8" t="str">
        <f t="shared" si="2"/>
        <v>令和5/1末</v>
      </c>
      <c r="C22" s="16">
        <v>20</v>
      </c>
      <c r="D22" s="16">
        <v>104</v>
      </c>
      <c r="E22" s="17" t="s">
        <v>61</v>
      </c>
      <c r="F22" s="16">
        <v>44</v>
      </c>
      <c r="G22" s="16">
        <v>1</v>
      </c>
      <c r="H22" s="16">
        <v>65</v>
      </c>
      <c r="I22" s="16">
        <v>1</v>
      </c>
      <c r="J22" s="16">
        <v>109</v>
      </c>
      <c r="K22" s="16">
        <v>2</v>
      </c>
      <c r="L22" s="16">
        <v>53</v>
      </c>
      <c r="M22" s="9" t="s">
        <v>396</v>
      </c>
    </row>
    <row r="23" spans="1:13" x14ac:dyDescent="0.2">
      <c r="A23" s="10" t="str">
        <f t="shared" si="2"/>
        <v>2023/1末</v>
      </c>
      <c r="B23" s="10" t="str">
        <f t="shared" si="2"/>
        <v>令和5/1末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2023/1末</v>
      </c>
      <c r="B24" s="8" t="str">
        <f t="shared" si="2"/>
        <v>令和5/1末</v>
      </c>
      <c r="C24" s="16">
        <v>22</v>
      </c>
      <c r="D24" s="16">
        <v>20</v>
      </c>
      <c r="E24" s="17" t="s">
        <v>63</v>
      </c>
      <c r="F24" s="16">
        <v>39</v>
      </c>
      <c r="G24" s="16">
        <v>0</v>
      </c>
      <c r="H24" s="16">
        <v>33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2023/1末</v>
      </c>
      <c r="B25" s="10" t="str">
        <f t="shared" si="2"/>
        <v>令和5/1末</v>
      </c>
      <c r="C25" s="18">
        <v>23</v>
      </c>
      <c r="D25" s="18">
        <v>21</v>
      </c>
      <c r="E25" s="19" t="s">
        <v>64</v>
      </c>
      <c r="F25" s="18">
        <v>166</v>
      </c>
      <c r="G25" s="18">
        <v>0</v>
      </c>
      <c r="H25" s="18">
        <v>180</v>
      </c>
      <c r="I25" s="18">
        <v>11</v>
      </c>
      <c r="J25" s="18">
        <v>346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2023/1末</v>
      </c>
      <c r="B26" s="8" t="str">
        <f t="shared" si="2"/>
        <v>令和5/1末</v>
      </c>
      <c r="C26" s="16">
        <v>24</v>
      </c>
      <c r="D26" s="16">
        <v>22</v>
      </c>
      <c r="E26" s="17" t="s">
        <v>65</v>
      </c>
      <c r="F26" s="16">
        <v>231</v>
      </c>
      <c r="G26" s="16">
        <v>1</v>
      </c>
      <c r="H26" s="16">
        <v>291</v>
      </c>
      <c r="I26" s="16">
        <v>8</v>
      </c>
      <c r="J26" s="16">
        <v>522</v>
      </c>
      <c r="K26" s="16">
        <v>9</v>
      </c>
      <c r="L26" s="16">
        <v>251</v>
      </c>
      <c r="M26" s="9" t="s">
        <v>396</v>
      </c>
    </row>
    <row r="27" spans="1:13" x14ac:dyDescent="0.2">
      <c r="A27" s="10" t="str">
        <f t="shared" si="2"/>
        <v>2023/1末</v>
      </c>
      <c r="B27" s="10" t="str">
        <f t="shared" si="2"/>
        <v>令和5/1末</v>
      </c>
      <c r="C27" s="18">
        <v>25</v>
      </c>
      <c r="D27" s="18">
        <v>23</v>
      </c>
      <c r="E27" s="19" t="s">
        <v>66</v>
      </c>
      <c r="F27" s="18">
        <v>222</v>
      </c>
      <c r="G27" s="18">
        <v>1</v>
      </c>
      <c r="H27" s="18">
        <v>227</v>
      </c>
      <c r="I27" s="18">
        <v>6</v>
      </c>
      <c r="J27" s="18">
        <v>449</v>
      </c>
      <c r="K27" s="18">
        <v>7</v>
      </c>
      <c r="L27" s="18">
        <v>195</v>
      </c>
      <c r="M27" s="7" t="s">
        <v>396</v>
      </c>
    </row>
    <row r="28" spans="1:13" x14ac:dyDescent="0.2">
      <c r="A28" s="8" t="str">
        <f t="shared" si="2"/>
        <v>2023/1末</v>
      </c>
      <c r="B28" s="8" t="str">
        <f t="shared" si="2"/>
        <v>令和5/1末</v>
      </c>
      <c r="C28" s="16">
        <v>26</v>
      </c>
      <c r="D28" s="16">
        <v>24</v>
      </c>
      <c r="E28" s="17" t="s">
        <v>67</v>
      </c>
      <c r="F28" s="16">
        <v>320</v>
      </c>
      <c r="G28" s="16">
        <v>4</v>
      </c>
      <c r="H28" s="16">
        <v>386</v>
      </c>
      <c r="I28" s="16">
        <v>12</v>
      </c>
      <c r="J28" s="16">
        <v>706</v>
      </c>
      <c r="K28" s="16">
        <v>16</v>
      </c>
      <c r="L28" s="16">
        <v>309</v>
      </c>
      <c r="M28" s="9" t="s">
        <v>396</v>
      </c>
    </row>
    <row r="29" spans="1:13" x14ac:dyDescent="0.2">
      <c r="A29" s="10" t="str">
        <f t="shared" si="2"/>
        <v>2023/1末</v>
      </c>
      <c r="B29" s="10" t="str">
        <f t="shared" si="2"/>
        <v>令和5/1末</v>
      </c>
      <c r="C29" s="18">
        <v>27</v>
      </c>
      <c r="D29" s="18">
        <v>25</v>
      </c>
      <c r="E29" s="19" t="s">
        <v>68</v>
      </c>
      <c r="F29" s="18">
        <v>205</v>
      </c>
      <c r="G29" s="18">
        <v>8</v>
      </c>
      <c r="H29" s="18">
        <v>243</v>
      </c>
      <c r="I29" s="18">
        <v>16</v>
      </c>
      <c r="J29" s="18">
        <v>448</v>
      </c>
      <c r="K29" s="18">
        <v>24</v>
      </c>
      <c r="L29" s="18">
        <v>214</v>
      </c>
      <c r="M29" s="7" t="s">
        <v>396</v>
      </c>
    </row>
    <row r="30" spans="1:13" x14ac:dyDescent="0.2">
      <c r="A30" s="8" t="str">
        <f t="shared" si="2"/>
        <v>2023/1末</v>
      </c>
      <c r="B30" s="8" t="str">
        <f t="shared" si="2"/>
        <v>令和5/1末</v>
      </c>
      <c r="C30" s="16">
        <v>28</v>
      </c>
      <c r="D30" s="16">
        <v>26</v>
      </c>
      <c r="E30" s="17" t="s">
        <v>69</v>
      </c>
      <c r="F30" s="16">
        <v>178</v>
      </c>
      <c r="G30" s="16">
        <v>0</v>
      </c>
      <c r="H30" s="16">
        <v>176</v>
      </c>
      <c r="I30" s="16">
        <v>0</v>
      </c>
      <c r="J30" s="16">
        <v>354</v>
      </c>
      <c r="K30" s="16">
        <v>0</v>
      </c>
      <c r="L30" s="16">
        <v>149</v>
      </c>
      <c r="M30" s="9" t="s">
        <v>396</v>
      </c>
    </row>
    <row r="31" spans="1:13" x14ac:dyDescent="0.2">
      <c r="A31" s="10" t="str">
        <f t="shared" si="2"/>
        <v>2023/1末</v>
      </c>
      <c r="B31" s="10" t="str">
        <f t="shared" si="2"/>
        <v>令和5/1末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2023/1末</v>
      </c>
      <c r="B32" s="8" t="str">
        <f t="shared" si="2"/>
        <v>令和5/1末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20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2023/1末</v>
      </c>
      <c r="B33" s="10" t="str">
        <f t="shared" si="2"/>
        <v>令和5/1末</v>
      </c>
      <c r="C33" s="18">
        <v>31</v>
      </c>
      <c r="D33" s="18">
        <v>30</v>
      </c>
      <c r="E33" s="19" t="s">
        <v>72</v>
      </c>
      <c r="F33" s="18">
        <v>549</v>
      </c>
      <c r="G33" s="18">
        <v>2</v>
      </c>
      <c r="H33" s="18">
        <v>536</v>
      </c>
      <c r="I33" s="18">
        <v>7</v>
      </c>
      <c r="J33" s="18">
        <v>1085</v>
      </c>
      <c r="K33" s="18">
        <v>9</v>
      </c>
      <c r="L33" s="18">
        <v>478</v>
      </c>
      <c r="M33" s="7" t="s">
        <v>396</v>
      </c>
    </row>
    <row r="34" spans="1:13" x14ac:dyDescent="0.2">
      <c r="A34" s="8" t="str">
        <f t="shared" si="2"/>
        <v>2023/1末</v>
      </c>
      <c r="B34" s="8" t="str">
        <f t="shared" si="2"/>
        <v>令和5/1末</v>
      </c>
      <c r="C34" s="16">
        <v>32</v>
      </c>
      <c r="D34" s="16">
        <v>31</v>
      </c>
      <c r="E34" s="17" t="s">
        <v>73</v>
      </c>
      <c r="F34" s="16">
        <v>594</v>
      </c>
      <c r="G34" s="16">
        <v>9</v>
      </c>
      <c r="H34" s="16">
        <v>748</v>
      </c>
      <c r="I34" s="16">
        <v>28</v>
      </c>
      <c r="J34" s="16">
        <v>1342</v>
      </c>
      <c r="K34" s="16">
        <v>37</v>
      </c>
      <c r="L34" s="16">
        <v>707</v>
      </c>
      <c r="M34" s="9" t="s">
        <v>396</v>
      </c>
    </row>
    <row r="35" spans="1:13" x14ac:dyDescent="0.2">
      <c r="A35" s="10" t="str">
        <f t="shared" si="2"/>
        <v>2023/1末</v>
      </c>
      <c r="B35" s="10" t="str">
        <f t="shared" si="2"/>
        <v>令和5/1末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2023/1末</v>
      </c>
      <c r="B36" s="8" t="str">
        <f t="shared" si="2"/>
        <v>令和5/1末</v>
      </c>
      <c r="C36" s="16">
        <v>34</v>
      </c>
      <c r="D36" s="16">
        <v>33</v>
      </c>
      <c r="E36" s="17" t="s">
        <v>75</v>
      </c>
      <c r="F36" s="16">
        <v>334</v>
      </c>
      <c r="G36" s="16">
        <v>4</v>
      </c>
      <c r="H36" s="16">
        <v>319</v>
      </c>
      <c r="I36" s="16">
        <v>4</v>
      </c>
      <c r="J36" s="16">
        <v>653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2023/1末</v>
      </c>
      <c r="B37" s="10" t="str">
        <f t="shared" si="3"/>
        <v>令和5/1末</v>
      </c>
      <c r="C37" s="18">
        <v>35</v>
      </c>
      <c r="D37" s="18">
        <v>34</v>
      </c>
      <c r="E37" s="19" t="s">
        <v>76</v>
      </c>
      <c r="F37" s="18">
        <v>419</v>
      </c>
      <c r="G37" s="18">
        <v>3</v>
      </c>
      <c r="H37" s="18">
        <v>390</v>
      </c>
      <c r="I37" s="18">
        <v>4</v>
      </c>
      <c r="J37" s="18">
        <v>809</v>
      </c>
      <c r="K37" s="18">
        <v>7</v>
      </c>
      <c r="L37" s="18">
        <v>380</v>
      </c>
      <c r="M37" s="7" t="s">
        <v>396</v>
      </c>
    </row>
    <row r="38" spans="1:13" x14ac:dyDescent="0.2">
      <c r="A38" s="8" t="str">
        <f t="shared" si="3"/>
        <v>2023/1末</v>
      </c>
      <c r="B38" s="8" t="str">
        <f t="shared" si="3"/>
        <v>令和5/1末</v>
      </c>
      <c r="C38" s="16">
        <v>36</v>
      </c>
      <c r="D38" s="16">
        <v>35</v>
      </c>
      <c r="E38" s="17" t="s">
        <v>77</v>
      </c>
      <c r="F38" s="16">
        <v>549</v>
      </c>
      <c r="G38" s="16">
        <v>4</v>
      </c>
      <c r="H38" s="16">
        <v>521</v>
      </c>
      <c r="I38" s="16">
        <v>3</v>
      </c>
      <c r="J38" s="16">
        <v>1070</v>
      </c>
      <c r="K38" s="16">
        <v>7</v>
      </c>
      <c r="L38" s="16">
        <v>444</v>
      </c>
      <c r="M38" s="9" t="s">
        <v>396</v>
      </c>
    </row>
    <row r="39" spans="1:13" x14ac:dyDescent="0.2">
      <c r="A39" s="10" t="str">
        <f t="shared" si="3"/>
        <v>2023/1末</v>
      </c>
      <c r="B39" s="10" t="str">
        <f t="shared" si="3"/>
        <v>令和5/1末</v>
      </c>
      <c r="C39" s="18">
        <v>37</v>
      </c>
      <c r="D39" s="18">
        <v>36</v>
      </c>
      <c r="E39" s="19" t="s">
        <v>78</v>
      </c>
      <c r="F39" s="18">
        <v>150</v>
      </c>
      <c r="G39" s="18">
        <v>1</v>
      </c>
      <c r="H39" s="18">
        <v>141</v>
      </c>
      <c r="I39" s="18">
        <v>2</v>
      </c>
      <c r="J39" s="18">
        <v>291</v>
      </c>
      <c r="K39" s="18">
        <v>3</v>
      </c>
      <c r="L39" s="18">
        <v>111</v>
      </c>
      <c r="M39" s="7" t="s">
        <v>396</v>
      </c>
    </row>
    <row r="40" spans="1:13" x14ac:dyDescent="0.2">
      <c r="A40" s="8" t="str">
        <f t="shared" si="3"/>
        <v>2023/1末</v>
      </c>
      <c r="B40" s="8" t="str">
        <f t="shared" si="3"/>
        <v>令和5/1末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2023/1末</v>
      </c>
      <c r="B41" s="10" t="str">
        <f t="shared" si="3"/>
        <v>令和5/1末</v>
      </c>
      <c r="C41" s="18">
        <v>39</v>
      </c>
      <c r="D41" s="18">
        <v>38</v>
      </c>
      <c r="E41" s="19" t="s">
        <v>80</v>
      </c>
      <c r="F41" s="18">
        <v>281</v>
      </c>
      <c r="G41" s="18">
        <v>3</v>
      </c>
      <c r="H41" s="18">
        <v>294</v>
      </c>
      <c r="I41" s="18">
        <v>5</v>
      </c>
      <c r="J41" s="18">
        <v>575</v>
      </c>
      <c r="K41" s="18">
        <v>8</v>
      </c>
      <c r="L41" s="18">
        <v>222</v>
      </c>
      <c r="M41" s="7" t="s">
        <v>396</v>
      </c>
    </row>
    <row r="42" spans="1:13" x14ac:dyDescent="0.2">
      <c r="A42" s="8" t="str">
        <f t="shared" si="3"/>
        <v>2023/1末</v>
      </c>
      <c r="B42" s="8" t="str">
        <f t="shared" si="3"/>
        <v>令和5/1末</v>
      </c>
      <c r="C42" s="16">
        <v>40</v>
      </c>
      <c r="D42" s="16">
        <v>39</v>
      </c>
      <c r="E42" s="17" t="s">
        <v>81</v>
      </c>
      <c r="F42" s="16">
        <v>218</v>
      </c>
      <c r="G42" s="16">
        <v>1</v>
      </c>
      <c r="H42" s="16">
        <v>202</v>
      </c>
      <c r="I42" s="16">
        <v>0</v>
      </c>
      <c r="J42" s="16">
        <v>420</v>
      </c>
      <c r="K42" s="16">
        <v>1</v>
      </c>
      <c r="L42" s="16">
        <v>160</v>
      </c>
      <c r="M42" s="9" t="s">
        <v>396</v>
      </c>
    </row>
    <row r="43" spans="1:13" x14ac:dyDescent="0.2">
      <c r="A43" s="10" t="str">
        <f t="shared" si="3"/>
        <v>2023/1末</v>
      </c>
      <c r="B43" s="10" t="str">
        <f t="shared" si="3"/>
        <v>令和5/1末</v>
      </c>
      <c r="C43" s="18">
        <v>41</v>
      </c>
      <c r="D43" s="18">
        <v>40</v>
      </c>
      <c r="E43" s="19" t="s">
        <v>465</v>
      </c>
      <c r="F43" s="18">
        <v>114</v>
      </c>
      <c r="G43" s="18">
        <v>1</v>
      </c>
      <c r="H43" s="18">
        <v>117</v>
      </c>
      <c r="I43" s="18">
        <v>3</v>
      </c>
      <c r="J43" s="18">
        <v>231</v>
      </c>
      <c r="K43" s="18">
        <v>4</v>
      </c>
      <c r="L43" s="18">
        <v>123</v>
      </c>
      <c r="M43" s="7" t="s">
        <v>396</v>
      </c>
    </row>
    <row r="44" spans="1:13" x14ac:dyDescent="0.2">
      <c r="A44" s="8" t="str">
        <f t="shared" si="3"/>
        <v>2023/1末</v>
      </c>
      <c r="B44" s="8" t="str">
        <f t="shared" si="3"/>
        <v>令和5/1末</v>
      </c>
      <c r="C44" s="16">
        <v>42</v>
      </c>
      <c r="D44" s="16">
        <v>41</v>
      </c>
      <c r="E44" s="17" t="s">
        <v>466</v>
      </c>
      <c r="F44" s="16">
        <v>119</v>
      </c>
      <c r="G44" s="16">
        <v>1</v>
      </c>
      <c r="H44" s="16">
        <v>131</v>
      </c>
      <c r="I44" s="16">
        <v>1</v>
      </c>
      <c r="J44" s="16">
        <v>250</v>
      </c>
      <c r="K44" s="16">
        <v>2</v>
      </c>
      <c r="L44" s="16">
        <v>124</v>
      </c>
      <c r="M44" s="9" t="s">
        <v>396</v>
      </c>
    </row>
    <row r="45" spans="1:13" x14ac:dyDescent="0.2">
      <c r="A45" s="10" t="str">
        <f t="shared" si="3"/>
        <v>2023/1末</v>
      </c>
      <c r="B45" s="10" t="str">
        <f t="shared" si="3"/>
        <v>令和5/1末</v>
      </c>
      <c r="C45" s="18">
        <v>43</v>
      </c>
      <c r="D45" s="18">
        <v>42</v>
      </c>
      <c r="E45" s="19" t="s">
        <v>82</v>
      </c>
      <c r="F45" s="18">
        <v>164</v>
      </c>
      <c r="G45" s="18">
        <v>1</v>
      </c>
      <c r="H45" s="18">
        <v>161</v>
      </c>
      <c r="I45" s="18">
        <v>3</v>
      </c>
      <c r="J45" s="18">
        <v>325</v>
      </c>
      <c r="K45" s="18">
        <v>4</v>
      </c>
      <c r="L45" s="18">
        <v>145</v>
      </c>
      <c r="M45" s="7" t="s">
        <v>396</v>
      </c>
    </row>
    <row r="46" spans="1:13" x14ac:dyDescent="0.2">
      <c r="A46" s="8" t="str">
        <f t="shared" si="3"/>
        <v>2023/1末</v>
      </c>
      <c r="B46" s="8" t="str">
        <f t="shared" si="3"/>
        <v>令和5/1末</v>
      </c>
      <c r="C46" s="16">
        <v>44</v>
      </c>
      <c r="D46" s="16">
        <v>43</v>
      </c>
      <c r="E46" s="17" t="s">
        <v>83</v>
      </c>
      <c r="F46" s="16">
        <v>204</v>
      </c>
      <c r="G46" s="16">
        <v>0</v>
      </c>
      <c r="H46" s="16">
        <v>216</v>
      </c>
      <c r="I46" s="16">
        <v>0</v>
      </c>
      <c r="J46" s="16">
        <v>420</v>
      </c>
      <c r="K46" s="16">
        <v>0</v>
      </c>
      <c r="L46" s="16">
        <v>192</v>
      </c>
      <c r="M46" s="9" t="s">
        <v>396</v>
      </c>
    </row>
    <row r="47" spans="1:13" x14ac:dyDescent="0.2">
      <c r="A47" s="10" t="str">
        <f t="shared" si="3"/>
        <v>2023/1末</v>
      </c>
      <c r="B47" s="10" t="str">
        <f t="shared" si="3"/>
        <v>令和5/1末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54</v>
      </c>
      <c r="I47" s="18">
        <v>0</v>
      </c>
      <c r="J47" s="18">
        <v>84</v>
      </c>
      <c r="K47" s="18">
        <v>0</v>
      </c>
      <c r="L47" s="18">
        <v>41</v>
      </c>
      <c r="M47" s="7" t="s">
        <v>396</v>
      </c>
    </row>
    <row r="48" spans="1:13" x14ac:dyDescent="0.2">
      <c r="A48" s="8" t="str">
        <f t="shared" si="3"/>
        <v>2023/1末</v>
      </c>
      <c r="B48" s="8" t="str">
        <f t="shared" si="3"/>
        <v>令和5/1末</v>
      </c>
      <c r="C48" s="16">
        <v>46</v>
      </c>
      <c r="D48" s="16">
        <v>45</v>
      </c>
      <c r="E48" s="17" t="s">
        <v>85</v>
      </c>
      <c r="F48" s="16">
        <v>147</v>
      </c>
      <c r="G48" s="16">
        <v>0</v>
      </c>
      <c r="H48" s="16">
        <v>133</v>
      </c>
      <c r="I48" s="16">
        <v>1</v>
      </c>
      <c r="J48" s="16">
        <v>280</v>
      </c>
      <c r="K48" s="16">
        <v>1</v>
      </c>
      <c r="L48" s="16">
        <v>127</v>
      </c>
      <c r="M48" s="9" t="s">
        <v>396</v>
      </c>
    </row>
    <row r="49" spans="1:13" x14ac:dyDescent="0.2">
      <c r="A49" s="10" t="str">
        <f t="shared" si="3"/>
        <v>2023/1末</v>
      </c>
      <c r="B49" s="10" t="str">
        <f t="shared" si="3"/>
        <v>令和5/1末</v>
      </c>
      <c r="C49" s="18">
        <v>47</v>
      </c>
      <c r="D49" s="18">
        <v>46</v>
      </c>
      <c r="E49" s="19" t="s">
        <v>86</v>
      </c>
      <c r="F49" s="18">
        <v>107</v>
      </c>
      <c r="G49" s="18">
        <v>1</v>
      </c>
      <c r="H49" s="18">
        <v>141</v>
      </c>
      <c r="I49" s="18">
        <v>1</v>
      </c>
      <c r="J49" s="18">
        <v>248</v>
      </c>
      <c r="K49" s="18">
        <v>2</v>
      </c>
      <c r="L49" s="18">
        <v>204</v>
      </c>
      <c r="M49" s="7" t="s">
        <v>396</v>
      </c>
    </row>
    <row r="50" spans="1:13" x14ac:dyDescent="0.2">
      <c r="A50" s="8" t="str">
        <f t="shared" si="3"/>
        <v>2023/1末</v>
      </c>
      <c r="B50" s="8" t="str">
        <f t="shared" si="3"/>
        <v>令和5/1末</v>
      </c>
      <c r="C50" s="16">
        <v>48</v>
      </c>
      <c r="D50" s="16">
        <v>47</v>
      </c>
      <c r="E50" s="17" t="s">
        <v>87</v>
      </c>
      <c r="F50" s="16">
        <v>109</v>
      </c>
      <c r="G50" s="16">
        <v>0</v>
      </c>
      <c r="H50" s="16">
        <v>117</v>
      </c>
      <c r="I50" s="16">
        <v>0</v>
      </c>
      <c r="J50" s="16">
        <v>226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2023/1末</v>
      </c>
      <c r="B51" s="10" t="str">
        <f t="shared" si="3"/>
        <v>令和5/1末</v>
      </c>
      <c r="C51" s="18">
        <v>49</v>
      </c>
      <c r="D51" s="18">
        <v>48</v>
      </c>
      <c r="E51" s="19" t="s">
        <v>88</v>
      </c>
      <c r="F51" s="18">
        <v>152</v>
      </c>
      <c r="G51" s="18">
        <v>0</v>
      </c>
      <c r="H51" s="18">
        <v>145</v>
      </c>
      <c r="I51" s="18">
        <v>1</v>
      </c>
      <c r="J51" s="18">
        <v>297</v>
      </c>
      <c r="K51" s="18">
        <v>1</v>
      </c>
      <c r="L51" s="18">
        <v>122</v>
      </c>
      <c r="M51" s="7" t="s">
        <v>396</v>
      </c>
    </row>
    <row r="52" spans="1:13" x14ac:dyDescent="0.2">
      <c r="A52" s="8" t="str">
        <f t="shared" si="3"/>
        <v>2023/1末</v>
      </c>
      <c r="B52" s="8" t="str">
        <f t="shared" si="3"/>
        <v>令和5/1末</v>
      </c>
      <c r="C52" s="16">
        <v>50</v>
      </c>
      <c r="D52" s="16">
        <v>49</v>
      </c>
      <c r="E52" s="17" t="s">
        <v>89</v>
      </c>
      <c r="F52" s="16">
        <v>90</v>
      </c>
      <c r="G52" s="16">
        <v>1</v>
      </c>
      <c r="H52" s="16">
        <v>88</v>
      </c>
      <c r="I52" s="16">
        <v>1</v>
      </c>
      <c r="J52" s="16">
        <v>178</v>
      </c>
      <c r="K52" s="16">
        <v>2</v>
      </c>
      <c r="L52" s="16">
        <v>79</v>
      </c>
      <c r="M52" s="9" t="s">
        <v>396</v>
      </c>
    </row>
    <row r="53" spans="1:13" x14ac:dyDescent="0.2">
      <c r="A53" s="10" t="str">
        <f t="shared" ref="A53:B68" si="4">A52</f>
        <v>2023/1末</v>
      </c>
      <c r="B53" s="10" t="str">
        <f t="shared" si="4"/>
        <v>令和5/1末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2023/1末</v>
      </c>
      <c r="B54" s="8" t="str">
        <f t="shared" si="4"/>
        <v>令和5/1末</v>
      </c>
      <c r="C54" s="16">
        <v>52</v>
      </c>
      <c r="D54" s="16">
        <v>51</v>
      </c>
      <c r="E54" s="17" t="s">
        <v>91</v>
      </c>
      <c r="F54" s="16">
        <v>99</v>
      </c>
      <c r="G54" s="16">
        <v>2</v>
      </c>
      <c r="H54" s="16">
        <v>110</v>
      </c>
      <c r="I54" s="16">
        <v>1</v>
      </c>
      <c r="J54" s="16">
        <v>209</v>
      </c>
      <c r="K54" s="16">
        <v>3</v>
      </c>
      <c r="L54" s="16">
        <v>93</v>
      </c>
      <c r="M54" s="9" t="s">
        <v>396</v>
      </c>
    </row>
    <row r="55" spans="1:13" x14ac:dyDescent="0.2">
      <c r="A55" s="10" t="str">
        <f t="shared" si="4"/>
        <v>2023/1末</v>
      </c>
      <c r="B55" s="10" t="str">
        <f t="shared" si="4"/>
        <v>令和5/1末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2023/1末</v>
      </c>
      <c r="B56" s="8" t="str">
        <f t="shared" si="4"/>
        <v>令和5/1末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63</v>
      </c>
      <c r="I56" s="16">
        <v>1</v>
      </c>
      <c r="J56" s="16">
        <v>124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2023/1末</v>
      </c>
      <c r="B57" s="10" t="str">
        <f t="shared" si="4"/>
        <v>令和5/1末</v>
      </c>
      <c r="C57" s="18">
        <v>55</v>
      </c>
      <c r="D57" s="18">
        <v>54</v>
      </c>
      <c r="E57" s="19" t="s">
        <v>94</v>
      </c>
      <c r="F57" s="18">
        <v>139</v>
      </c>
      <c r="G57" s="18">
        <v>0</v>
      </c>
      <c r="H57" s="18">
        <v>155</v>
      </c>
      <c r="I57" s="18">
        <v>3</v>
      </c>
      <c r="J57" s="18">
        <v>294</v>
      </c>
      <c r="K57" s="18">
        <v>3</v>
      </c>
      <c r="L57" s="18">
        <v>120</v>
      </c>
      <c r="M57" s="7" t="s">
        <v>396</v>
      </c>
    </row>
    <row r="58" spans="1:13" x14ac:dyDescent="0.2">
      <c r="A58" s="8" t="str">
        <f t="shared" si="4"/>
        <v>2023/1末</v>
      </c>
      <c r="B58" s="8" t="str">
        <f t="shared" si="4"/>
        <v>令和5/1末</v>
      </c>
      <c r="C58" s="16">
        <v>56</v>
      </c>
      <c r="D58" s="16">
        <v>55</v>
      </c>
      <c r="E58" s="17" t="s">
        <v>95</v>
      </c>
      <c r="F58" s="16">
        <v>303</v>
      </c>
      <c r="G58" s="16">
        <v>8</v>
      </c>
      <c r="H58" s="16">
        <v>329</v>
      </c>
      <c r="I58" s="16">
        <v>9</v>
      </c>
      <c r="J58" s="16">
        <v>632</v>
      </c>
      <c r="K58" s="16">
        <v>17</v>
      </c>
      <c r="L58" s="16">
        <v>279</v>
      </c>
      <c r="M58" s="9" t="s">
        <v>396</v>
      </c>
    </row>
    <row r="59" spans="1:13" x14ac:dyDescent="0.2">
      <c r="A59" s="10" t="str">
        <f t="shared" si="4"/>
        <v>2023/1末</v>
      </c>
      <c r="B59" s="10" t="str">
        <f t="shared" si="4"/>
        <v>令和5/1末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2023/1末</v>
      </c>
      <c r="B60" s="8" t="str">
        <f t="shared" si="4"/>
        <v>令和5/1末</v>
      </c>
      <c r="C60" s="16">
        <v>58</v>
      </c>
      <c r="D60" s="16">
        <v>57</v>
      </c>
      <c r="E60" s="17" t="s">
        <v>96</v>
      </c>
      <c r="F60" s="16">
        <v>74</v>
      </c>
      <c r="G60" s="16">
        <v>3</v>
      </c>
      <c r="H60" s="16">
        <v>78</v>
      </c>
      <c r="I60" s="16">
        <v>2</v>
      </c>
      <c r="J60" s="16">
        <v>152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2023/1末</v>
      </c>
      <c r="B61" s="10" t="str">
        <f t="shared" si="4"/>
        <v>令和5/1末</v>
      </c>
      <c r="C61" s="18">
        <v>59</v>
      </c>
      <c r="D61" s="18">
        <v>58</v>
      </c>
      <c r="E61" s="19" t="s">
        <v>97</v>
      </c>
      <c r="F61" s="18">
        <v>131</v>
      </c>
      <c r="G61" s="18">
        <v>0</v>
      </c>
      <c r="H61" s="18">
        <v>117</v>
      </c>
      <c r="I61" s="18">
        <v>0</v>
      </c>
      <c r="J61" s="18">
        <v>248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2023/1末</v>
      </c>
      <c r="B62" s="8" t="str">
        <f t="shared" si="4"/>
        <v>令和5/1末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2023/1末</v>
      </c>
      <c r="B63" s="10" t="str">
        <f t="shared" si="4"/>
        <v>令和5/1末</v>
      </c>
      <c r="C63" s="18">
        <v>61</v>
      </c>
      <c r="D63" s="18">
        <v>60</v>
      </c>
      <c r="E63" s="19" t="s">
        <v>99</v>
      </c>
      <c r="F63" s="18">
        <v>268</v>
      </c>
      <c r="G63" s="18">
        <v>6</v>
      </c>
      <c r="H63" s="18">
        <v>296</v>
      </c>
      <c r="I63" s="18">
        <v>15</v>
      </c>
      <c r="J63" s="18">
        <v>564</v>
      </c>
      <c r="K63" s="18">
        <v>21</v>
      </c>
      <c r="L63" s="18">
        <v>291</v>
      </c>
      <c r="M63" s="7" t="s">
        <v>396</v>
      </c>
    </row>
    <row r="64" spans="1:13" x14ac:dyDescent="0.2">
      <c r="A64" s="8" t="str">
        <f t="shared" si="4"/>
        <v>2023/1末</v>
      </c>
      <c r="B64" s="8" t="str">
        <f t="shared" si="4"/>
        <v>令和5/1末</v>
      </c>
      <c r="C64" s="16">
        <v>62</v>
      </c>
      <c r="D64" s="16">
        <v>61</v>
      </c>
      <c r="E64" s="17" t="s">
        <v>100</v>
      </c>
      <c r="F64" s="16">
        <v>289</v>
      </c>
      <c r="G64" s="16">
        <v>8</v>
      </c>
      <c r="H64" s="16">
        <v>263</v>
      </c>
      <c r="I64" s="16">
        <v>8</v>
      </c>
      <c r="J64" s="16">
        <v>552</v>
      </c>
      <c r="K64" s="16">
        <v>16</v>
      </c>
      <c r="L64" s="16">
        <v>287</v>
      </c>
      <c r="M64" s="9" t="s">
        <v>396</v>
      </c>
    </row>
    <row r="65" spans="1:13" x14ac:dyDescent="0.2">
      <c r="A65" s="10" t="str">
        <f t="shared" si="4"/>
        <v>2023/1末</v>
      </c>
      <c r="B65" s="10" t="str">
        <f t="shared" si="4"/>
        <v>令和5/1末</v>
      </c>
      <c r="C65" s="18">
        <v>63</v>
      </c>
      <c r="D65" s="18">
        <v>62</v>
      </c>
      <c r="E65" s="19" t="s">
        <v>101</v>
      </c>
      <c r="F65" s="18">
        <v>121</v>
      </c>
      <c r="G65" s="18">
        <v>2</v>
      </c>
      <c r="H65" s="18">
        <v>99</v>
      </c>
      <c r="I65" s="18">
        <v>7</v>
      </c>
      <c r="J65" s="18">
        <v>220</v>
      </c>
      <c r="K65" s="18">
        <v>9</v>
      </c>
      <c r="L65" s="18">
        <v>136</v>
      </c>
      <c r="M65" s="7" t="s">
        <v>396</v>
      </c>
    </row>
    <row r="66" spans="1:13" x14ac:dyDescent="0.2">
      <c r="A66" s="8" t="str">
        <f t="shared" si="4"/>
        <v>2023/1末</v>
      </c>
      <c r="B66" s="8" t="str">
        <f t="shared" si="4"/>
        <v>令和5/1末</v>
      </c>
      <c r="C66" s="16">
        <v>64</v>
      </c>
      <c r="D66" s="16">
        <v>63</v>
      </c>
      <c r="E66" s="17" t="s">
        <v>102</v>
      </c>
      <c r="F66" s="16">
        <v>349</v>
      </c>
      <c r="G66" s="16">
        <v>7</v>
      </c>
      <c r="H66" s="16">
        <v>354</v>
      </c>
      <c r="I66" s="16">
        <v>9</v>
      </c>
      <c r="J66" s="16">
        <v>703</v>
      </c>
      <c r="K66" s="16">
        <v>16</v>
      </c>
      <c r="L66" s="16">
        <v>330</v>
      </c>
      <c r="M66" s="9" t="s">
        <v>396</v>
      </c>
    </row>
    <row r="67" spans="1:13" x14ac:dyDescent="0.2">
      <c r="A67" s="10" t="str">
        <f t="shared" si="4"/>
        <v>2023/1末</v>
      </c>
      <c r="B67" s="10" t="str">
        <f t="shared" si="4"/>
        <v>令和5/1末</v>
      </c>
      <c r="C67" s="18">
        <v>65</v>
      </c>
      <c r="D67" s="18">
        <v>64</v>
      </c>
      <c r="E67" s="19" t="s">
        <v>103</v>
      </c>
      <c r="F67" s="18">
        <v>332</v>
      </c>
      <c r="G67" s="18">
        <v>20</v>
      </c>
      <c r="H67" s="18">
        <v>337</v>
      </c>
      <c r="I67" s="18">
        <v>13</v>
      </c>
      <c r="J67" s="18">
        <v>669</v>
      </c>
      <c r="K67" s="18">
        <v>33</v>
      </c>
      <c r="L67" s="18">
        <v>308</v>
      </c>
      <c r="M67" s="7" t="s">
        <v>396</v>
      </c>
    </row>
    <row r="68" spans="1:13" x14ac:dyDescent="0.2">
      <c r="A68" s="8" t="str">
        <f t="shared" si="4"/>
        <v>2023/1末</v>
      </c>
      <c r="B68" s="8" t="str">
        <f t="shared" si="4"/>
        <v>令和5/1末</v>
      </c>
      <c r="C68" s="16">
        <v>66</v>
      </c>
      <c r="D68" s="16">
        <v>65</v>
      </c>
      <c r="E68" s="17" t="s">
        <v>104</v>
      </c>
      <c r="F68" s="16">
        <v>7</v>
      </c>
      <c r="G68" s="16">
        <v>0</v>
      </c>
      <c r="H68" s="16">
        <v>7</v>
      </c>
      <c r="I68" s="16">
        <v>0</v>
      </c>
      <c r="J68" s="16">
        <v>14</v>
      </c>
      <c r="K68" s="16">
        <v>0</v>
      </c>
      <c r="L68" s="16">
        <v>10</v>
      </c>
      <c r="M68" s="9" t="s">
        <v>396</v>
      </c>
    </row>
    <row r="69" spans="1:13" x14ac:dyDescent="0.2">
      <c r="A69" s="10" t="str">
        <f t="shared" ref="A69:B84" si="5">A68</f>
        <v>2023/1末</v>
      </c>
      <c r="B69" s="10" t="str">
        <f t="shared" si="5"/>
        <v>令和5/1末</v>
      </c>
      <c r="C69" s="18">
        <v>67</v>
      </c>
      <c r="D69" s="18">
        <v>66</v>
      </c>
      <c r="E69" s="19" t="s">
        <v>105</v>
      </c>
      <c r="F69" s="18">
        <v>110</v>
      </c>
      <c r="G69" s="18">
        <v>0</v>
      </c>
      <c r="H69" s="18">
        <v>110</v>
      </c>
      <c r="I69" s="18">
        <v>0</v>
      </c>
      <c r="J69" s="18">
        <v>220</v>
      </c>
      <c r="K69" s="18">
        <v>0</v>
      </c>
      <c r="L69" s="18">
        <v>104</v>
      </c>
      <c r="M69" s="7" t="s">
        <v>396</v>
      </c>
    </row>
    <row r="70" spans="1:13" x14ac:dyDescent="0.2">
      <c r="A70" s="8" t="str">
        <f t="shared" si="5"/>
        <v>2023/1末</v>
      </c>
      <c r="B70" s="8" t="str">
        <f t="shared" si="5"/>
        <v>令和5/1末</v>
      </c>
      <c r="C70" s="16">
        <v>68</v>
      </c>
      <c r="D70" s="16">
        <v>67</v>
      </c>
      <c r="E70" s="17" t="s">
        <v>106</v>
      </c>
      <c r="F70" s="16">
        <v>219</v>
      </c>
      <c r="G70" s="16">
        <v>1</v>
      </c>
      <c r="H70" s="16">
        <v>252</v>
      </c>
      <c r="I70" s="16">
        <v>3</v>
      </c>
      <c r="J70" s="16">
        <v>471</v>
      </c>
      <c r="K70" s="16">
        <v>4</v>
      </c>
      <c r="L70" s="16">
        <v>191</v>
      </c>
      <c r="M70" s="9" t="s">
        <v>396</v>
      </c>
    </row>
    <row r="71" spans="1:13" x14ac:dyDescent="0.2">
      <c r="A71" s="10" t="str">
        <f t="shared" si="5"/>
        <v>2023/1末</v>
      </c>
      <c r="B71" s="10" t="str">
        <f t="shared" si="5"/>
        <v>令和5/1末</v>
      </c>
      <c r="C71" s="18">
        <v>69</v>
      </c>
      <c r="D71" s="18">
        <v>68</v>
      </c>
      <c r="E71" s="19" t="s">
        <v>107</v>
      </c>
      <c r="F71" s="18">
        <v>343</v>
      </c>
      <c r="G71" s="18">
        <v>5</v>
      </c>
      <c r="H71" s="18">
        <v>341</v>
      </c>
      <c r="I71" s="18">
        <v>7</v>
      </c>
      <c r="J71" s="18">
        <v>684</v>
      </c>
      <c r="K71" s="18">
        <v>12</v>
      </c>
      <c r="L71" s="18">
        <v>331</v>
      </c>
      <c r="M71" s="7" t="s">
        <v>396</v>
      </c>
    </row>
    <row r="72" spans="1:13" x14ac:dyDescent="0.2">
      <c r="A72" s="8" t="str">
        <f t="shared" si="5"/>
        <v>2023/1末</v>
      </c>
      <c r="B72" s="8" t="str">
        <f t="shared" si="5"/>
        <v>令和5/1末</v>
      </c>
      <c r="C72" s="16">
        <v>70</v>
      </c>
      <c r="D72" s="16">
        <v>69</v>
      </c>
      <c r="E72" s="17" t="s">
        <v>108</v>
      </c>
      <c r="F72" s="16">
        <v>368</v>
      </c>
      <c r="G72" s="16">
        <v>8</v>
      </c>
      <c r="H72" s="16">
        <v>315</v>
      </c>
      <c r="I72" s="16">
        <v>5</v>
      </c>
      <c r="J72" s="16">
        <v>683</v>
      </c>
      <c r="K72" s="16">
        <v>13</v>
      </c>
      <c r="L72" s="16">
        <v>341</v>
      </c>
      <c r="M72" s="9" t="s">
        <v>396</v>
      </c>
    </row>
    <row r="73" spans="1:13" x14ac:dyDescent="0.2">
      <c r="A73" s="10" t="str">
        <f t="shared" si="5"/>
        <v>2023/1末</v>
      </c>
      <c r="B73" s="10" t="str">
        <f t="shared" si="5"/>
        <v>令和5/1末</v>
      </c>
      <c r="C73" s="18">
        <v>71</v>
      </c>
      <c r="D73" s="18">
        <v>70</v>
      </c>
      <c r="E73" s="19" t="s">
        <v>109</v>
      </c>
      <c r="F73" s="18">
        <v>171</v>
      </c>
      <c r="G73" s="18">
        <v>1</v>
      </c>
      <c r="H73" s="18">
        <v>167</v>
      </c>
      <c r="I73" s="18">
        <v>1</v>
      </c>
      <c r="J73" s="18">
        <v>338</v>
      </c>
      <c r="K73" s="18">
        <v>2</v>
      </c>
      <c r="L73" s="18">
        <v>145</v>
      </c>
      <c r="M73" s="7" t="s">
        <v>396</v>
      </c>
    </row>
    <row r="74" spans="1:13" x14ac:dyDescent="0.2">
      <c r="A74" s="8" t="str">
        <f t="shared" si="5"/>
        <v>2023/1末</v>
      </c>
      <c r="B74" s="8" t="str">
        <f t="shared" si="5"/>
        <v>令和5/1末</v>
      </c>
      <c r="C74" s="16">
        <v>72</v>
      </c>
      <c r="D74" s="16">
        <v>71</v>
      </c>
      <c r="E74" s="17" t="s">
        <v>110</v>
      </c>
      <c r="F74" s="16">
        <v>201</v>
      </c>
      <c r="G74" s="16">
        <v>2</v>
      </c>
      <c r="H74" s="16">
        <v>179</v>
      </c>
      <c r="I74" s="16">
        <v>2</v>
      </c>
      <c r="J74" s="16">
        <v>380</v>
      </c>
      <c r="K74" s="16">
        <v>4</v>
      </c>
      <c r="L74" s="16">
        <v>179</v>
      </c>
      <c r="M74" s="9" t="s">
        <v>396</v>
      </c>
    </row>
    <row r="75" spans="1:13" x14ac:dyDescent="0.2">
      <c r="A75" s="10" t="str">
        <f t="shared" si="5"/>
        <v>2023/1末</v>
      </c>
      <c r="B75" s="10" t="str">
        <f t="shared" si="5"/>
        <v>令和5/1末</v>
      </c>
      <c r="C75" s="18">
        <v>73</v>
      </c>
      <c r="D75" s="18">
        <v>72</v>
      </c>
      <c r="E75" s="19" t="s">
        <v>111</v>
      </c>
      <c r="F75" s="18">
        <v>230</v>
      </c>
      <c r="G75" s="18">
        <v>2</v>
      </c>
      <c r="H75" s="18">
        <v>305</v>
      </c>
      <c r="I75" s="18">
        <v>9</v>
      </c>
      <c r="J75" s="18">
        <v>535</v>
      </c>
      <c r="K75" s="18">
        <v>11</v>
      </c>
      <c r="L75" s="18">
        <v>260</v>
      </c>
      <c r="M75" s="7" t="s">
        <v>396</v>
      </c>
    </row>
    <row r="76" spans="1:13" x14ac:dyDescent="0.2">
      <c r="A76" s="8" t="str">
        <f t="shared" si="5"/>
        <v>2023/1末</v>
      </c>
      <c r="B76" s="8" t="str">
        <f t="shared" si="5"/>
        <v>令和5/1末</v>
      </c>
      <c r="C76" s="16">
        <v>74</v>
      </c>
      <c r="D76" s="16">
        <v>73</v>
      </c>
      <c r="E76" s="17" t="s">
        <v>112</v>
      </c>
      <c r="F76" s="16">
        <v>429</v>
      </c>
      <c r="G76" s="16">
        <v>4</v>
      </c>
      <c r="H76" s="16">
        <v>308</v>
      </c>
      <c r="I76" s="16">
        <v>4</v>
      </c>
      <c r="J76" s="16">
        <v>737</v>
      </c>
      <c r="K76" s="16">
        <v>8</v>
      </c>
      <c r="L76" s="16">
        <v>427</v>
      </c>
      <c r="M76" s="9" t="s">
        <v>396</v>
      </c>
    </row>
    <row r="77" spans="1:13" x14ac:dyDescent="0.2">
      <c r="A77" s="10" t="str">
        <f t="shared" si="5"/>
        <v>2023/1末</v>
      </c>
      <c r="B77" s="10" t="str">
        <f t="shared" si="5"/>
        <v>令和5/1末</v>
      </c>
      <c r="C77" s="18">
        <v>75</v>
      </c>
      <c r="D77" s="18">
        <v>74</v>
      </c>
      <c r="E77" s="19" t="s">
        <v>113</v>
      </c>
      <c r="F77" s="18">
        <v>437</v>
      </c>
      <c r="G77" s="18">
        <v>2</v>
      </c>
      <c r="H77" s="18">
        <v>442</v>
      </c>
      <c r="I77" s="18">
        <v>6</v>
      </c>
      <c r="J77" s="18">
        <v>879</v>
      </c>
      <c r="K77" s="18">
        <v>8</v>
      </c>
      <c r="L77" s="18">
        <v>387</v>
      </c>
      <c r="M77" s="7" t="s">
        <v>396</v>
      </c>
    </row>
    <row r="78" spans="1:13" x14ac:dyDescent="0.2">
      <c r="A78" s="8" t="str">
        <f t="shared" si="5"/>
        <v>2023/1末</v>
      </c>
      <c r="B78" s="8" t="str">
        <f t="shared" si="5"/>
        <v>令和5/1末</v>
      </c>
      <c r="C78" s="16">
        <v>76</v>
      </c>
      <c r="D78" s="16">
        <v>75</v>
      </c>
      <c r="E78" s="17" t="s">
        <v>114</v>
      </c>
      <c r="F78" s="16">
        <v>222</v>
      </c>
      <c r="G78" s="16">
        <v>2</v>
      </c>
      <c r="H78" s="16">
        <v>249</v>
      </c>
      <c r="I78" s="16">
        <v>4</v>
      </c>
      <c r="J78" s="16">
        <v>471</v>
      </c>
      <c r="K78" s="16">
        <v>6</v>
      </c>
      <c r="L78" s="16">
        <v>193</v>
      </c>
      <c r="M78" s="9" t="s">
        <v>396</v>
      </c>
    </row>
    <row r="79" spans="1:13" x14ac:dyDescent="0.2">
      <c r="A79" s="10" t="str">
        <f t="shared" si="5"/>
        <v>2023/1末</v>
      </c>
      <c r="B79" s="10" t="str">
        <f t="shared" si="5"/>
        <v>令和5/1末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10</v>
      </c>
      <c r="I79" s="18">
        <v>0</v>
      </c>
      <c r="J79" s="18">
        <v>22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2023/1末</v>
      </c>
      <c r="B80" s="8" t="str">
        <f t="shared" si="5"/>
        <v>令和5/1末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2023/1末</v>
      </c>
      <c r="B81" s="10" t="str">
        <f t="shared" si="5"/>
        <v>令和5/1末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2023/1末</v>
      </c>
      <c r="B82" s="8" t="str">
        <f t="shared" si="5"/>
        <v>令和5/1末</v>
      </c>
      <c r="C82" s="16">
        <v>80</v>
      </c>
      <c r="D82" s="16">
        <v>79</v>
      </c>
      <c r="E82" s="17" t="s">
        <v>118</v>
      </c>
      <c r="F82" s="16">
        <v>22</v>
      </c>
      <c r="G82" s="16">
        <v>0</v>
      </c>
      <c r="H82" s="16">
        <v>23</v>
      </c>
      <c r="I82" s="16">
        <v>0</v>
      </c>
      <c r="J82" s="16">
        <v>45</v>
      </c>
      <c r="K82" s="16">
        <v>0</v>
      </c>
      <c r="L82" s="16">
        <v>21</v>
      </c>
      <c r="M82" s="9" t="s">
        <v>396</v>
      </c>
    </row>
    <row r="83" spans="1:13" x14ac:dyDescent="0.2">
      <c r="A83" s="10" t="str">
        <f t="shared" si="5"/>
        <v>2023/1末</v>
      </c>
      <c r="B83" s="10" t="str">
        <f t="shared" si="5"/>
        <v>令和5/1末</v>
      </c>
      <c r="C83" s="18">
        <v>81</v>
      </c>
      <c r="D83" s="18">
        <v>80</v>
      </c>
      <c r="E83" s="19" t="s">
        <v>119</v>
      </c>
      <c r="F83" s="18">
        <v>352</v>
      </c>
      <c r="G83" s="18">
        <v>5</v>
      </c>
      <c r="H83" s="18">
        <v>298</v>
      </c>
      <c r="I83" s="18">
        <v>5</v>
      </c>
      <c r="J83" s="18">
        <v>650</v>
      </c>
      <c r="K83" s="18">
        <v>10</v>
      </c>
      <c r="L83" s="18">
        <v>325</v>
      </c>
      <c r="M83" s="7" t="s">
        <v>396</v>
      </c>
    </row>
    <row r="84" spans="1:13" x14ac:dyDescent="0.2">
      <c r="A84" s="8" t="str">
        <f t="shared" si="5"/>
        <v>2023/1末</v>
      </c>
      <c r="B84" s="8" t="str">
        <f t="shared" si="5"/>
        <v>令和5/1末</v>
      </c>
      <c r="C84" s="16">
        <v>82</v>
      </c>
      <c r="D84" s="16">
        <v>81</v>
      </c>
      <c r="E84" s="17" t="s">
        <v>120</v>
      </c>
      <c r="F84" s="16">
        <v>427</v>
      </c>
      <c r="G84" s="16">
        <v>1</v>
      </c>
      <c r="H84" s="16">
        <v>427</v>
      </c>
      <c r="I84" s="16">
        <v>10</v>
      </c>
      <c r="J84" s="16">
        <v>854</v>
      </c>
      <c r="K84" s="16">
        <v>11</v>
      </c>
      <c r="L84" s="16">
        <v>379</v>
      </c>
      <c r="M84" s="9" t="s">
        <v>396</v>
      </c>
    </row>
    <row r="85" spans="1:13" x14ac:dyDescent="0.2">
      <c r="A85" s="10" t="str">
        <f t="shared" ref="A85:B100" si="6">A84</f>
        <v>2023/1末</v>
      </c>
      <c r="B85" s="10" t="str">
        <f t="shared" si="6"/>
        <v>令和5/1末</v>
      </c>
      <c r="C85" s="18">
        <v>83</v>
      </c>
      <c r="D85" s="18">
        <v>82</v>
      </c>
      <c r="E85" s="19" t="s">
        <v>121</v>
      </c>
      <c r="F85" s="18">
        <v>207</v>
      </c>
      <c r="G85" s="18">
        <v>0</v>
      </c>
      <c r="H85" s="18">
        <v>160</v>
      </c>
      <c r="I85" s="18">
        <v>1</v>
      </c>
      <c r="J85" s="18">
        <v>367</v>
      </c>
      <c r="K85" s="18">
        <v>1</v>
      </c>
      <c r="L85" s="18">
        <v>190</v>
      </c>
      <c r="M85" s="7" t="s">
        <v>396</v>
      </c>
    </row>
    <row r="86" spans="1:13" x14ac:dyDescent="0.2">
      <c r="A86" s="8" t="str">
        <f t="shared" si="6"/>
        <v>2023/1末</v>
      </c>
      <c r="B86" s="8" t="str">
        <f t="shared" si="6"/>
        <v>令和5/1末</v>
      </c>
      <c r="C86" s="16">
        <v>84</v>
      </c>
      <c r="D86" s="16">
        <v>83</v>
      </c>
      <c r="E86" s="17" t="s">
        <v>122</v>
      </c>
      <c r="F86" s="16">
        <v>218</v>
      </c>
      <c r="G86" s="16">
        <v>0</v>
      </c>
      <c r="H86" s="16">
        <v>215</v>
      </c>
      <c r="I86" s="16">
        <v>1</v>
      </c>
      <c r="J86" s="16">
        <v>433</v>
      </c>
      <c r="K86" s="16">
        <v>1</v>
      </c>
      <c r="L86" s="16">
        <v>214</v>
      </c>
      <c r="M86" s="9" t="s">
        <v>396</v>
      </c>
    </row>
    <row r="87" spans="1:13" x14ac:dyDescent="0.2">
      <c r="A87" s="10" t="str">
        <f t="shared" si="6"/>
        <v>2023/1末</v>
      </c>
      <c r="B87" s="10" t="str">
        <f t="shared" si="6"/>
        <v>令和5/1末</v>
      </c>
      <c r="C87" s="18">
        <v>85</v>
      </c>
      <c r="D87" s="18">
        <v>84</v>
      </c>
      <c r="E87" s="19" t="s">
        <v>123</v>
      </c>
      <c r="F87" s="18">
        <v>120</v>
      </c>
      <c r="G87" s="18">
        <v>0</v>
      </c>
      <c r="H87" s="18">
        <v>131</v>
      </c>
      <c r="I87" s="18">
        <v>2</v>
      </c>
      <c r="J87" s="18">
        <v>251</v>
      </c>
      <c r="K87" s="18">
        <v>2</v>
      </c>
      <c r="L87" s="18">
        <v>116</v>
      </c>
      <c r="M87" s="7" t="s">
        <v>396</v>
      </c>
    </row>
    <row r="88" spans="1:13" x14ac:dyDescent="0.2">
      <c r="A88" s="8" t="str">
        <f t="shared" si="6"/>
        <v>2023/1末</v>
      </c>
      <c r="B88" s="8" t="str">
        <f t="shared" si="6"/>
        <v>令和5/1末</v>
      </c>
      <c r="C88" s="16">
        <v>86</v>
      </c>
      <c r="D88" s="16">
        <v>85</v>
      </c>
      <c r="E88" s="17" t="s">
        <v>124</v>
      </c>
      <c r="F88" s="16">
        <v>163</v>
      </c>
      <c r="G88" s="16">
        <v>3</v>
      </c>
      <c r="H88" s="16">
        <v>148</v>
      </c>
      <c r="I88" s="16">
        <v>2</v>
      </c>
      <c r="J88" s="16">
        <v>311</v>
      </c>
      <c r="K88" s="16">
        <v>5</v>
      </c>
      <c r="L88" s="16">
        <v>143</v>
      </c>
      <c r="M88" s="9" t="s">
        <v>396</v>
      </c>
    </row>
    <row r="89" spans="1:13" x14ac:dyDescent="0.2">
      <c r="A89" s="10" t="str">
        <f t="shared" si="6"/>
        <v>2023/1末</v>
      </c>
      <c r="B89" s="10" t="str">
        <f t="shared" si="6"/>
        <v>令和5/1末</v>
      </c>
      <c r="C89" s="18">
        <v>87</v>
      </c>
      <c r="D89" s="18">
        <v>86</v>
      </c>
      <c r="E89" s="19" t="s">
        <v>125</v>
      </c>
      <c r="F89" s="18">
        <v>271</v>
      </c>
      <c r="G89" s="18">
        <v>1</v>
      </c>
      <c r="H89" s="18">
        <v>262</v>
      </c>
      <c r="I89" s="18">
        <v>4</v>
      </c>
      <c r="J89" s="18">
        <v>533</v>
      </c>
      <c r="K89" s="18">
        <v>5</v>
      </c>
      <c r="L89" s="18">
        <v>244</v>
      </c>
      <c r="M89" s="7" t="s">
        <v>396</v>
      </c>
    </row>
    <row r="90" spans="1:13" x14ac:dyDescent="0.2">
      <c r="A90" s="8" t="str">
        <f t="shared" si="6"/>
        <v>2023/1末</v>
      </c>
      <c r="B90" s="8" t="str">
        <f t="shared" si="6"/>
        <v>令和5/1末</v>
      </c>
      <c r="C90" s="16">
        <v>88</v>
      </c>
      <c r="D90" s="16">
        <v>87</v>
      </c>
      <c r="E90" s="17" t="s">
        <v>126</v>
      </c>
      <c r="F90" s="16">
        <v>268</v>
      </c>
      <c r="G90" s="16">
        <v>0</v>
      </c>
      <c r="H90" s="16">
        <v>278</v>
      </c>
      <c r="I90" s="16">
        <v>3</v>
      </c>
      <c r="J90" s="16">
        <v>546</v>
      </c>
      <c r="K90" s="16">
        <v>3</v>
      </c>
      <c r="L90" s="16">
        <v>256</v>
      </c>
      <c r="M90" s="9" t="s">
        <v>396</v>
      </c>
    </row>
    <row r="91" spans="1:13" x14ac:dyDescent="0.2">
      <c r="A91" s="10" t="str">
        <f t="shared" si="6"/>
        <v>2023/1末</v>
      </c>
      <c r="B91" s="10" t="str">
        <f t="shared" si="6"/>
        <v>令和5/1末</v>
      </c>
      <c r="C91" s="18">
        <v>89</v>
      </c>
      <c r="D91" s="18">
        <v>88</v>
      </c>
      <c r="E91" s="19" t="s">
        <v>127</v>
      </c>
      <c r="F91" s="18">
        <v>210</v>
      </c>
      <c r="G91" s="18">
        <v>4</v>
      </c>
      <c r="H91" s="18">
        <v>217</v>
      </c>
      <c r="I91" s="18">
        <v>2</v>
      </c>
      <c r="J91" s="18">
        <v>427</v>
      </c>
      <c r="K91" s="18">
        <v>6</v>
      </c>
      <c r="L91" s="18">
        <v>183</v>
      </c>
      <c r="M91" s="7" t="s">
        <v>396</v>
      </c>
    </row>
    <row r="92" spans="1:13" x14ac:dyDescent="0.2">
      <c r="A92" s="8" t="str">
        <f t="shared" si="6"/>
        <v>2023/1末</v>
      </c>
      <c r="B92" s="8" t="str">
        <f t="shared" si="6"/>
        <v>令和5/1末</v>
      </c>
      <c r="C92" s="16">
        <v>90</v>
      </c>
      <c r="D92" s="16">
        <v>89</v>
      </c>
      <c r="E92" s="17" t="s">
        <v>128</v>
      </c>
      <c r="F92" s="16">
        <v>153</v>
      </c>
      <c r="G92" s="16">
        <v>3</v>
      </c>
      <c r="H92" s="16">
        <v>144</v>
      </c>
      <c r="I92" s="16">
        <v>5</v>
      </c>
      <c r="J92" s="16">
        <v>297</v>
      </c>
      <c r="K92" s="16">
        <v>8</v>
      </c>
      <c r="L92" s="16">
        <v>138</v>
      </c>
      <c r="M92" s="9" t="s">
        <v>396</v>
      </c>
    </row>
    <row r="93" spans="1:13" x14ac:dyDescent="0.2">
      <c r="A93" s="10" t="str">
        <f t="shared" si="6"/>
        <v>2023/1末</v>
      </c>
      <c r="B93" s="10" t="str">
        <f t="shared" si="6"/>
        <v>令和5/1末</v>
      </c>
      <c r="C93" s="18">
        <v>91</v>
      </c>
      <c r="D93" s="18">
        <v>90</v>
      </c>
      <c r="E93" s="19" t="s">
        <v>129</v>
      </c>
      <c r="F93" s="18">
        <v>371</v>
      </c>
      <c r="G93" s="18">
        <v>4</v>
      </c>
      <c r="H93" s="18">
        <v>364</v>
      </c>
      <c r="I93" s="18">
        <v>2</v>
      </c>
      <c r="J93" s="18">
        <v>735</v>
      </c>
      <c r="K93" s="18">
        <v>6</v>
      </c>
      <c r="L93" s="18">
        <v>337</v>
      </c>
      <c r="M93" s="7" t="s">
        <v>396</v>
      </c>
    </row>
    <row r="94" spans="1:13" x14ac:dyDescent="0.2">
      <c r="A94" s="8" t="str">
        <f t="shared" si="6"/>
        <v>2023/1末</v>
      </c>
      <c r="B94" s="8" t="str">
        <f t="shared" si="6"/>
        <v>令和5/1末</v>
      </c>
      <c r="C94" s="16">
        <v>92</v>
      </c>
      <c r="D94" s="16">
        <v>91</v>
      </c>
      <c r="E94" s="17" t="s">
        <v>130</v>
      </c>
      <c r="F94" s="16">
        <v>218</v>
      </c>
      <c r="G94" s="16">
        <v>4</v>
      </c>
      <c r="H94" s="16">
        <v>227</v>
      </c>
      <c r="I94" s="16">
        <v>1</v>
      </c>
      <c r="J94" s="16">
        <v>445</v>
      </c>
      <c r="K94" s="16">
        <v>5</v>
      </c>
      <c r="L94" s="16">
        <v>200</v>
      </c>
      <c r="M94" s="9" t="s">
        <v>396</v>
      </c>
    </row>
    <row r="95" spans="1:13" x14ac:dyDescent="0.2">
      <c r="A95" s="10" t="str">
        <f t="shared" si="6"/>
        <v>2023/1末</v>
      </c>
      <c r="B95" s="10" t="str">
        <f t="shared" si="6"/>
        <v>令和5/1末</v>
      </c>
      <c r="C95" s="18">
        <v>93</v>
      </c>
      <c r="D95" s="18">
        <v>92</v>
      </c>
      <c r="E95" s="19" t="s">
        <v>131</v>
      </c>
      <c r="F95" s="18">
        <v>137</v>
      </c>
      <c r="G95" s="18">
        <v>1</v>
      </c>
      <c r="H95" s="18">
        <v>143</v>
      </c>
      <c r="I95" s="18">
        <v>4</v>
      </c>
      <c r="J95" s="18">
        <v>280</v>
      </c>
      <c r="K95" s="18">
        <v>5</v>
      </c>
      <c r="L95" s="18">
        <v>132</v>
      </c>
      <c r="M95" s="7" t="s">
        <v>396</v>
      </c>
    </row>
    <row r="96" spans="1:13" x14ac:dyDescent="0.2">
      <c r="A96" s="8" t="str">
        <f t="shared" si="6"/>
        <v>2023/1末</v>
      </c>
      <c r="B96" s="8" t="str">
        <f t="shared" si="6"/>
        <v>令和5/1末</v>
      </c>
      <c r="C96" s="16">
        <v>94</v>
      </c>
      <c r="D96" s="16">
        <v>93</v>
      </c>
      <c r="E96" s="17" t="s">
        <v>132</v>
      </c>
      <c r="F96" s="16">
        <v>240</v>
      </c>
      <c r="G96" s="16">
        <v>4</v>
      </c>
      <c r="H96" s="16">
        <v>223</v>
      </c>
      <c r="I96" s="16">
        <v>11</v>
      </c>
      <c r="J96" s="16">
        <v>463</v>
      </c>
      <c r="K96" s="16">
        <v>15</v>
      </c>
      <c r="L96" s="16">
        <v>203</v>
      </c>
      <c r="M96" s="9" t="s">
        <v>396</v>
      </c>
    </row>
    <row r="97" spans="1:13" x14ac:dyDescent="0.2">
      <c r="A97" s="10" t="str">
        <f t="shared" si="6"/>
        <v>2023/1末</v>
      </c>
      <c r="B97" s="10" t="str">
        <f t="shared" si="6"/>
        <v>令和5/1末</v>
      </c>
      <c r="C97" s="18">
        <v>95</v>
      </c>
      <c r="D97" s="18">
        <v>95</v>
      </c>
      <c r="E97" s="19" t="s">
        <v>133</v>
      </c>
      <c r="F97" s="18">
        <v>159</v>
      </c>
      <c r="G97" s="18">
        <v>0</v>
      </c>
      <c r="H97" s="18">
        <v>186</v>
      </c>
      <c r="I97" s="18">
        <v>1</v>
      </c>
      <c r="J97" s="18">
        <v>345</v>
      </c>
      <c r="K97" s="18">
        <v>1</v>
      </c>
      <c r="L97" s="18">
        <v>145</v>
      </c>
      <c r="M97" s="7" t="s">
        <v>396</v>
      </c>
    </row>
    <row r="98" spans="1:13" x14ac:dyDescent="0.2">
      <c r="A98" s="8" t="str">
        <f t="shared" si="6"/>
        <v>2023/1末</v>
      </c>
      <c r="B98" s="8" t="str">
        <f t="shared" si="6"/>
        <v>令和5/1末</v>
      </c>
      <c r="C98" s="16">
        <v>96</v>
      </c>
      <c r="D98" s="16">
        <v>96</v>
      </c>
      <c r="E98" s="17" t="s">
        <v>134</v>
      </c>
      <c r="F98" s="16">
        <v>138</v>
      </c>
      <c r="G98" s="16">
        <v>2</v>
      </c>
      <c r="H98" s="16">
        <v>131</v>
      </c>
      <c r="I98" s="16">
        <v>4</v>
      </c>
      <c r="J98" s="16">
        <v>269</v>
      </c>
      <c r="K98" s="16">
        <v>6</v>
      </c>
      <c r="L98" s="16">
        <v>139</v>
      </c>
      <c r="M98" s="9" t="s">
        <v>396</v>
      </c>
    </row>
    <row r="99" spans="1:13" x14ac:dyDescent="0.2">
      <c r="A99" s="10" t="str">
        <f t="shared" si="6"/>
        <v>2023/1末</v>
      </c>
      <c r="B99" s="10" t="str">
        <f t="shared" si="6"/>
        <v>令和5/1末</v>
      </c>
      <c r="C99" s="18">
        <v>97</v>
      </c>
      <c r="D99" s="18">
        <v>97</v>
      </c>
      <c r="E99" s="19" t="s">
        <v>135</v>
      </c>
      <c r="F99" s="18">
        <v>114</v>
      </c>
      <c r="G99" s="18">
        <v>0</v>
      </c>
      <c r="H99" s="18">
        <v>104</v>
      </c>
      <c r="I99" s="18">
        <v>0</v>
      </c>
      <c r="J99" s="18">
        <v>218</v>
      </c>
      <c r="K99" s="18">
        <v>0</v>
      </c>
      <c r="L99" s="18">
        <v>97</v>
      </c>
      <c r="M99" s="7" t="s">
        <v>396</v>
      </c>
    </row>
    <row r="100" spans="1:13" x14ac:dyDescent="0.2">
      <c r="A100" s="8" t="str">
        <f t="shared" si="6"/>
        <v>2023/1末</v>
      </c>
      <c r="B100" s="8" t="str">
        <f t="shared" si="6"/>
        <v>令和5/1末</v>
      </c>
      <c r="C100" s="16">
        <v>98</v>
      </c>
      <c r="D100" s="16">
        <v>98</v>
      </c>
      <c r="E100" s="17" t="s">
        <v>136</v>
      </c>
      <c r="F100" s="16">
        <v>131</v>
      </c>
      <c r="G100" s="16">
        <v>3</v>
      </c>
      <c r="H100" s="16">
        <v>153</v>
      </c>
      <c r="I100" s="16">
        <v>18</v>
      </c>
      <c r="J100" s="16">
        <v>284</v>
      </c>
      <c r="K100" s="16">
        <v>21</v>
      </c>
      <c r="L100" s="16">
        <v>141</v>
      </c>
      <c r="M100" s="9" t="s">
        <v>396</v>
      </c>
    </row>
    <row r="101" spans="1:13" x14ac:dyDescent="0.2">
      <c r="A101" s="10" t="str">
        <f t="shared" ref="A101:B116" si="7">A100</f>
        <v>2023/1末</v>
      </c>
      <c r="B101" s="10" t="str">
        <f t="shared" si="7"/>
        <v>令和5/1末</v>
      </c>
      <c r="C101" s="18">
        <v>99</v>
      </c>
      <c r="D101" s="18">
        <v>99</v>
      </c>
      <c r="E101" s="19" t="s">
        <v>137</v>
      </c>
      <c r="F101" s="18">
        <v>156</v>
      </c>
      <c r="G101" s="18">
        <v>0</v>
      </c>
      <c r="H101" s="18">
        <v>157</v>
      </c>
      <c r="I101" s="18">
        <v>0</v>
      </c>
      <c r="J101" s="18">
        <v>313</v>
      </c>
      <c r="K101" s="18">
        <v>0</v>
      </c>
      <c r="L101" s="18">
        <v>126</v>
      </c>
      <c r="M101" s="7" t="s">
        <v>396</v>
      </c>
    </row>
    <row r="102" spans="1:13" x14ac:dyDescent="0.2">
      <c r="A102" s="8" t="str">
        <f t="shared" si="7"/>
        <v>2023/1末</v>
      </c>
      <c r="B102" s="8" t="str">
        <f t="shared" si="7"/>
        <v>令和5/1末</v>
      </c>
      <c r="C102" s="16">
        <v>100</v>
      </c>
      <c r="D102" s="16">
        <v>106</v>
      </c>
      <c r="E102" s="17" t="s">
        <v>138</v>
      </c>
      <c r="F102" s="16">
        <v>131</v>
      </c>
      <c r="G102" s="16">
        <v>0</v>
      </c>
      <c r="H102" s="16">
        <v>154</v>
      </c>
      <c r="I102" s="16">
        <v>0</v>
      </c>
      <c r="J102" s="16">
        <v>285</v>
      </c>
      <c r="K102" s="16">
        <v>0</v>
      </c>
      <c r="L102" s="16">
        <v>99</v>
      </c>
      <c r="M102" s="9" t="s">
        <v>396</v>
      </c>
    </row>
    <row r="103" spans="1:13" x14ac:dyDescent="0.2">
      <c r="A103" s="10" t="str">
        <f t="shared" si="7"/>
        <v>2023/1末</v>
      </c>
      <c r="B103" s="10" t="str">
        <f t="shared" si="7"/>
        <v>令和5/1末</v>
      </c>
      <c r="C103" s="18">
        <v>101</v>
      </c>
      <c r="D103" s="18">
        <v>107</v>
      </c>
      <c r="E103" s="19" t="s">
        <v>139</v>
      </c>
      <c r="F103" s="18">
        <v>208</v>
      </c>
      <c r="G103" s="18">
        <v>0</v>
      </c>
      <c r="H103" s="18">
        <v>207</v>
      </c>
      <c r="I103" s="18">
        <v>0</v>
      </c>
      <c r="J103" s="18">
        <v>415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2023/1末</v>
      </c>
      <c r="B104" s="8" t="str">
        <f t="shared" si="7"/>
        <v>令和5/1末</v>
      </c>
      <c r="C104" s="16">
        <v>102</v>
      </c>
      <c r="D104" s="16">
        <v>108</v>
      </c>
      <c r="E104" s="17" t="s">
        <v>140</v>
      </c>
      <c r="F104" s="16">
        <v>204</v>
      </c>
      <c r="G104" s="16">
        <v>0</v>
      </c>
      <c r="H104" s="16">
        <v>197</v>
      </c>
      <c r="I104" s="16">
        <v>0</v>
      </c>
      <c r="J104" s="16">
        <v>401</v>
      </c>
      <c r="K104" s="16">
        <v>0</v>
      </c>
      <c r="L104" s="16">
        <v>129</v>
      </c>
      <c r="M104" s="9" t="s">
        <v>396</v>
      </c>
    </row>
    <row r="105" spans="1:13" x14ac:dyDescent="0.2">
      <c r="A105" s="10" t="str">
        <f t="shared" si="7"/>
        <v>2023/1末</v>
      </c>
      <c r="B105" s="10" t="str">
        <f t="shared" si="7"/>
        <v>令和5/1末</v>
      </c>
      <c r="C105" s="18">
        <v>103</v>
      </c>
      <c r="D105" s="18">
        <v>109</v>
      </c>
      <c r="E105" s="19" t="s">
        <v>141</v>
      </c>
      <c r="F105" s="18">
        <v>298</v>
      </c>
      <c r="G105" s="18">
        <v>2</v>
      </c>
      <c r="H105" s="18">
        <v>279</v>
      </c>
      <c r="I105" s="18">
        <v>1</v>
      </c>
      <c r="J105" s="18">
        <v>577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2023/1末</v>
      </c>
      <c r="B106" s="8" t="str">
        <f t="shared" si="7"/>
        <v>令和5/1末</v>
      </c>
      <c r="C106" s="16">
        <v>104</v>
      </c>
      <c r="D106" s="16">
        <v>149</v>
      </c>
      <c r="E106" s="17" t="s">
        <v>142</v>
      </c>
      <c r="F106" s="16">
        <v>13</v>
      </c>
      <c r="G106" s="16">
        <v>0</v>
      </c>
      <c r="H106" s="16">
        <v>61</v>
      </c>
      <c r="I106" s="16">
        <v>0</v>
      </c>
      <c r="J106" s="16">
        <v>74</v>
      </c>
      <c r="K106" s="16">
        <v>0</v>
      </c>
      <c r="L106" s="16">
        <v>74</v>
      </c>
      <c r="M106" s="9" t="s">
        <v>396</v>
      </c>
    </row>
    <row r="107" spans="1:13" x14ac:dyDescent="0.2">
      <c r="A107" s="10" t="str">
        <f t="shared" si="7"/>
        <v>2023/1末</v>
      </c>
      <c r="B107" s="10" t="str">
        <f t="shared" si="7"/>
        <v>令和5/1末</v>
      </c>
      <c r="C107" s="18">
        <v>105</v>
      </c>
      <c r="D107" s="18">
        <v>156</v>
      </c>
      <c r="E107" s="19" t="s">
        <v>143</v>
      </c>
      <c r="F107" s="18">
        <v>18</v>
      </c>
      <c r="G107" s="18">
        <v>0</v>
      </c>
      <c r="H107" s="18">
        <v>71</v>
      </c>
      <c r="I107" s="18">
        <v>0</v>
      </c>
      <c r="J107" s="18">
        <v>89</v>
      </c>
      <c r="K107" s="18">
        <v>0</v>
      </c>
      <c r="L107" s="18">
        <v>89</v>
      </c>
      <c r="M107" s="7" t="s">
        <v>396</v>
      </c>
    </row>
    <row r="108" spans="1:13" x14ac:dyDescent="0.2">
      <c r="A108" s="8" t="str">
        <f t="shared" si="7"/>
        <v>2023/1末</v>
      </c>
      <c r="B108" s="8" t="str">
        <f t="shared" si="7"/>
        <v>令和5/1末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2023/1末</v>
      </c>
      <c r="B109" s="10" t="str">
        <f t="shared" si="7"/>
        <v>令和5/1末</v>
      </c>
      <c r="C109" s="18">
        <v>107</v>
      </c>
      <c r="D109" s="18">
        <v>140</v>
      </c>
      <c r="E109" s="19" t="s">
        <v>145</v>
      </c>
      <c r="F109" s="18">
        <v>401</v>
      </c>
      <c r="G109" s="18">
        <v>0</v>
      </c>
      <c r="H109" s="18">
        <v>424</v>
      </c>
      <c r="I109" s="18">
        <v>8</v>
      </c>
      <c r="J109" s="18">
        <v>825</v>
      </c>
      <c r="K109" s="18">
        <v>8</v>
      </c>
      <c r="L109" s="18">
        <v>372</v>
      </c>
      <c r="M109" s="7" t="s">
        <v>397</v>
      </c>
    </row>
    <row r="110" spans="1:13" x14ac:dyDescent="0.2">
      <c r="A110" s="8" t="str">
        <f t="shared" si="7"/>
        <v>2023/1末</v>
      </c>
      <c r="B110" s="8" t="str">
        <f t="shared" si="7"/>
        <v>令和5/1末</v>
      </c>
      <c r="C110" s="16">
        <v>108</v>
      </c>
      <c r="D110" s="16">
        <v>141</v>
      </c>
      <c r="E110" s="17" t="s">
        <v>146</v>
      </c>
      <c r="F110" s="16">
        <v>472</v>
      </c>
      <c r="G110" s="16">
        <v>5</v>
      </c>
      <c r="H110" s="16">
        <v>472</v>
      </c>
      <c r="I110" s="16">
        <v>7</v>
      </c>
      <c r="J110" s="16">
        <v>944</v>
      </c>
      <c r="K110" s="16">
        <v>12</v>
      </c>
      <c r="L110" s="16">
        <v>396</v>
      </c>
      <c r="M110" s="9" t="s">
        <v>397</v>
      </c>
    </row>
    <row r="111" spans="1:13" x14ac:dyDescent="0.2">
      <c r="A111" s="10" t="str">
        <f t="shared" si="7"/>
        <v>2023/1末</v>
      </c>
      <c r="B111" s="10" t="str">
        <f t="shared" si="7"/>
        <v>令和5/1末</v>
      </c>
      <c r="C111" s="18">
        <v>109</v>
      </c>
      <c r="D111" s="18">
        <v>142</v>
      </c>
      <c r="E111" s="19" t="s">
        <v>147</v>
      </c>
      <c r="F111" s="18">
        <v>357</v>
      </c>
      <c r="G111" s="18">
        <v>3</v>
      </c>
      <c r="H111" s="18">
        <v>386</v>
      </c>
      <c r="I111" s="18">
        <v>5</v>
      </c>
      <c r="J111" s="18">
        <v>743</v>
      </c>
      <c r="K111" s="18">
        <v>8</v>
      </c>
      <c r="L111" s="18">
        <v>373</v>
      </c>
      <c r="M111" s="7" t="s">
        <v>397</v>
      </c>
    </row>
    <row r="112" spans="1:13" x14ac:dyDescent="0.2">
      <c r="A112" s="8" t="str">
        <f t="shared" si="7"/>
        <v>2023/1末</v>
      </c>
      <c r="B112" s="8" t="str">
        <f t="shared" si="7"/>
        <v>令和5/1末</v>
      </c>
      <c r="C112" s="16">
        <v>110</v>
      </c>
      <c r="D112" s="16">
        <v>143</v>
      </c>
      <c r="E112" s="17" t="s">
        <v>148</v>
      </c>
      <c r="F112" s="16">
        <v>436</v>
      </c>
      <c r="G112" s="16">
        <v>8</v>
      </c>
      <c r="H112" s="16">
        <v>404</v>
      </c>
      <c r="I112" s="16">
        <v>13</v>
      </c>
      <c r="J112" s="16">
        <v>840</v>
      </c>
      <c r="K112" s="16">
        <v>21</v>
      </c>
      <c r="L112" s="16">
        <v>388</v>
      </c>
      <c r="M112" s="9" t="s">
        <v>397</v>
      </c>
    </row>
    <row r="113" spans="1:13" x14ac:dyDescent="0.2">
      <c r="A113" s="10" t="str">
        <f t="shared" si="7"/>
        <v>2023/1末</v>
      </c>
      <c r="B113" s="10" t="str">
        <f t="shared" si="7"/>
        <v>令和5/1末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39</v>
      </c>
      <c r="I113" s="18">
        <v>0</v>
      </c>
      <c r="J113" s="18">
        <v>84</v>
      </c>
      <c r="K113" s="18">
        <v>0</v>
      </c>
      <c r="L113" s="18">
        <v>31</v>
      </c>
      <c r="M113" s="7" t="s">
        <v>397</v>
      </c>
    </row>
    <row r="114" spans="1:13" x14ac:dyDescent="0.2">
      <c r="A114" s="8" t="str">
        <f t="shared" si="7"/>
        <v>2023/1末</v>
      </c>
      <c r="B114" s="8" t="str">
        <f t="shared" si="7"/>
        <v>令和5/1末</v>
      </c>
      <c r="C114" s="16">
        <v>112</v>
      </c>
      <c r="D114" s="16">
        <v>145</v>
      </c>
      <c r="E114" s="17" t="s">
        <v>150</v>
      </c>
      <c r="F114" s="16">
        <v>173</v>
      </c>
      <c r="G114" s="16">
        <v>0</v>
      </c>
      <c r="H114" s="16">
        <v>164</v>
      </c>
      <c r="I114" s="16">
        <v>1</v>
      </c>
      <c r="J114" s="16">
        <v>337</v>
      </c>
      <c r="K114" s="16">
        <v>1</v>
      </c>
      <c r="L114" s="16">
        <v>154</v>
      </c>
      <c r="M114" s="9" t="s">
        <v>397</v>
      </c>
    </row>
    <row r="115" spans="1:13" x14ac:dyDescent="0.2">
      <c r="A115" s="10" t="str">
        <f t="shared" si="7"/>
        <v>2023/1末</v>
      </c>
      <c r="B115" s="10" t="str">
        <f t="shared" si="7"/>
        <v>令和5/1末</v>
      </c>
      <c r="C115" s="18">
        <v>113</v>
      </c>
      <c r="D115" s="18">
        <v>146</v>
      </c>
      <c r="E115" s="19" t="s">
        <v>151</v>
      </c>
      <c r="F115" s="18">
        <v>135</v>
      </c>
      <c r="G115" s="18">
        <v>1</v>
      </c>
      <c r="H115" s="18">
        <v>138</v>
      </c>
      <c r="I115" s="18">
        <v>0</v>
      </c>
      <c r="J115" s="18">
        <v>273</v>
      </c>
      <c r="K115" s="18">
        <v>1</v>
      </c>
      <c r="L115" s="18">
        <v>116</v>
      </c>
      <c r="M115" s="7" t="s">
        <v>397</v>
      </c>
    </row>
    <row r="116" spans="1:13" x14ac:dyDescent="0.2">
      <c r="A116" s="8" t="str">
        <f t="shared" si="7"/>
        <v>2023/1末</v>
      </c>
      <c r="B116" s="8" t="str">
        <f t="shared" si="7"/>
        <v>令和5/1末</v>
      </c>
      <c r="C116" s="16">
        <v>114</v>
      </c>
      <c r="D116" s="16">
        <v>147</v>
      </c>
      <c r="E116" s="17" t="s">
        <v>152</v>
      </c>
      <c r="F116" s="16">
        <v>101</v>
      </c>
      <c r="G116" s="16">
        <v>1</v>
      </c>
      <c r="H116" s="16">
        <v>111</v>
      </c>
      <c r="I116" s="16">
        <v>0</v>
      </c>
      <c r="J116" s="16">
        <v>212</v>
      </c>
      <c r="K116" s="16">
        <v>1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2023/1末</v>
      </c>
      <c r="B117" s="10" t="str">
        <f t="shared" si="8"/>
        <v>令和5/1末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2023/1末</v>
      </c>
      <c r="B118" s="8" t="str">
        <f t="shared" si="8"/>
        <v>令和5/1末</v>
      </c>
      <c r="C118" s="16">
        <v>116</v>
      </c>
      <c r="D118" s="16">
        <v>110</v>
      </c>
      <c r="E118" s="17" t="s">
        <v>154</v>
      </c>
      <c r="F118" s="16">
        <v>233</v>
      </c>
      <c r="G118" s="16">
        <v>2</v>
      </c>
      <c r="H118" s="16">
        <v>263</v>
      </c>
      <c r="I118" s="16">
        <v>8</v>
      </c>
      <c r="J118" s="16">
        <v>496</v>
      </c>
      <c r="K118" s="16">
        <v>10</v>
      </c>
      <c r="L118" s="16">
        <v>202</v>
      </c>
      <c r="M118" s="9" t="s">
        <v>398</v>
      </c>
    </row>
    <row r="119" spans="1:13" x14ac:dyDescent="0.2">
      <c r="A119" s="10" t="str">
        <f t="shared" si="8"/>
        <v>2023/1末</v>
      </c>
      <c r="B119" s="10" t="str">
        <f t="shared" si="8"/>
        <v>令和5/1末</v>
      </c>
      <c r="C119" s="18">
        <v>117</v>
      </c>
      <c r="D119" s="18">
        <v>111</v>
      </c>
      <c r="E119" s="19" t="s">
        <v>155</v>
      </c>
      <c r="F119" s="18">
        <v>179</v>
      </c>
      <c r="G119" s="18">
        <v>1</v>
      </c>
      <c r="H119" s="18">
        <v>216</v>
      </c>
      <c r="I119" s="18">
        <v>11</v>
      </c>
      <c r="J119" s="18">
        <v>395</v>
      </c>
      <c r="K119" s="18">
        <v>12</v>
      </c>
      <c r="L119" s="18">
        <v>183</v>
      </c>
      <c r="M119" s="7" t="s">
        <v>398</v>
      </c>
    </row>
    <row r="120" spans="1:13" x14ac:dyDescent="0.2">
      <c r="A120" s="8" t="str">
        <f t="shared" si="8"/>
        <v>2023/1末</v>
      </c>
      <c r="B120" s="8" t="str">
        <f t="shared" si="8"/>
        <v>令和5/1末</v>
      </c>
      <c r="C120" s="16">
        <v>118</v>
      </c>
      <c r="D120" s="16">
        <v>112</v>
      </c>
      <c r="E120" s="17" t="s">
        <v>156</v>
      </c>
      <c r="F120" s="16">
        <v>89</v>
      </c>
      <c r="G120" s="16">
        <v>1</v>
      </c>
      <c r="H120" s="16">
        <v>95</v>
      </c>
      <c r="I120" s="16">
        <v>1</v>
      </c>
      <c r="J120" s="16">
        <v>184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2023/1末</v>
      </c>
      <c r="B121" s="10" t="str">
        <f t="shared" si="8"/>
        <v>令和5/1末</v>
      </c>
      <c r="C121" s="18">
        <v>119</v>
      </c>
      <c r="D121" s="18">
        <v>113</v>
      </c>
      <c r="E121" s="19" t="s">
        <v>479</v>
      </c>
      <c r="F121" s="18">
        <v>75</v>
      </c>
      <c r="G121" s="18">
        <v>0</v>
      </c>
      <c r="H121" s="18">
        <v>90</v>
      </c>
      <c r="I121" s="18">
        <v>0</v>
      </c>
      <c r="J121" s="18">
        <v>165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2023/1末</v>
      </c>
      <c r="B122" s="8" t="str">
        <f t="shared" si="8"/>
        <v>令和5/1末</v>
      </c>
      <c r="C122" s="16">
        <v>120</v>
      </c>
      <c r="D122" s="16">
        <v>114</v>
      </c>
      <c r="E122" s="17" t="s">
        <v>157</v>
      </c>
      <c r="F122" s="16">
        <v>227</v>
      </c>
      <c r="G122" s="16">
        <v>3</v>
      </c>
      <c r="H122" s="16">
        <v>240</v>
      </c>
      <c r="I122" s="16">
        <v>3</v>
      </c>
      <c r="J122" s="16">
        <v>467</v>
      </c>
      <c r="K122" s="16">
        <v>6</v>
      </c>
      <c r="L122" s="16">
        <v>181</v>
      </c>
      <c r="M122" s="9" t="s">
        <v>398</v>
      </c>
    </row>
    <row r="123" spans="1:13" x14ac:dyDescent="0.2">
      <c r="A123" s="10" t="str">
        <f t="shared" si="8"/>
        <v>2023/1末</v>
      </c>
      <c r="B123" s="10" t="str">
        <f t="shared" si="8"/>
        <v>令和5/1末</v>
      </c>
      <c r="C123" s="18">
        <v>121</v>
      </c>
      <c r="D123" s="18">
        <v>115</v>
      </c>
      <c r="E123" s="19" t="s">
        <v>158</v>
      </c>
      <c r="F123" s="18">
        <v>497</v>
      </c>
      <c r="G123" s="18">
        <v>4</v>
      </c>
      <c r="H123" s="18">
        <v>493</v>
      </c>
      <c r="I123" s="18">
        <v>10</v>
      </c>
      <c r="J123" s="18">
        <v>990</v>
      </c>
      <c r="K123" s="18">
        <v>14</v>
      </c>
      <c r="L123" s="18">
        <v>422</v>
      </c>
      <c r="M123" s="7" t="s">
        <v>398</v>
      </c>
    </row>
    <row r="124" spans="1:13" x14ac:dyDescent="0.2">
      <c r="A124" s="8" t="str">
        <f t="shared" si="8"/>
        <v>2023/1末</v>
      </c>
      <c r="B124" s="8" t="str">
        <f t="shared" si="8"/>
        <v>令和5/1末</v>
      </c>
      <c r="C124" s="16">
        <v>122</v>
      </c>
      <c r="D124" s="16">
        <v>116</v>
      </c>
      <c r="E124" s="17" t="s">
        <v>159</v>
      </c>
      <c r="F124" s="16">
        <v>25</v>
      </c>
      <c r="G124" s="16">
        <v>0</v>
      </c>
      <c r="H124" s="16">
        <v>24</v>
      </c>
      <c r="I124" s="16">
        <v>0</v>
      </c>
      <c r="J124" s="16">
        <v>49</v>
      </c>
      <c r="K124" s="16">
        <v>0</v>
      </c>
      <c r="L124" s="16">
        <v>26</v>
      </c>
      <c r="M124" s="9" t="s">
        <v>398</v>
      </c>
    </row>
    <row r="125" spans="1:13" x14ac:dyDescent="0.2">
      <c r="A125" s="10" t="str">
        <f t="shared" si="8"/>
        <v>2023/1末</v>
      </c>
      <c r="B125" s="10" t="str">
        <f t="shared" si="8"/>
        <v>令和5/1末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2023/1末</v>
      </c>
      <c r="B126" s="8" t="str">
        <f t="shared" si="8"/>
        <v>令和5/1末</v>
      </c>
      <c r="C126" s="16">
        <v>124</v>
      </c>
      <c r="D126" s="16">
        <v>118</v>
      </c>
      <c r="E126" s="17" t="s">
        <v>161</v>
      </c>
      <c r="F126" s="16">
        <v>281</v>
      </c>
      <c r="G126" s="16">
        <v>0</v>
      </c>
      <c r="H126" s="16">
        <v>234</v>
      </c>
      <c r="I126" s="16">
        <v>2</v>
      </c>
      <c r="J126" s="16">
        <v>515</v>
      </c>
      <c r="K126" s="16">
        <v>2</v>
      </c>
      <c r="L126" s="16">
        <v>214</v>
      </c>
      <c r="M126" s="9" t="s">
        <v>398</v>
      </c>
    </row>
    <row r="127" spans="1:13" x14ac:dyDescent="0.2">
      <c r="A127" s="10" t="str">
        <f t="shared" si="8"/>
        <v>2023/1末</v>
      </c>
      <c r="B127" s="10" t="str">
        <f t="shared" si="8"/>
        <v>令和5/1末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2023/1末</v>
      </c>
      <c r="B128" s="8" t="str">
        <f t="shared" si="8"/>
        <v>令和5/1末</v>
      </c>
      <c r="C128" s="16">
        <v>126</v>
      </c>
      <c r="D128" s="16">
        <v>122</v>
      </c>
      <c r="E128" s="17" t="s">
        <v>163</v>
      </c>
      <c r="F128" s="16">
        <v>44</v>
      </c>
      <c r="G128" s="16">
        <v>0</v>
      </c>
      <c r="H128" s="16">
        <v>46</v>
      </c>
      <c r="I128" s="16">
        <v>0</v>
      </c>
      <c r="J128" s="16">
        <v>90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2023/1末</v>
      </c>
      <c r="B129" s="10" t="str">
        <f t="shared" si="8"/>
        <v>令和5/1末</v>
      </c>
      <c r="C129" s="18">
        <v>127</v>
      </c>
      <c r="D129" s="18">
        <v>123</v>
      </c>
      <c r="E129" s="19" t="s">
        <v>164</v>
      </c>
      <c r="F129" s="18">
        <v>326</v>
      </c>
      <c r="G129" s="18">
        <v>4</v>
      </c>
      <c r="H129" s="18">
        <v>340</v>
      </c>
      <c r="I129" s="18">
        <v>0</v>
      </c>
      <c r="J129" s="18">
        <v>666</v>
      </c>
      <c r="K129" s="18">
        <v>4</v>
      </c>
      <c r="L129" s="18">
        <v>267</v>
      </c>
      <c r="M129" s="7" t="s">
        <v>398</v>
      </c>
    </row>
    <row r="130" spans="1:13" x14ac:dyDescent="0.2">
      <c r="A130" s="8" t="str">
        <f t="shared" si="8"/>
        <v>2023/1末</v>
      </c>
      <c r="B130" s="8" t="str">
        <f t="shared" si="8"/>
        <v>令和5/1末</v>
      </c>
      <c r="C130" s="16">
        <v>128</v>
      </c>
      <c r="D130" s="16">
        <v>124</v>
      </c>
      <c r="E130" s="17" t="s">
        <v>165</v>
      </c>
      <c r="F130" s="16">
        <v>204</v>
      </c>
      <c r="G130" s="16">
        <v>3</v>
      </c>
      <c r="H130" s="16">
        <v>217</v>
      </c>
      <c r="I130" s="16">
        <v>0</v>
      </c>
      <c r="J130" s="16">
        <v>421</v>
      </c>
      <c r="K130" s="16">
        <v>3</v>
      </c>
      <c r="L130" s="16">
        <v>157</v>
      </c>
      <c r="M130" s="9" t="s">
        <v>398</v>
      </c>
    </row>
    <row r="131" spans="1:13" x14ac:dyDescent="0.2">
      <c r="A131" s="10" t="str">
        <f t="shared" si="8"/>
        <v>2023/1末</v>
      </c>
      <c r="B131" s="10" t="str">
        <f t="shared" si="8"/>
        <v>令和5/1末</v>
      </c>
      <c r="C131" s="18">
        <v>129</v>
      </c>
      <c r="D131" s="18">
        <v>125</v>
      </c>
      <c r="E131" s="19" t="s">
        <v>166</v>
      </c>
      <c r="F131" s="18">
        <v>399</v>
      </c>
      <c r="G131" s="18">
        <v>0</v>
      </c>
      <c r="H131" s="18">
        <v>385</v>
      </c>
      <c r="I131" s="18">
        <v>3</v>
      </c>
      <c r="J131" s="18">
        <v>784</v>
      </c>
      <c r="K131" s="18">
        <v>3</v>
      </c>
      <c r="L131" s="18">
        <v>274</v>
      </c>
      <c r="M131" s="7" t="s">
        <v>398</v>
      </c>
    </row>
    <row r="132" spans="1:13" x14ac:dyDescent="0.2">
      <c r="A132" s="8" t="str">
        <f t="shared" si="8"/>
        <v>2023/1末</v>
      </c>
      <c r="B132" s="8" t="str">
        <f t="shared" si="8"/>
        <v>令和5/1末</v>
      </c>
      <c r="C132" s="16">
        <v>130</v>
      </c>
      <c r="D132" s="16">
        <v>126</v>
      </c>
      <c r="E132" s="17" t="s">
        <v>167</v>
      </c>
      <c r="F132" s="16">
        <v>144</v>
      </c>
      <c r="G132" s="16">
        <v>1</v>
      </c>
      <c r="H132" s="16">
        <v>135</v>
      </c>
      <c r="I132" s="16">
        <v>1</v>
      </c>
      <c r="J132" s="16">
        <v>279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2023/1末</v>
      </c>
      <c r="B133" s="10" t="str">
        <f t="shared" si="9"/>
        <v>令和5/1末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2023/1末</v>
      </c>
      <c r="B134" s="8" t="str">
        <f t="shared" si="9"/>
        <v>令和5/1末</v>
      </c>
      <c r="C134" s="16">
        <v>132</v>
      </c>
      <c r="D134" s="16">
        <v>128</v>
      </c>
      <c r="E134" s="17" t="s">
        <v>169</v>
      </c>
      <c r="F134" s="16">
        <v>102</v>
      </c>
      <c r="G134" s="16">
        <v>1</v>
      </c>
      <c r="H134" s="16">
        <v>108</v>
      </c>
      <c r="I134" s="16">
        <v>0</v>
      </c>
      <c r="J134" s="16">
        <v>210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2023/1末</v>
      </c>
      <c r="B135" s="10" t="str">
        <f t="shared" si="9"/>
        <v>令和5/1末</v>
      </c>
      <c r="C135" s="18">
        <v>133</v>
      </c>
      <c r="D135" s="18">
        <v>129</v>
      </c>
      <c r="E135" s="19" t="s">
        <v>170</v>
      </c>
      <c r="F135" s="18">
        <v>71</v>
      </c>
      <c r="G135" s="18">
        <v>0</v>
      </c>
      <c r="H135" s="18">
        <v>72</v>
      </c>
      <c r="I135" s="18">
        <v>0</v>
      </c>
      <c r="J135" s="18">
        <v>143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2023/1末</v>
      </c>
      <c r="B136" s="8" t="str">
        <f t="shared" si="9"/>
        <v>令和5/1末</v>
      </c>
      <c r="C136" s="16">
        <v>134</v>
      </c>
      <c r="D136" s="16">
        <v>130</v>
      </c>
      <c r="E136" s="17" t="s">
        <v>171</v>
      </c>
      <c r="F136" s="16">
        <v>6</v>
      </c>
      <c r="G136" s="16">
        <v>0</v>
      </c>
      <c r="H136" s="16">
        <v>71</v>
      </c>
      <c r="I136" s="16">
        <v>0</v>
      </c>
      <c r="J136" s="16">
        <v>77</v>
      </c>
      <c r="K136" s="16">
        <v>0</v>
      </c>
      <c r="L136" s="16">
        <v>77</v>
      </c>
      <c r="M136" s="9" t="s">
        <v>398</v>
      </c>
    </row>
    <row r="137" spans="1:13" x14ac:dyDescent="0.2">
      <c r="A137" s="10" t="str">
        <f t="shared" si="9"/>
        <v>2023/1末</v>
      </c>
      <c r="B137" s="10" t="str">
        <f t="shared" si="9"/>
        <v>令和5/1末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2023/1末</v>
      </c>
      <c r="B138" s="8" t="str">
        <f t="shared" si="9"/>
        <v>令和5/1末</v>
      </c>
      <c r="C138" s="16">
        <v>136</v>
      </c>
      <c r="D138" s="16">
        <v>150</v>
      </c>
      <c r="E138" s="17" t="s">
        <v>173</v>
      </c>
      <c r="F138" s="16">
        <v>155</v>
      </c>
      <c r="G138" s="16">
        <v>0</v>
      </c>
      <c r="H138" s="16">
        <v>154</v>
      </c>
      <c r="I138" s="16">
        <v>0</v>
      </c>
      <c r="J138" s="16">
        <v>309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2023/1末</v>
      </c>
      <c r="B139" s="10" t="str">
        <f t="shared" si="9"/>
        <v>令和5/1末</v>
      </c>
      <c r="C139" s="18">
        <v>137</v>
      </c>
      <c r="D139" s="18">
        <v>151</v>
      </c>
      <c r="E139" s="19" t="s">
        <v>174</v>
      </c>
      <c r="F139" s="18">
        <v>354</v>
      </c>
      <c r="G139" s="18">
        <v>7</v>
      </c>
      <c r="H139" s="18">
        <v>366</v>
      </c>
      <c r="I139" s="18">
        <v>5</v>
      </c>
      <c r="J139" s="18">
        <v>720</v>
      </c>
      <c r="K139" s="18">
        <v>12</v>
      </c>
      <c r="L139" s="18">
        <v>270</v>
      </c>
      <c r="M139" s="7" t="s">
        <v>399</v>
      </c>
    </row>
    <row r="140" spans="1:13" x14ac:dyDescent="0.2">
      <c r="A140" s="8" t="str">
        <f t="shared" si="9"/>
        <v>2023/1末</v>
      </c>
      <c r="B140" s="8" t="str">
        <f t="shared" si="9"/>
        <v>令和5/1末</v>
      </c>
      <c r="C140" s="16">
        <v>138</v>
      </c>
      <c r="D140" s="16">
        <v>152</v>
      </c>
      <c r="E140" s="17" t="s">
        <v>175</v>
      </c>
      <c r="F140" s="16">
        <v>343</v>
      </c>
      <c r="G140" s="16">
        <v>0</v>
      </c>
      <c r="H140" s="16">
        <v>368</v>
      </c>
      <c r="I140" s="16">
        <v>1</v>
      </c>
      <c r="J140" s="16">
        <v>711</v>
      </c>
      <c r="K140" s="16">
        <v>1</v>
      </c>
      <c r="L140" s="16">
        <v>268</v>
      </c>
      <c r="M140" s="9" t="s">
        <v>399</v>
      </c>
    </row>
    <row r="141" spans="1:13" x14ac:dyDescent="0.2">
      <c r="A141" s="10" t="str">
        <f t="shared" si="9"/>
        <v>2023/1末</v>
      </c>
      <c r="B141" s="10" t="str">
        <f t="shared" si="9"/>
        <v>令和5/1末</v>
      </c>
      <c r="C141" s="18">
        <v>139</v>
      </c>
      <c r="D141" s="18">
        <v>153</v>
      </c>
      <c r="E141" s="19" t="s">
        <v>176</v>
      </c>
      <c r="F141" s="18">
        <v>130</v>
      </c>
      <c r="G141" s="18">
        <v>0</v>
      </c>
      <c r="H141" s="18">
        <v>126</v>
      </c>
      <c r="I141" s="18">
        <v>2</v>
      </c>
      <c r="J141" s="18">
        <v>256</v>
      </c>
      <c r="K141" s="18">
        <v>2</v>
      </c>
      <c r="L141" s="18">
        <v>112</v>
      </c>
      <c r="M141" s="7" t="s">
        <v>399</v>
      </c>
    </row>
    <row r="142" spans="1:13" x14ac:dyDescent="0.2">
      <c r="A142" s="8" t="str">
        <f t="shared" si="9"/>
        <v>2023/1末</v>
      </c>
      <c r="B142" s="8" t="str">
        <f t="shared" si="9"/>
        <v>令和5/1末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151</v>
      </c>
      <c r="I142" s="16">
        <v>0</v>
      </c>
      <c r="J142" s="16">
        <v>284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2023/1末</v>
      </c>
      <c r="B143" s="10" t="str">
        <f t="shared" si="9"/>
        <v>令和5/1末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11</v>
      </c>
      <c r="H143" s="18">
        <v>128</v>
      </c>
      <c r="I143" s="18">
        <v>6</v>
      </c>
      <c r="J143" s="18">
        <v>266</v>
      </c>
      <c r="K143" s="18">
        <v>17</v>
      </c>
      <c r="L143" s="18">
        <v>114</v>
      </c>
      <c r="M143" s="7" t="s">
        <v>399</v>
      </c>
    </row>
    <row r="144" spans="1:13" x14ac:dyDescent="0.2">
      <c r="A144" s="8" t="str">
        <f t="shared" si="9"/>
        <v>2023/1末</v>
      </c>
      <c r="B144" s="8" t="str">
        <f t="shared" si="9"/>
        <v>令和5/1末</v>
      </c>
      <c r="C144" s="16">
        <v>142</v>
      </c>
      <c r="D144" s="16">
        <v>157</v>
      </c>
      <c r="E144" s="17" t="s">
        <v>179</v>
      </c>
      <c r="F144" s="16">
        <v>63</v>
      </c>
      <c r="G144" s="16">
        <v>0</v>
      </c>
      <c r="H144" s="16">
        <v>55</v>
      </c>
      <c r="I144" s="16">
        <v>0</v>
      </c>
      <c r="J144" s="16">
        <v>118</v>
      </c>
      <c r="K144" s="16">
        <v>0</v>
      </c>
      <c r="L144" s="16">
        <v>118</v>
      </c>
      <c r="M144" s="9" t="s">
        <v>399</v>
      </c>
    </row>
    <row r="145" spans="1:13" x14ac:dyDescent="0.2">
      <c r="A145" s="10" t="str">
        <f t="shared" si="9"/>
        <v>2023/1末</v>
      </c>
      <c r="B145" s="10" t="str">
        <f t="shared" si="9"/>
        <v>令和5/1末</v>
      </c>
      <c r="C145" s="18">
        <v>143</v>
      </c>
      <c r="D145" s="18">
        <v>158</v>
      </c>
      <c r="E145" s="19" t="s">
        <v>180</v>
      </c>
      <c r="F145" s="18">
        <v>14</v>
      </c>
      <c r="G145" s="18">
        <v>0</v>
      </c>
      <c r="H145" s="18">
        <v>83</v>
      </c>
      <c r="I145" s="18">
        <v>0</v>
      </c>
      <c r="J145" s="18">
        <v>97</v>
      </c>
      <c r="K145" s="18">
        <v>0</v>
      </c>
      <c r="L145" s="18">
        <v>97</v>
      </c>
      <c r="M145" s="7" t="s">
        <v>399</v>
      </c>
    </row>
    <row r="146" spans="1:13" x14ac:dyDescent="0.2">
      <c r="A146" s="8" t="str">
        <f t="shared" si="9"/>
        <v>2023/1末</v>
      </c>
      <c r="B146" s="8" t="str">
        <f t="shared" si="9"/>
        <v>令和5/1末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37</v>
      </c>
      <c r="I146" s="16">
        <v>0</v>
      </c>
      <c r="J146" s="16">
        <v>60</v>
      </c>
      <c r="K146" s="16">
        <v>0</v>
      </c>
      <c r="L146" s="16">
        <v>60</v>
      </c>
      <c r="M146" s="9" t="s">
        <v>400</v>
      </c>
    </row>
    <row r="147" spans="1:13" x14ac:dyDescent="0.2">
      <c r="A147" s="10" t="str">
        <f t="shared" si="9"/>
        <v>2023/1末</v>
      </c>
      <c r="B147" s="10" t="str">
        <f t="shared" si="9"/>
        <v>令和5/1末</v>
      </c>
      <c r="C147" s="18">
        <v>145</v>
      </c>
      <c r="D147" s="18">
        <v>160</v>
      </c>
      <c r="E147" s="19" t="s">
        <v>472</v>
      </c>
      <c r="F147" s="18">
        <v>114</v>
      </c>
      <c r="G147" s="18">
        <v>1</v>
      </c>
      <c r="H147" s="18">
        <v>95</v>
      </c>
      <c r="I147" s="18">
        <v>1</v>
      </c>
      <c r="J147" s="18">
        <v>209</v>
      </c>
      <c r="K147" s="18">
        <v>2</v>
      </c>
      <c r="L147" s="18">
        <v>104</v>
      </c>
      <c r="M147" s="7" t="s">
        <v>400</v>
      </c>
    </row>
    <row r="148" spans="1:13" x14ac:dyDescent="0.2">
      <c r="A148" s="8" t="str">
        <f t="shared" si="9"/>
        <v>2023/1末</v>
      </c>
      <c r="B148" s="8" t="str">
        <f t="shared" si="9"/>
        <v>令和5/1末</v>
      </c>
      <c r="C148" s="16">
        <v>146</v>
      </c>
      <c r="D148" s="16">
        <v>161</v>
      </c>
      <c r="E148" s="17" t="s">
        <v>182</v>
      </c>
      <c r="F148" s="16">
        <v>269</v>
      </c>
      <c r="G148" s="16">
        <v>4</v>
      </c>
      <c r="H148" s="16">
        <v>214</v>
      </c>
      <c r="I148" s="16">
        <v>3</v>
      </c>
      <c r="J148" s="16">
        <v>483</v>
      </c>
      <c r="K148" s="16">
        <v>7</v>
      </c>
      <c r="L148" s="16">
        <v>188</v>
      </c>
      <c r="M148" s="9" t="s">
        <v>400</v>
      </c>
    </row>
    <row r="149" spans="1:13" x14ac:dyDescent="0.2">
      <c r="A149" s="10" t="str">
        <f t="shared" ref="A149:B164" si="10">A148</f>
        <v>2023/1末</v>
      </c>
      <c r="B149" s="10" t="str">
        <f t="shared" si="10"/>
        <v>令和5/1末</v>
      </c>
      <c r="C149" s="18">
        <v>147</v>
      </c>
      <c r="D149" s="18">
        <v>162</v>
      </c>
      <c r="E149" s="19" t="s">
        <v>183</v>
      </c>
      <c r="F149" s="18">
        <v>87</v>
      </c>
      <c r="G149" s="18">
        <v>1</v>
      </c>
      <c r="H149" s="18">
        <v>72</v>
      </c>
      <c r="I149" s="18">
        <v>1</v>
      </c>
      <c r="J149" s="18">
        <v>159</v>
      </c>
      <c r="K149" s="18">
        <v>2</v>
      </c>
      <c r="L149" s="18">
        <v>68</v>
      </c>
      <c r="M149" s="7" t="s">
        <v>400</v>
      </c>
    </row>
    <row r="150" spans="1:13" x14ac:dyDescent="0.2">
      <c r="A150" s="8" t="str">
        <f t="shared" si="10"/>
        <v>2023/1末</v>
      </c>
      <c r="B150" s="8" t="str">
        <f t="shared" si="10"/>
        <v>令和5/1末</v>
      </c>
      <c r="C150" s="16">
        <v>148</v>
      </c>
      <c r="D150" s="16">
        <v>163</v>
      </c>
      <c r="E150" s="17" t="s">
        <v>184</v>
      </c>
      <c r="F150" s="16">
        <v>52</v>
      </c>
      <c r="G150" s="16">
        <v>0</v>
      </c>
      <c r="H150" s="16">
        <v>46</v>
      </c>
      <c r="I150" s="16">
        <v>0</v>
      </c>
      <c r="J150" s="16">
        <v>98</v>
      </c>
      <c r="K150" s="16">
        <v>0</v>
      </c>
      <c r="L150" s="16">
        <v>41</v>
      </c>
      <c r="M150" s="9" t="s">
        <v>400</v>
      </c>
    </row>
    <row r="151" spans="1:13" x14ac:dyDescent="0.2">
      <c r="A151" s="10" t="str">
        <f t="shared" si="10"/>
        <v>2023/1末</v>
      </c>
      <c r="B151" s="10" t="str">
        <f t="shared" si="10"/>
        <v>令和5/1末</v>
      </c>
      <c r="C151" s="18">
        <v>149</v>
      </c>
      <c r="D151" s="18">
        <v>164</v>
      </c>
      <c r="E151" s="19" t="s">
        <v>185</v>
      </c>
      <c r="F151" s="18">
        <v>69</v>
      </c>
      <c r="G151" s="18">
        <v>0</v>
      </c>
      <c r="H151" s="18">
        <v>73</v>
      </c>
      <c r="I151" s="18">
        <v>2</v>
      </c>
      <c r="J151" s="18">
        <v>142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2023/1末</v>
      </c>
      <c r="B152" s="8" t="str">
        <f t="shared" si="10"/>
        <v>令和5/1末</v>
      </c>
      <c r="C152" s="16">
        <v>150</v>
      </c>
      <c r="D152" s="16">
        <v>165</v>
      </c>
      <c r="E152" s="17" t="s">
        <v>186</v>
      </c>
      <c r="F152" s="16">
        <v>40</v>
      </c>
      <c r="G152" s="16">
        <v>0</v>
      </c>
      <c r="H152" s="16">
        <v>46</v>
      </c>
      <c r="I152" s="16">
        <v>0</v>
      </c>
      <c r="J152" s="16">
        <v>86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2023/1末</v>
      </c>
      <c r="B153" s="10" t="str">
        <f t="shared" si="10"/>
        <v>令和5/1末</v>
      </c>
      <c r="C153" s="18">
        <v>151</v>
      </c>
      <c r="D153" s="18">
        <v>166</v>
      </c>
      <c r="E153" s="19" t="s">
        <v>187</v>
      </c>
      <c r="F153" s="18">
        <v>118</v>
      </c>
      <c r="G153" s="18">
        <v>0</v>
      </c>
      <c r="H153" s="18">
        <v>125</v>
      </c>
      <c r="I153" s="18">
        <v>1</v>
      </c>
      <c r="J153" s="18">
        <v>243</v>
      </c>
      <c r="K153" s="18">
        <v>1</v>
      </c>
      <c r="L153" s="18">
        <v>95</v>
      </c>
      <c r="M153" s="7" t="s">
        <v>400</v>
      </c>
    </row>
    <row r="154" spans="1:13" x14ac:dyDescent="0.2">
      <c r="A154" s="8" t="str">
        <f t="shared" si="10"/>
        <v>2023/1末</v>
      </c>
      <c r="B154" s="8" t="str">
        <f t="shared" si="10"/>
        <v>令和5/1末</v>
      </c>
      <c r="C154" s="16">
        <v>152</v>
      </c>
      <c r="D154" s="16">
        <v>167</v>
      </c>
      <c r="E154" s="17" t="s">
        <v>188</v>
      </c>
      <c r="F154" s="16">
        <v>146</v>
      </c>
      <c r="G154" s="16">
        <v>0</v>
      </c>
      <c r="H154" s="16">
        <v>166</v>
      </c>
      <c r="I154" s="16">
        <v>1</v>
      </c>
      <c r="J154" s="16">
        <v>312</v>
      </c>
      <c r="K154" s="16">
        <v>1</v>
      </c>
      <c r="L154" s="16">
        <v>129</v>
      </c>
      <c r="M154" s="9" t="s">
        <v>400</v>
      </c>
    </row>
    <row r="155" spans="1:13" x14ac:dyDescent="0.2">
      <c r="A155" s="10" t="str">
        <f t="shared" si="10"/>
        <v>2023/1末</v>
      </c>
      <c r="B155" s="10" t="str">
        <f t="shared" si="10"/>
        <v>令和5/1末</v>
      </c>
      <c r="C155" s="18">
        <v>153</v>
      </c>
      <c r="D155" s="18">
        <v>168</v>
      </c>
      <c r="E155" s="19" t="s">
        <v>189</v>
      </c>
      <c r="F155" s="18">
        <v>279</v>
      </c>
      <c r="G155" s="18">
        <v>1</v>
      </c>
      <c r="H155" s="18">
        <v>258</v>
      </c>
      <c r="I155" s="18">
        <v>1</v>
      </c>
      <c r="J155" s="18">
        <v>537</v>
      </c>
      <c r="K155" s="18">
        <v>2</v>
      </c>
      <c r="L155" s="18">
        <v>230</v>
      </c>
      <c r="M155" s="7" t="s">
        <v>400</v>
      </c>
    </row>
    <row r="156" spans="1:13" x14ac:dyDescent="0.2">
      <c r="A156" s="8" t="str">
        <f t="shared" si="10"/>
        <v>2023/1末</v>
      </c>
      <c r="B156" s="8" t="str">
        <f t="shared" si="10"/>
        <v>令和5/1末</v>
      </c>
      <c r="C156" s="16">
        <v>154</v>
      </c>
      <c r="D156" s="16">
        <v>169</v>
      </c>
      <c r="E156" s="17" t="s">
        <v>190</v>
      </c>
      <c r="F156" s="16">
        <v>262</v>
      </c>
      <c r="G156" s="16">
        <v>1</v>
      </c>
      <c r="H156" s="16">
        <v>250</v>
      </c>
      <c r="I156" s="16">
        <v>2</v>
      </c>
      <c r="J156" s="16">
        <v>512</v>
      </c>
      <c r="K156" s="16">
        <v>3</v>
      </c>
      <c r="L156" s="16">
        <v>183</v>
      </c>
      <c r="M156" s="9" t="s">
        <v>400</v>
      </c>
    </row>
    <row r="157" spans="1:13" x14ac:dyDescent="0.2">
      <c r="A157" s="10" t="str">
        <f t="shared" si="10"/>
        <v>2023/1末</v>
      </c>
      <c r="B157" s="10" t="str">
        <f t="shared" si="10"/>
        <v>令和5/1末</v>
      </c>
      <c r="C157" s="18">
        <v>155</v>
      </c>
      <c r="D157" s="18">
        <v>170</v>
      </c>
      <c r="E157" s="19" t="s">
        <v>191</v>
      </c>
      <c r="F157" s="18">
        <v>475</v>
      </c>
      <c r="G157" s="18">
        <v>2</v>
      </c>
      <c r="H157" s="18">
        <v>507</v>
      </c>
      <c r="I157" s="18">
        <v>2</v>
      </c>
      <c r="J157" s="18">
        <v>982</v>
      </c>
      <c r="K157" s="18">
        <v>4</v>
      </c>
      <c r="L157" s="18">
        <v>373</v>
      </c>
      <c r="M157" s="7" t="s">
        <v>400</v>
      </c>
    </row>
    <row r="158" spans="1:13" x14ac:dyDescent="0.2">
      <c r="A158" s="8" t="str">
        <f t="shared" si="10"/>
        <v>2023/1末</v>
      </c>
      <c r="B158" s="8" t="str">
        <f t="shared" si="10"/>
        <v>令和5/1末</v>
      </c>
      <c r="C158" s="16">
        <v>156</v>
      </c>
      <c r="D158" s="16">
        <v>171</v>
      </c>
      <c r="E158" s="17" t="s">
        <v>192</v>
      </c>
      <c r="F158" s="16">
        <v>241</v>
      </c>
      <c r="G158" s="16">
        <v>1</v>
      </c>
      <c r="H158" s="16">
        <v>242</v>
      </c>
      <c r="I158" s="16">
        <v>0</v>
      </c>
      <c r="J158" s="16">
        <v>483</v>
      </c>
      <c r="K158" s="16">
        <v>1</v>
      </c>
      <c r="L158" s="16">
        <v>185</v>
      </c>
      <c r="M158" s="9" t="s">
        <v>400</v>
      </c>
    </row>
    <row r="159" spans="1:13" x14ac:dyDescent="0.2">
      <c r="A159" s="10" t="str">
        <f t="shared" si="10"/>
        <v>2023/1末</v>
      </c>
      <c r="B159" s="10" t="str">
        <f t="shared" si="10"/>
        <v>令和5/1末</v>
      </c>
      <c r="C159" s="18">
        <v>157</v>
      </c>
      <c r="D159" s="18">
        <v>172</v>
      </c>
      <c r="E159" s="19" t="s">
        <v>193</v>
      </c>
      <c r="F159" s="18">
        <v>472</v>
      </c>
      <c r="G159" s="18">
        <v>4</v>
      </c>
      <c r="H159" s="18">
        <v>472</v>
      </c>
      <c r="I159" s="18">
        <v>4</v>
      </c>
      <c r="J159" s="18">
        <v>944</v>
      </c>
      <c r="K159" s="18">
        <v>8</v>
      </c>
      <c r="L159" s="18">
        <v>348</v>
      </c>
      <c r="M159" s="7" t="s">
        <v>400</v>
      </c>
    </row>
    <row r="160" spans="1:13" x14ac:dyDescent="0.2">
      <c r="A160" s="8" t="str">
        <f t="shared" si="10"/>
        <v>2023/1末</v>
      </c>
      <c r="B160" s="8" t="str">
        <f t="shared" si="10"/>
        <v>令和5/1末</v>
      </c>
      <c r="C160" s="16">
        <v>158</v>
      </c>
      <c r="D160" s="16">
        <v>173</v>
      </c>
      <c r="E160" s="17" t="s">
        <v>194</v>
      </c>
      <c r="F160" s="16">
        <v>258</v>
      </c>
      <c r="G160" s="16">
        <v>7</v>
      </c>
      <c r="H160" s="16">
        <v>239</v>
      </c>
      <c r="I160" s="16">
        <v>4</v>
      </c>
      <c r="J160" s="16">
        <v>497</v>
      </c>
      <c r="K160" s="16">
        <v>11</v>
      </c>
      <c r="L160" s="16">
        <v>205</v>
      </c>
      <c r="M160" s="9" t="s">
        <v>400</v>
      </c>
    </row>
    <row r="161" spans="1:13" x14ac:dyDescent="0.2">
      <c r="A161" s="10" t="str">
        <f t="shared" si="10"/>
        <v>2023/1末</v>
      </c>
      <c r="B161" s="10" t="str">
        <f t="shared" si="10"/>
        <v>令和5/1末</v>
      </c>
      <c r="C161" s="18">
        <v>159</v>
      </c>
      <c r="D161" s="18">
        <v>174</v>
      </c>
      <c r="E161" s="19" t="s">
        <v>473</v>
      </c>
      <c r="F161" s="18">
        <v>32</v>
      </c>
      <c r="G161" s="18">
        <v>0</v>
      </c>
      <c r="H161" s="18">
        <v>28</v>
      </c>
      <c r="I161" s="18">
        <v>0</v>
      </c>
      <c r="J161" s="18">
        <v>60</v>
      </c>
      <c r="K161" s="18">
        <v>0</v>
      </c>
      <c r="L161" s="18">
        <v>42</v>
      </c>
      <c r="M161" s="7" t="s">
        <v>400</v>
      </c>
    </row>
    <row r="162" spans="1:13" x14ac:dyDescent="0.2">
      <c r="A162" s="8" t="str">
        <f t="shared" si="10"/>
        <v>2023/1末</v>
      </c>
      <c r="B162" s="8" t="str">
        <f t="shared" si="10"/>
        <v>令和5/1末</v>
      </c>
      <c r="C162" s="16">
        <v>160</v>
      </c>
      <c r="D162" s="16">
        <v>175</v>
      </c>
      <c r="E162" s="17" t="s">
        <v>474</v>
      </c>
      <c r="F162" s="16">
        <v>377</v>
      </c>
      <c r="G162" s="16">
        <v>3</v>
      </c>
      <c r="H162" s="16">
        <v>358</v>
      </c>
      <c r="I162" s="16">
        <v>2</v>
      </c>
      <c r="J162" s="16">
        <v>735</v>
      </c>
      <c r="K162" s="16">
        <v>5</v>
      </c>
      <c r="L162" s="16">
        <v>304</v>
      </c>
      <c r="M162" s="9" t="s">
        <v>400</v>
      </c>
    </row>
    <row r="163" spans="1:13" x14ac:dyDescent="0.2">
      <c r="A163" s="10" t="str">
        <f t="shared" si="10"/>
        <v>2023/1末</v>
      </c>
      <c r="B163" s="10" t="str">
        <f t="shared" si="10"/>
        <v>令和5/1末</v>
      </c>
      <c r="C163" s="18">
        <v>161</v>
      </c>
      <c r="D163" s="18">
        <v>176</v>
      </c>
      <c r="E163" s="19" t="s">
        <v>475</v>
      </c>
      <c r="F163" s="18">
        <v>189</v>
      </c>
      <c r="G163" s="18">
        <v>0</v>
      </c>
      <c r="H163" s="18">
        <v>208</v>
      </c>
      <c r="I163" s="18">
        <v>0</v>
      </c>
      <c r="J163" s="18">
        <v>397</v>
      </c>
      <c r="K163" s="18">
        <v>0</v>
      </c>
      <c r="L163" s="18">
        <v>140</v>
      </c>
      <c r="M163" s="7" t="s">
        <v>400</v>
      </c>
    </row>
    <row r="164" spans="1:13" x14ac:dyDescent="0.2">
      <c r="A164" s="8" t="str">
        <f t="shared" si="10"/>
        <v>2023/1末</v>
      </c>
      <c r="B164" s="8" t="str">
        <f t="shared" si="10"/>
        <v>令和5/1末</v>
      </c>
      <c r="C164" s="16">
        <v>162</v>
      </c>
      <c r="D164" s="16">
        <v>177</v>
      </c>
      <c r="E164" s="17" t="s">
        <v>195</v>
      </c>
      <c r="F164" s="16">
        <v>88</v>
      </c>
      <c r="G164" s="16">
        <v>0</v>
      </c>
      <c r="H164" s="16">
        <v>96</v>
      </c>
      <c r="I164" s="16">
        <v>3</v>
      </c>
      <c r="J164" s="16">
        <v>184</v>
      </c>
      <c r="K164" s="16">
        <v>3</v>
      </c>
      <c r="L164" s="16">
        <v>86</v>
      </c>
      <c r="M164" s="9" t="s">
        <v>400</v>
      </c>
    </row>
    <row r="165" spans="1:13" x14ac:dyDescent="0.2">
      <c r="A165" s="10" t="str">
        <f t="shared" ref="A165:B180" si="11">A164</f>
        <v>2023/1末</v>
      </c>
      <c r="B165" s="10" t="str">
        <f t="shared" si="11"/>
        <v>令和5/1末</v>
      </c>
      <c r="C165" s="18">
        <v>163</v>
      </c>
      <c r="D165" s="18">
        <v>178</v>
      </c>
      <c r="E165" s="19" t="s">
        <v>196</v>
      </c>
      <c r="F165" s="18">
        <v>90</v>
      </c>
      <c r="G165" s="18">
        <v>0</v>
      </c>
      <c r="H165" s="18">
        <v>74</v>
      </c>
      <c r="I165" s="18">
        <v>0</v>
      </c>
      <c r="J165" s="18">
        <v>164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2023/1末</v>
      </c>
      <c r="B166" s="8" t="str">
        <f t="shared" si="11"/>
        <v>令和5/1末</v>
      </c>
      <c r="C166" s="16">
        <v>164</v>
      </c>
      <c r="D166" s="16">
        <v>179</v>
      </c>
      <c r="E166" s="17" t="s">
        <v>197</v>
      </c>
      <c r="F166" s="16">
        <v>246</v>
      </c>
      <c r="G166" s="16">
        <v>17</v>
      </c>
      <c r="H166" s="16">
        <v>224</v>
      </c>
      <c r="I166" s="16">
        <v>6</v>
      </c>
      <c r="J166" s="16">
        <v>470</v>
      </c>
      <c r="K166" s="16">
        <v>23</v>
      </c>
      <c r="L166" s="16">
        <v>207</v>
      </c>
      <c r="M166" s="9" t="s">
        <v>400</v>
      </c>
    </row>
    <row r="167" spans="1:13" x14ac:dyDescent="0.2">
      <c r="A167" s="10" t="str">
        <f t="shared" si="11"/>
        <v>2023/1末</v>
      </c>
      <c r="B167" s="10" t="str">
        <f t="shared" si="11"/>
        <v>令和5/1末</v>
      </c>
      <c r="C167" s="18">
        <v>165</v>
      </c>
      <c r="D167" s="18">
        <v>193</v>
      </c>
      <c r="E167" s="19" t="s">
        <v>198</v>
      </c>
      <c r="F167" s="18">
        <v>219</v>
      </c>
      <c r="G167" s="18">
        <v>0</v>
      </c>
      <c r="H167" s="18">
        <v>244</v>
      </c>
      <c r="I167" s="18">
        <v>1</v>
      </c>
      <c r="J167" s="18">
        <v>463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2023/1末</v>
      </c>
      <c r="B168" s="8" t="str">
        <f t="shared" si="11"/>
        <v>令和5/1末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2023/1末</v>
      </c>
      <c r="B169" s="10" t="str">
        <f t="shared" si="11"/>
        <v>令和5/1末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91</v>
      </c>
      <c r="I169" s="18">
        <v>0</v>
      </c>
      <c r="J169" s="18">
        <v>184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2023/1末</v>
      </c>
      <c r="B170" s="8" t="str">
        <f t="shared" si="11"/>
        <v>令和5/1末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14</v>
      </c>
      <c r="I170" s="16">
        <v>0</v>
      </c>
      <c r="J170" s="16">
        <v>35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2023/1末</v>
      </c>
      <c r="B171" s="10" t="str">
        <f t="shared" si="11"/>
        <v>令和5/1末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2023/1末</v>
      </c>
      <c r="B172" s="8" t="str">
        <f t="shared" si="11"/>
        <v>令和5/1末</v>
      </c>
      <c r="C172" s="16">
        <v>170</v>
      </c>
      <c r="D172" s="16">
        <v>183</v>
      </c>
      <c r="E172" s="17" t="s">
        <v>203</v>
      </c>
      <c r="F172" s="16">
        <v>377</v>
      </c>
      <c r="G172" s="16">
        <v>1</v>
      </c>
      <c r="H172" s="16">
        <v>385</v>
      </c>
      <c r="I172" s="16">
        <v>1</v>
      </c>
      <c r="J172" s="16">
        <v>762</v>
      </c>
      <c r="K172" s="16">
        <v>2</v>
      </c>
      <c r="L172" s="16">
        <v>284</v>
      </c>
      <c r="M172" s="9" t="s">
        <v>401</v>
      </c>
    </row>
    <row r="173" spans="1:13" x14ac:dyDescent="0.2">
      <c r="A173" s="10" t="str">
        <f t="shared" si="11"/>
        <v>2023/1末</v>
      </c>
      <c r="B173" s="10" t="str">
        <f t="shared" si="11"/>
        <v>令和5/1末</v>
      </c>
      <c r="C173" s="18">
        <v>171</v>
      </c>
      <c r="D173" s="18">
        <v>184</v>
      </c>
      <c r="E173" s="19" t="s">
        <v>204</v>
      </c>
      <c r="F173" s="18">
        <v>130</v>
      </c>
      <c r="G173" s="18">
        <v>0</v>
      </c>
      <c r="H173" s="18">
        <v>130</v>
      </c>
      <c r="I173" s="18">
        <v>1</v>
      </c>
      <c r="J173" s="18">
        <v>260</v>
      </c>
      <c r="K173" s="18">
        <v>1</v>
      </c>
      <c r="L173" s="18">
        <v>94</v>
      </c>
      <c r="M173" s="7" t="s">
        <v>401</v>
      </c>
    </row>
    <row r="174" spans="1:13" x14ac:dyDescent="0.2">
      <c r="A174" s="8" t="str">
        <f t="shared" si="11"/>
        <v>2023/1末</v>
      </c>
      <c r="B174" s="8" t="str">
        <f t="shared" si="11"/>
        <v>令和5/1末</v>
      </c>
      <c r="C174" s="16">
        <v>172</v>
      </c>
      <c r="D174" s="16">
        <v>185</v>
      </c>
      <c r="E174" s="17" t="s">
        <v>205</v>
      </c>
      <c r="F174" s="16">
        <v>108</v>
      </c>
      <c r="G174" s="16">
        <v>2</v>
      </c>
      <c r="H174" s="16">
        <v>106</v>
      </c>
      <c r="I174" s="16">
        <v>6</v>
      </c>
      <c r="J174" s="16">
        <v>214</v>
      </c>
      <c r="K174" s="16">
        <v>8</v>
      </c>
      <c r="L174" s="16">
        <v>78</v>
      </c>
      <c r="M174" s="9" t="s">
        <v>401</v>
      </c>
    </row>
    <row r="175" spans="1:13" x14ac:dyDescent="0.2">
      <c r="A175" s="10" t="str">
        <f t="shared" si="11"/>
        <v>2023/1末</v>
      </c>
      <c r="B175" s="10" t="str">
        <f t="shared" si="11"/>
        <v>令和5/1末</v>
      </c>
      <c r="C175" s="18">
        <v>173</v>
      </c>
      <c r="D175" s="18">
        <v>186</v>
      </c>
      <c r="E175" s="19" t="s">
        <v>206</v>
      </c>
      <c r="F175" s="18">
        <v>192</v>
      </c>
      <c r="G175" s="18">
        <v>4</v>
      </c>
      <c r="H175" s="18">
        <v>193</v>
      </c>
      <c r="I175" s="18">
        <v>3</v>
      </c>
      <c r="J175" s="18">
        <v>385</v>
      </c>
      <c r="K175" s="18">
        <v>7</v>
      </c>
      <c r="L175" s="18">
        <v>159</v>
      </c>
      <c r="M175" s="7" t="s">
        <v>401</v>
      </c>
    </row>
    <row r="176" spans="1:13" x14ac:dyDescent="0.2">
      <c r="A176" s="8" t="str">
        <f t="shared" si="11"/>
        <v>2023/1末</v>
      </c>
      <c r="B176" s="8" t="str">
        <f t="shared" si="11"/>
        <v>令和5/1末</v>
      </c>
      <c r="C176" s="16">
        <v>174</v>
      </c>
      <c r="D176" s="16">
        <v>187</v>
      </c>
      <c r="E176" s="17" t="s">
        <v>207</v>
      </c>
      <c r="F176" s="16">
        <v>179</v>
      </c>
      <c r="G176" s="16">
        <v>0</v>
      </c>
      <c r="H176" s="16">
        <v>149</v>
      </c>
      <c r="I176" s="16">
        <v>1</v>
      </c>
      <c r="J176" s="16">
        <v>328</v>
      </c>
      <c r="K176" s="16">
        <v>1</v>
      </c>
      <c r="L176" s="16">
        <v>157</v>
      </c>
      <c r="M176" s="9" t="s">
        <v>401</v>
      </c>
    </row>
    <row r="177" spans="1:13" x14ac:dyDescent="0.2">
      <c r="A177" s="10" t="str">
        <f t="shared" si="11"/>
        <v>2023/1末</v>
      </c>
      <c r="B177" s="10" t="str">
        <f t="shared" si="11"/>
        <v>令和5/1末</v>
      </c>
      <c r="C177" s="18">
        <v>175</v>
      </c>
      <c r="D177" s="18">
        <v>188</v>
      </c>
      <c r="E177" s="19" t="s">
        <v>208</v>
      </c>
      <c r="F177" s="18">
        <v>209</v>
      </c>
      <c r="G177" s="18">
        <v>4</v>
      </c>
      <c r="H177" s="18">
        <v>176</v>
      </c>
      <c r="I177" s="18">
        <v>3</v>
      </c>
      <c r="J177" s="18">
        <v>385</v>
      </c>
      <c r="K177" s="18">
        <v>7</v>
      </c>
      <c r="L177" s="18">
        <v>183</v>
      </c>
      <c r="M177" s="7" t="s">
        <v>401</v>
      </c>
    </row>
    <row r="178" spans="1:13" x14ac:dyDescent="0.2">
      <c r="A178" s="8" t="str">
        <f t="shared" si="11"/>
        <v>2023/1末</v>
      </c>
      <c r="B178" s="8" t="str">
        <f t="shared" si="11"/>
        <v>令和5/1末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49</v>
      </c>
      <c r="I178" s="16">
        <v>0</v>
      </c>
      <c r="J178" s="16">
        <v>105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2023/1末</v>
      </c>
      <c r="B179" s="10" t="str">
        <f t="shared" si="11"/>
        <v>令和5/1末</v>
      </c>
      <c r="C179" s="18">
        <v>177</v>
      </c>
      <c r="D179" s="18">
        <v>190</v>
      </c>
      <c r="E179" s="19" t="s">
        <v>210</v>
      </c>
      <c r="F179" s="18">
        <v>226</v>
      </c>
      <c r="G179" s="18">
        <v>4</v>
      </c>
      <c r="H179" s="18">
        <v>196</v>
      </c>
      <c r="I179" s="18">
        <v>3</v>
      </c>
      <c r="J179" s="18">
        <v>422</v>
      </c>
      <c r="K179" s="18">
        <v>7</v>
      </c>
      <c r="L179" s="18">
        <v>204</v>
      </c>
      <c r="M179" s="7" t="s">
        <v>401</v>
      </c>
    </row>
    <row r="180" spans="1:13" x14ac:dyDescent="0.2">
      <c r="A180" s="8" t="str">
        <f t="shared" si="11"/>
        <v>2023/1末</v>
      </c>
      <c r="B180" s="8" t="str">
        <f t="shared" si="11"/>
        <v>令和5/1末</v>
      </c>
      <c r="C180" s="16">
        <v>178</v>
      </c>
      <c r="D180" s="16">
        <v>192</v>
      </c>
      <c r="E180" s="17" t="s">
        <v>211</v>
      </c>
      <c r="F180" s="16">
        <v>530</v>
      </c>
      <c r="G180" s="16">
        <v>1</v>
      </c>
      <c r="H180" s="16">
        <v>512</v>
      </c>
      <c r="I180" s="16">
        <v>1</v>
      </c>
      <c r="J180" s="16">
        <v>1042</v>
      </c>
      <c r="K180" s="16">
        <v>2</v>
      </c>
      <c r="L180" s="16">
        <v>383</v>
      </c>
      <c r="M180" s="9" t="s">
        <v>401</v>
      </c>
    </row>
    <row r="181" spans="1:13" x14ac:dyDescent="0.2">
      <c r="A181" s="10" t="str">
        <f t="shared" ref="A181:B196" si="12">A180</f>
        <v>2023/1末</v>
      </c>
      <c r="B181" s="10" t="str">
        <f t="shared" si="12"/>
        <v>令和5/1末</v>
      </c>
      <c r="C181" s="18">
        <v>179</v>
      </c>
      <c r="D181" s="18">
        <v>191</v>
      </c>
      <c r="E181" s="19" t="s">
        <v>212</v>
      </c>
      <c r="F181" s="18">
        <v>480</v>
      </c>
      <c r="G181" s="18">
        <v>3</v>
      </c>
      <c r="H181" s="18">
        <v>449</v>
      </c>
      <c r="I181" s="18">
        <v>4</v>
      </c>
      <c r="J181" s="18">
        <v>929</v>
      </c>
      <c r="K181" s="18">
        <v>7</v>
      </c>
      <c r="L181" s="18">
        <v>403</v>
      </c>
      <c r="M181" s="7" t="s">
        <v>401</v>
      </c>
    </row>
    <row r="182" spans="1:13" x14ac:dyDescent="0.2">
      <c r="A182" s="8" t="str">
        <f t="shared" si="12"/>
        <v>2023/1末</v>
      </c>
      <c r="B182" s="8" t="str">
        <f t="shared" si="12"/>
        <v>令和5/1末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60</v>
      </c>
      <c r="I182" s="16">
        <v>0</v>
      </c>
      <c r="J182" s="16">
        <v>114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2023/1末</v>
      </c>
      <c r="B183" s="10" t="str">
        <f t="shared" si="12"/>
        <v>令和5/1末</v>
      </c>
      <c r="C183" s="18">
        <v>181</v>
      </c>
      <c r="D183" s="18">
        <v>241</v>
      </c>
      <c r="E183" s="19" t="s">
        <v>214</v>
      </c>
      <c r="F183" s="18">
        <v>147</v>
      </c>
      <c r="G183" s="18">
        <v>3</v>
      </c>
      <c r="H183" s="18">
        <v>144</v>
      </c>
      <c r="I183" s="18">
        <v>5</v>
      </c>
      <c r="J183" s="18">
        <v>291</v>
      </c>
      <c r="K183" s="18">
        <v>8</v>
      </c>
      <c r="L183" s="18">
        <v>129</v>
      </c>
      <c r="M183" s="7" t="s">
        <v>402</v>
      </c>
    </row>
    <row r="184" spans="1:13" x14ac:dyDescent="0.2">
      <c r="A184" s="8" t="str">
        <f t="shared" si="12"/>
        <v>2023/1末</v>
      </c>
      <c r="B184" s="8" t="str">
        <f t="shared" si="12"/>
        <v>令和5/1末</v>
      </c>
      <c r="C184" s="16">
        <v>182</v>
      </c>
      <c r="D184" s="16">
        <v>242</v>
      </c>
      <c r="E184" s="17" t="s">
        <v>215</v>
      </c>
      <c r="F184" s="16">
        <v>51</v>
      </c>
      <c r="G184" s="16">
        <v>0</v>
      </c>
      <c r="H184" s="16">
        <v>51</v>
      </c>
      <c r="I184" s="16">
        <v>0</v>
      </c>
      <c r="J184" s="16">
        <v>102</v>
      </c>
      <c r="K184" s="16">
        <v>0</v>
      </c>
      <c r="L184" s="16">
        <v>39</v>
      </c>
      <c r="M184" s="9" t="s">
        <v>402</v>
      </c>
    </row>
    <row r="185" spans="1:13" x14ac:dyDescent="0.2">
      <c r="A185" s="10" t="str">
        <f t="shared" si="12"/>
        <v>2023/1末</v>
      </c>
      <c r="B185" s="10" t="str">
        <f t="shared" si="12"/>
        <v>令和5/1末</v>
      </c>
      <c r="C185" s="18">
        <v>183</v>
      </c>
      <c r="D185" s="18">
        <v>243</v>
      </c>
      <c r="E185" s="19" t="s">
        <v>216</v>
      </c>
      <c r="F185" s="18">
        <v>57</v>
      </c>
      <c r="G185" s="18">
        <v>0</v>
      </c>
      <c r="H185" s="18">
        <v>54</v>
      </c>
      <c r="I185" s="18">
        <v>0</v>
      </c>
      <c r="J185" s="18">
        <v>111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2023/1末</v>
      </c>
      <c r="B186" s="8" t="str">
        <f t="shared" si="12"/>
        <v>令和5/1末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29</v>
      </c>
      <c r="I186" s="16">
        <v>1</v>
      </c>
      <c r="J186" s="16">
        <v>52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2023/1末</v>
      </c>
      <c r="B187" s="10" t="str">
        <f t="shared" si="12"/>
        <v>令和5/1末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19</v>
      </c>
      <c r="I187" s="18">
        <v>0</v>
      </c>
      <c r="J187" s="18">
        <v>35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2023/1末</v>
      </c>
      <c r="B188" s="8" t="str">
        <f t="shared" si="12"/>
        <v>令和5/1末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2023/1末</v>
      </c>
      <c r="B189" s="10" t="str">
        <f t="shared" si="12"/>
        <v>令和5/1末</v>
      </c>
      <c r="C189" s="18">
        <v>187</v>
      </c>
      <c r="D189" s="18">
        <v>247</v>
      </c>
      <c r="E189" s="19" t="s">
        <v>220</v>
      </c>
      <c r="F189" s="18">
        <v>15</v>
      </c>
      <c r="G189" s="18">
        <v>0</v>
      </c>
      <c r="H189" s="18">
        <v>58</v>
      </c>
      <c r="I189" s="18">
        <v>0</v>
      </c>
      <c r="J189" s="18">
        <v>73</v>
      </c>
      <c r="K189" s="18">
        <v>0</v>
      </c>
      <c r="L189" s="18">
        <v>73</v>
      </c>
      <c r="M189" s="7" t="s">
        <v>402</v>
      </c>
    </row>
    <row r="190" spans="1:13" x14ac:dyDescent="0.2">
      <c r="A190" s="8" t="str">
        <f t="shared" si="12"/>
        <v>2023/1末</v>
      </c>
      <c r="B190" s="8" t="str">
        <f t="shared" si="12"/>
        <v>令和5/1末</v>
      </c>
      <c r="C190" s="16">
        <v>188</v>
      </c>
      <c r="D190" s="16">
        <v>100</v>
      </c>
      <c r="E190" s="17" t="s">
        <v>221</v>
      </c>
      <c r="F190" s="16">
        <v>79</v>
      </c>
      <c r="G190" s="16">
        <v>0</v>
      </c>
      <c r="H190" s="16">
        <v>58</v>
      </c>
      <c r="I190" s="16">
        <v>0</v>
      </c>
      <c r="J190" s="16">
        <v>137</v>
      </c>
      <c r="K190" s="16">
        <v>0</v>
      </c>
      <c r="L190" s="16">
        <v>66</v>
      </c>
      <c r="M190" s="9" t="s">
        <v>403</v>
      </c>
    </row>
    <row r="191" spans="1:13" x14ac:dyDescent="0.2">
      <c r="A191" s="10" t="str">
        <f t="shared" si="12"/>
        <v>2023/1末</v>
      </c>
      <c r="B191" s="10" t="str">
        <f t="shared" si="12"/>
        <v>令和5/1末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2023/1末</v>
      </c>
      <c r="B192" s="8" t="str">
        <f t="shared" si="12"/>
        <v>令和5/1末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2023/1末</v>
      </c>
      <c r="B193" s="10" t="str">
        <f t="shared" si="12"/>
        <v>令和5/1末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29</v>
      </c>
      <c r="M193" s="7" t="s">
        <v>403</v>
      </c>
    </row>
    <row r="194" spans="1:13" x14ac:dyDescent="0.2">
      <c r="A194" s="8" t="str">
        <f t="shared" si="12"/>
        <v>2023/1末</v>
      </c>
      <c r="B194" s="8" t="str">
        <f t="shared" si="12"/>
        <v>令和5/1末</v>
      </c>
      <c r="C194" s="16">
        <v>192</v>
      </c>
      <c r="D194" s="16">
        <v>220</v>
      </c>
      <c r="E194" s="17" t="s">
        <v>225</v>
      </c>
      <c r="F194" s="16">
        <v>71</v>
      </c>
      <c r="G194" s="16">
        <v>0</v>
      </c>
      <c r="H194" s="16">
        <v>63</v>
      </c>
      <c r="I194" s="16">
        <v>0</v>
      </c>
      <c r="J194" s="16">
        <v>134</v>
      </c>
      <c r="K194" s="16">
        <v>0</v>
      </c>
      <c r="L194" s="16">
        <v>57</v>
      </c>
      <c r="M194" s="9" t="s">
        <v>404</v>
      </c>
    </row>
    <row r="195" spans="1:13" x14ac:dyDescent="0.2">
      <c r="A195" s="10" t="str">
        <f t="shared" si="12"/>
        <v>2023/1末</v>
      </c>
      <c r="B195" s="10" t="str">
        <f t="shared" si="12"/>
        <v>令和5/1末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98</v>
      </c>
      <c r="I195" s="18">
        <v>0</v>
      </c>
      <c r="J195" s="18">
        <v>203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2023/1末</v>
      </c>
      <c r="B196" s="8" t="str">
        <f t="shared" si="12"/>
        <v>令和5/1末</v>
      </c>
      <c r="C196" s="16">
        <v>194</v>
      </c>
      <c r="D196" s="16">
        <v>222</v>
      </c>
      <c r="E196" s="17" t="s">
        <v>227</v>
      </c>
      <c r="F196" s="16">
        <v>31</v>
      </c>
      <c r="G196" s="16">
        <v>0</v>
      </c>
      <c r="H196" s="16">
        <v>27</v>
      </c>
      <c r="I196" s="16">
        <v>0</v>
      </c>
      <c r="J196" s="16">
        <v>58</v>
      </c>
      <c r="K196" s="16">
        <v>0</v>
      </c>
      <c r="L196" s="16">
        <v>27</v>
      </c>
      <c r="M196" s="9" t="s">
        <v>404</v>
      </c>
    </row>
    <row r="197" spans="1:13" x14ac:dyDescent="0.2">
      <c r="A197" s="10" t="str">
        <f t="shared" ref="A197:B212" si="13">A196</f>
        <v>2023/1末</v>
      </c>
      <c r="B197" s="10" t="str">
        <f t="shared" si="13"/>
        <v>令和5/1末</v>
      </c>
      <c r="C197" s="18">
        <v>195</v>
      </c>
      <c r="D197" s="18">
        <v>223</v>
      </c>
      <c r="E197" s="19" t="s">
        <v>228</v>
      </c>
      <c r="F197" s="18">
        <v>159</v>
      </c>
      <c r="G197" s="18">
        <v>0</v>
      </c>
      <c r="H197" s="18">
        <v>172</v>
      </c>
      <c r="I197" s="18">
        <v>0</v>
      </c>
      <c r="J197" s="18">
        <v>331</v>
      </c>
      <c r="K197" s="18">
        <v>0</v>
      </c>
      <c r="L197" s="18">
        <v>141</v>
      </c>
      <c r="M197" s="7" t="s">
        <v>404</v>
      </c>
    </row>
    <row r="198" spans="1:13" x14ac:dyDescent="0.2">
      <c r="A198" s="8" t="str">
        <f t="shared" si="13"/>
        <v>2023/1末</v>
      </c>
      <c r="B198" s="8" t="str">
        <f t="shared" si="13"/>
        <v>令和5/1末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2023/1末</v>
      </c>
      <c r="B199" s="10" t="str">
        <f t="shared" si="13"/>
        <v>令和5/1末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2023/1末</v>
      </c>
      <c r="B200" s="8" t="str">
        <f t="shared" si="13"/>
        <v>令和5/1末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2023/1末</v>
      </c>
      <c r="B201" s="10" t="str">
        <f t="shared" si="13"/>
        <v>令和5/1末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2023/1末</v>
      </c>
      <c r="B202" s="8" t="str">
        <f t="shared" si="13"/>
        <v>令和5/1末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2023/1末</v>
      </c>
      <c r="B203" s="10" t="str">
        <f t="shared" si="13"/>
        <v>令和5/1末</v>
      </c>
      <c r="C203" s="18">
        <v>201</v>
      </c>
      <c r="D203" s="18">
        <v>230</v>
      </c>
      <c r="E203" s="19" t="s">
        <v>234</v>
      </c>
      <c r="F203" s="18">
        <v>18</v>
      </c>
      <c r="G203" s="18">
        <v>0</v>
      </c>
      <c r="H203" s="18">
        <v>14</v>
      </c>
      <c r="I203" s="18">
        <v>0</v>
      </c>
      <c r="J203" s="18">
        <v>32</v>
      </c>
      <c r="K203" s="18">
        <v>0</v>
      </c>
      <c r="L203" s="18">
        <v>16</v>
      </c>
      <c r="M203" s="7" t="s">
        <v>405</v>
      </c>
    </row>
    <row r="204" spans="1:13" x14ac:dyDescent="0.2">
      <c r="A204" s="8" t="str">
        <f t="shared" si="13"/>
        <v>2023/1末</v>
      </c>
      <c r="B204" s="8" t="str">
        <f t="shared" si="13"/>
        <v>令和5/1末</v>
      </c>
      <c r="C204" s="16">
        <v>202</v>
      </c>
      <c r="D204" s="16">
        <v>231</v>
      </c>
      <c r="E204" s="17" t="s">
        <v>235</v>
      </c>
      <c r="F204" s="16">
        <v>97</v>
      </c>
      <c r="G204" s="16">
        <v>0</v>
      </c>
      <c r="H204" s="16">
        <v>108</v>
      </c>
      <c r="I204" s="16">
        <v>1</v>
      </c>
      <c r="J204" s="16">
        <v>205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2023/1末</v>
      </c>
      <c r="B205" s="10" t="str">
        <f t="shared" si="13"/>
        <v>令和5/1末</v>
      </c>
      <c r="C205" s="18">
        <v>203</v>
      </c>
      <c r="D205" s="18">
        <v>232</v>
      </c>
      <c r="E205" s="19" t="s">
        <v>236</v>
      </c>
      <c r="F205" s="18">
        <v>49</v>
      </c>
      <c r="G205" s="18">
        <v>0</v>
      </c>
      <c r="H205" s="18">
        <v>46</v>
      </c>
      <c r="I205" s="18">
        <v>0</v>
      </c>
      <c r="J205" s="18">
        <v>95</v>
      </c>
      <c r="K205" s="18">
        <v>0</v>
      </c>
      <c r="L205" s="18">
        <v>46</v>
      </c>
      <c r="M205" s="7" t="s">
        <v>405</v>
      </c>
    </row>
    <row r="206" spans="1:13" x14ac:dyDescent="0.2">
      <c r="A206" s="8" t="str">
        <f t="shared" si="13"/>
        <v>2023/1末</v>
      </c>
      <c r="B206" s="8" t="str">
        <f t="shared" si="13"/>
        <v>令和5/1末</v>
      </c>
      <c r="C206" s="16">
        <v>204</v>
      </c>
      <c r="D206" s="16">
        <v>200</v>
      </c>
      <c r="E206" s="17" t="s">
        <v>237</v>
      </c>
      <c r="F206" s="16">
        <v>28</v>
      </c>
      <c r="G206" s="16">
        <v>0</v>
      </c>
      <c r="H206" s="16">
        <v>27</v>
      </c>
      <c r="I206" s="16">
        <v>0</v>
      </c>
      <c r="J206" s="16">
        <v>55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2023/1末</v>
      </c>
      <c r="B207" s="10" t="str">
        <f t="shared" si="13"/>
        <v>令和5/1末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69</v>
      </c>
      <c r="I207" s="18">
        <v>0</v>
      </c>
      <c r="J207" s="18">
        <v>129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2023/1末</v>
      </c>
      <c r="B208" s="8" t="str">
        <f t="shared" si="13"/>
        <v>令和5/1末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48</v>
      </c>
      <c r="I208" s="16">
        <v>1</v>
      </c>
      <c r="J208" s="16">
        <v>95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2023/1末</v>
      </c>
      <c r="B209" s="10" t="str">
        <f t="shared" si="13"/>
        <v>令和5/1末</v>
      </c>
      <c r="C209" s="18">
        <v>207</v>
      </c>
      <c r="D209" s="18">
        <v>203</v>
      </c>
      <c r="E209" s="19" t="s">
        <v>240</v>
      </c>
      <c r="F209" s="18">
        <v>180</v>
      </c>
      <c r="G209" s="18">
        <v>1</v>
      </c>
      <c r="H209" s="18">
        <v>178</v>
      </c>
      <c r="I209" s="18">
        <v>2</v>
      </c>
      <c r="J209" s="18">
        <v>358</v>
      </c>
      <c r="K209" s="18">
        <v>3</v>
      </c>
      <c r="L209" s="18">
        <v>142</v>
      </c>
      <c r="M209" s="7" t="s">
        <v>406</v>
      </c>
    </row>
    <row r="210" spans="1:13" x14ac:dyDescent="0.2">
      <c r="A210" s="8" t="str">
        <f t="shared" si="13"/>
        <v>2023/1末</v>
      </c>
      <c r="B210" s="8" t="str">
        <f t="shared" si="13"/>
        <v>令和5/1末</v>
      </c>
      <c r="C210" s="16">
        <v>208</v>
      </c>
      <c r="D210" s="16">
        <v>204</v>
      </c>
      <c r="E210" s="17" t="s">
        <v>241</v>
      </c>
      <c r="F210" s="16">
        <v>208</v>
      </c>
      <c r="G210" s="16">
        <v>0</v>
      </c>
      <c r="H210" s="16">
        <v>227</v>
      </c>
      <c r="I210" s="16">
        <v>1</v>
      </c>
      <c r="J210" s="16">
        <v>435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2023/1末</v>
      </c>
      <c r="B211" s="10" t="str">
        <f t="shared" si="13"/>
        <v>令和5/1末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87</v>
      </c>
      <c r="I211" s="18">
        <v>1</v>
      </c>
      <c r="J211" s="18">
        <v>173</v>
      </c>
      <c r="K211" s="18">
        <v>1</v>
      </c>
      <c r="L211" s="18">
        <v>71</v>
      </c>
      <c r="M211" s="7" t="s">
        <v>406</v>
      </c>
    </row>
    <row r="212" spans="1:13" x14ac:dyDescent="0.2">
      <c r="A212" s="8" t="str">
        <f t="shared" si="13"/>
        <v>2023/1末</v>
      </c>
      <c r="B212" s="8" t="str">
        <f t="shared" si="13"/>
        <v>令和5/1末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2023/1末</v>
      </c>
      <c r="B213" s="10" t="str">
        <f t="shared" si="14"/>
        <v>令和5/1末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2023/1末</v>
      </c>
      <c r="B214" s="8" t="str">
        <f t="shared" si="14"/>
        <v>令和5/1末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2023/1末</v>
      </c>
      <c r="B215" s="10" t="str">
        <f t="shared" si="14"/>
        <v>令和5/1末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7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2023/1末</v>
      </c>
      <c r="B216" s="8" t="str">
        <f t="shared" si="14"/>
        <v>令和5/1末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2023/1末</v>
      </c>
      <c r="B217" s="10" t="str">
        <f t="shared" si="14"/>
        <v>令和5/1末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2023/1末</v>
      </c>
      <c r="B218" s="8" t="str">
        <f t="shared" si="14"/>
        <v>令和5/1末</v>
      </c>
      <c r="C218" s="16">
        <v>216</v>
      </c>
      <c r="D218" s="16">
        <v>320</v>
      </c>
      <c r="E218" s="17" t="s">
        <v>249</v>
      </c>
      <c r="F218" s="16">
        <v>197</v>
      </c>
      <c r="G218" s="16">
        <v>0</v>
      </c>
      <c r="H218" s="16">
        <v>200</v>
      </c>
      <c r="I218" s="16">
        <v>1</v>
      </c>
      <c r="J218" s="16">
        <v>397</v>
      </c>
      <c r="K218" s="16">
        <v>1</v>
      </c>
      <c r="L218" s="16">
        <v>145</v>
      </c>
      <c r="M218" s="9" t="s">
        <v>407</v>
      </c>
    </row>
    <row r="219" spans="1:13" x14ac:dyDescent="0.2">
      <c r="A219" s="10" t="str">
        <f t="shared" si="14"/>
        <v>2023/1末</v>
      </c>
      <c r="B219" s="10" t="str">
        <f t="shared" si="14"/>
        <v>令和5/1末</v>
      </c>
      <c r="C219" s="18">
        <v>217</v>
      </c>
      <c r="D219" s="18">
        <v>323</v>
      </c>
      <c r="E219" s="19" t="s">
        <v>250</v>
      </c>
      <c r="F219" s="18">
        <v>43</v>
      </c>
      <c r="G219" s="18">
        <v>0</v>
      </c>
      <c r="H219" s="18">
        <v>51</v>
      </c>
      <c r="I219" s="18">
        <v>0</v>
      </c>
      <c r="J219" s="18">
        <v>94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2023/1末</v>
      </c>
      <c r="B220" s="8" t="str">
        <f t="shared" si="14"/>
        <v>令和5/1末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58</v>
      </c>
      <c r="I220" s="16">
        <v>0</v>
      </c>
      <c r="J220" s="16">
        <v>105</v>
      </c>
      <c r="K220" s="16">
        <v>0</v>
      </c>
      <c r="L220" s="16">
        <v>41</v>
      </c>
      <c r="M220" s="9" t="s">
        <v>407</v>
      </c>
    </row>
    <row r="221" spans="1:13" x14ac:dyDescent="0.2">
      <c r="A221" s="10" t="str">
        <f t="shared" si="14"/>
        <v>2023/1末</v>
      </c>
      <c r="B221" s="10" t="str">
        <f t="shared" si="14"/>
        <v>令和5/1末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2023/1末</v>
      </c>
      <c r="B222" s="8" t="str">
        <f t="shared" si="14"/>
        <v>令和5/1末</v>
      </c>
      <c r="C222" s="16">
        <v>220</v>
      </c>
      <c r="D222" s="16">
        <v>327</v>
      </c>
      <c r="E222" s="17" t="s">
        <v>253</v>
      </c>
      <c r="F222" s="16">
        <v>129</v>
      </c>
      <c r="G222" s="16">
        <v>0</v>
      </c>
      <c r="H222" s="16">
        <v>141</v>
      </c>
      <c r="I222" s="16">
        <v>0</v>
      </c>
      <c r="J222" s="16">
        <v>270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2023/1末</v>
      </c>
      <c r="B223" s="10" t="str">
        <f t="shared" si="14"/>
        <v>令和5/1末</v>
      </c>
      <c r="C223" s="18">
        <v>221</v>
      </c>
      <c r="D223" s="18">
        <v>328</v>
      </c>
      <c r="E223" s="19" t="s">
        <v>254</v>
      </c>
      <c r="F223" s="18">
        <v>30</v>
      </c>
      <c r="G223" s="18">
        <v>0</v>
      </c>
      <c r="H223" s="18">
        <v>29</v>
      </c>
      <c r="I223" s="18">
        <v>0</v>
      </c>
      <c r="J223" s="18">
        <v>59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2023/1末</v>
      </c>
      <c r="B224" s="8" t="str">
        <f t="shared" si="14"/>
        <v>令和5/1末</v>
      </c>
      <c r="C224" s="16">
        <v>222</v>
      </c>
      <c r="D224" s="16">
        <v>329</v>
      </c>
      <c r="E224" s="17" t="s">
        <v>255</v>
      </c>
      <c r="F224" s="16">
        <v>41</v>
      </c>
      <c r="G224" s="16">
        <v>0</v>
      </c>
      <c r="H224" s="16">
        <v>47</v>
      </c>
      <c r="I224" s="16">
        <v>0</v>
      </c>
      <c r="J224" s="16">
        <v>88</v>
      </c>
      <c r="K224" s="16">
        <v>0</v>
      </c>
      <c r="L224" s="16">
        <v>32</v>
      </c>
      <c r="M224" s="9" t="s">
        <v>407</v>
      </c>
    </row>
    <row r="225" spans="1:13" x14ac:dyDescent="0.2">
      <c r="A225" s="10" t="str">
        <f t="shared" si="14"/>
        <v>2023/1末</v>
      </c>
      <c r="B225" s="10" t="str">
        <f t="shared" si="14"/>
        <v>令和5/1末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2023/1末</v>
      </c>
      <c r="B226" s="8" t="str">
        <f t="shared" si="14"/>
        <v>令和5/1末</v>
      </c>
      <c r="C226" s="16">
        <v>224</v>
      </c>
      <c r="D226" s="16">
        <v>332</v>
      </c>
      <c r="E226" s="17" t="s">
        <v>257</v>
      </c>
      <c r="F226" s="16">
        <v>76</v>
      </c>
      <c r="G226" s="16">
        <v>0</v>
      </c>
      <c r="H226" s="16">
        <v>86</v>
      </c>
      <c r="I226" s="16">
        <v>0</v>
      </c>
      <c r="J226" s="16">
        <v>162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2023/1末</v>
      </c>
      <c r="B227" s="10" t="str">
        <f t="shared" si="14"/>
        <v>令和5/1末</v>
      </c>
      <c r="C227" s="18">
        <v>225</v>
      </c>
      <c r="D227" s="18">
        <v>333</v>
      </c>
      <c r="E227" s="19" t="s">
        <v>258</v>
      </c>
      <c r="F227" s="18">
        <v>101</v>
      </c>
      <c r="G227" s="18">
        <v>0</v>
      </c>
      <c r="H227" s="18">
        <v>95</v>
      </c>
      <c r="I227" s="18">
        <v>0</v>
      </c>
      <c r="J227" s="18">
        <v>196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2023/1末</v>
      </c>
      <c r="B228" s="8" t="str">
        <f t="shared" si="14"/>
        <v>令和5/1末</v>
      </c>
      <c r="C228" s="16">
        <v>226</v>
      </c>
      <c r="D228" s="16">
        <v>334</v>
      </c>
      <c r="E228" s="17" t="s">
        <v>259</v>
      </c>
      <c r="F228" s="16">
        <v>66</v>
      </c>
      <c r="G228" s="16">
        <v>0</v>
      </c>
      <c r="H228" s="16">
        <v>62</v>
      </c>
      <c r="I228" s="16">
        <v>0</v>
      </c>
      <c r="J228" s="16">
        <v>128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2023/1末</v>
      </c>
      <c r="B229" s="10" t="str">
        <f t="shared" si="15"/>
        <v>令和5/1末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87</v>
      </c>
      <c r="I229" s="18">
        <v>2</v>
      </c>
      <c r="J229" s="18">
        <v>170</v>
      </c>
      <c r="K229" s="18">
        <v>2</v>
      </c>
      <c r="L229" s="18">
        <v>73</v>
      </c>
      <c r="M229" s="7" t="s">
        <v>407</v>
      </c>
    </row>
    <row r="230" spans="1:13" x14ac:dyDescent="0.2">
      <c r="A230" s="8" t="str">
        <f t="shared" si="15"/>
        <v>2023/1末</v>
      </c>
      <c r="B230" s="8" t="str">
        <f t="shared" si="15"/>
        <v>令和5/1末</v>
      </c>
      <c r="C230" s="16">
        <v>228</v>
      </c>
      <c r="D230" s="16">
        <v>336</v>
      </c>
      <c r="E230" s="17" t="s">
        <v>261</v>
      </c>
      <c r="F230" s="16">
        <v>94</v>
      </c>
      <c r="G230" s="16">
        <v>0</v>
      </c>
      <c r="H230" s="16">
        <v>103</v>
      </c>
      <c r="I230" s="16">
        <v>0</v>
      </c>
      <c r="J230" s="16">
        <v>197</v>
      </c>
      <c r="K230" s="16">
        <v>0</v>
      </c>
      <c r="L230" s="16">
        <v>83</v>
      </c>
      <c r="M230" s="9" t="s">
        <v>407</v>
      </c>
    </row>
    <row r="231" spans="1:13" x14ac:dyDescent="0.2">
      <c r="A231" s="10" t="str">
        <f t="shared" si="15"/>
        <v>2023/1末</v>
      </c>
      <c r="B231" s="10" t="str">
        <f t="shared" si="15"/>
        <v>令和5/1末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27</v>
      </c>
      <c r="I231" s="18">
        <v>0</v>
      </c>
      <c r="J231" s="18">
        <v>55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2023/1末</v>
      </c>
      <c r="B232" s="8" t="str">
        <f t="shared" si="15"/>
        <v>令和5/1末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2023/1末</v>
      </c>
      <c r="B233" s="10" t="str">
        <f t="shared" si="15"/>
        <v>令和5/1末</v>
      </c>
      <c r="C233" s="18">
        <v>231</v>
      </c>
      <c r="D233" s="18">
        <v>340</v>
      </c>
      <c r="E233" s="19" t="s">
        <v>263</v>
      </c>
      <c r="F233" s="18">
        <v>51</v>
      </c>
      <c r="G233" s="18">
        <v>0</v>
      </c>
      <c r="H233" s="18">
        <v>47</v>
      </c>
      <c r="I233" s="18">
        <v>0</v>
      </c>
      <c r="J233" s="18">
        <v>98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2023/1末</v>
      </c>
      <c r="B234" s="8" t="str">
        <f t="shared" si="15"/>
        <v>令和5/1末</v>
      </c>
      <c r="C234" s="16">
        <v>232</v>
      </c>
      <c r="D234" s="16">
        <v>341</v>
      </c>
      <c r="E234" s="17" t="s">
        <v>264</v>
      </c>
      <c r="F234" s="16">
        <v>51</v>
      </c>
      <c r="G234" s="16">
        <v>0</v>
      </c>
      <c r="H234" s="16">
        <v>58</v>
      </c>
      <c r="I234" s="16">
        <v>0</v>
      </c>
      <c r="J234" s="16">
        <v>109</v>
      </c>
      <c r="K234" s="16">
        <v>0</v>
      </c>
      <c r="L234" s="16">
        <v>45</v>
      </c>
      <c r="M234" s="9" t="s">
        <v>407</v>
      </c>
    </row>
    <row r="235" spans="1:13" x14ac:dyDescent="0.2">
      <c r="A235" s="10" t="str">
        <f t="shared" si="15"/>
        <v>2023/1末</v>
      </c>
      <c r="B235" s="10" t="str">
        <f t="shared" si="15"/>
        <v>令和5/1末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20</v>
      </c>
      <c r="I235" s="18">
        <v>0</v>
      </c>
      <c r="J235" s="18">
        <v>44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2023/1末</v>
      </c>
      <c r="B236" s="8" t="str">
        <f t="shared" si="15"/>
        <v>令和5/1末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2023/1末</v>
      </c>
      <c r="B237" s="10" t="str">
        <f t="shared" si="15"/>
        <v>令和5/1末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2023/1末</v>
      </c>
      <c r="B238" s="8" t="str">
        <f t="shared" si="15"/>
        <v>令和5/1末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2023/1末</v>
      </c>
      <c r="B239" s="10" t="str">
        <f t="shared" si="15"/>
        <v>令和5/1末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2023/1末</v>
      </c>
      <c r="B240" s="8" t="str">
        <f t="shared" si="15"/>
        <v>令和5/1末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42</v>
      </c>
      <c r="I240" s="16">
        <v>0</v>
      </c>
      <c r="J240" s="16">
        <v>89</v>
      </c>
      <c r="K240" s="16">
        <v>0</v>
      </c>
      <c r="L240" s="16">
        <v>37</v>
      </c>
      <c r="M240" s="9" t="s">
        <v>407</v>
      </c>
    </row>
    <row r="241" spans="1:13" x14ac:dyDescent="0.2">
      <c r="A241" s="10" t="str">
        <f t="shared" si="15"/>
        <v>2023/1末</v>
      </c>
      <c r="B241" s="10" t="str">
        <f t="shared" si="15"/>
        <v>令和5/1末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2023/1末</v>
      </c>
      <c r="B242" s="8" t="str">
        <f t="shared" si="15"/>
        <v>令和5/1末</v>
      </c>
      <c r="C242" s="16">
        <v>240</v>
      </c>
      <c r="D242" s="16">
        <v>250</v>
      </c>
      <c r="E242" s="17" t="s">
        <v>272</v>
      </c>
      <c r="F242" s="16">
        <v>108</v>
      </c>
      <c r="G242" s="16">
        <v>0</v>
      </c>
      <c r="H242" s="16">
        <v>105</v>
      </c>
      <c r="I242" s="16">
        <v>0</v>
      </c>
      <c r="J242" s="16">
        <v>213</v>
      </c>
      <c r="K242" s="16">
        <v>0</v>
      </c>
      <c r="L242" s="16">
        <v>89</v>
      </c>
      <c r="M242" s="9" t="s">
        <v>408</v>
      </c>
    </row>
    <row r="243" spans="1:13" x14ac:dyDescent="0.2">
      <c r="A243" s="10" t="str">
        <f t="shared" si="15"/>
        <v>2023/1末</v>
      </c>
      <c r="B243" s="10" t="str">
        <f t="shared" si="15"/>
        <v>令和5/1末</v>
      </c>
      <c r="C243" s="18">
        <v>241</v>
      </c>
      <c r="D243" s="18">
        <v>251</v>
      </c>
      <c r="E243" s="19" t="s">
        <v>273</v>
      </c>
      <c r="F243" s="18">
        <v>50</v>
      </c>
      <c r="G243" s="18">
        <v>0</v>
      </c>
      <c r="H243" s="18">
        <v>60</v>
      </c>
      <c r="I243" s="18">
        <v>0</v>
      </c>
      <c r="J243" s="18">
        <v>110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2023/1末</v>
      </c>
      <c r="B244" s="8" t="str">
        <f t="shared" si="15"/>
        <v>令和5/1末</v>
      </c>
      <c r="C244" s="16">
        <v>242</v>
      </c>
      <c r="D244" s="16">
        <v>252</v>
      </c>
      <c r="E244" s="17" t="s">
        <v>274</v>
      </c>
      <c r="F244" s="16">
        <v>81</v>
      </c>
      <c r="G244" s="16">
        <v>0</v>
      </c>
      <c r="H244" s="16">
        <v>100</v>
      </c>
      <c r="I244" s="16">
        <v>0</v>
      </c>
      <c r="J244" s="16">
        <v>181</v>
      </c>
      <c r="K244" s="16">
        <v>0</v>
      </c>
      <c r="L244" s="16">
        <v>72</v>
      </c>
      <c r="M244" s="9" t="s">
        <v>408</v>
      </c>
    </row>
    <row r="245" spans="1:13" x14ac:dyDescent="0.2">
      <c r="A245" s="10" t="str">
        <f t="shared" ref="A245:B260" si="16">A244</f>
        <v>2023/1末</v>
      </c>
      <c r="B245" s="10" t="str">
        <f t="shared" si="16"/>
        <v>令和5/1末</v>
      </c>
      <c r="C245" s="18">
        <v>243</v>
      </c>
      <c r="D245" s="18">
        <v>253</v>
      </c>
      <c r="E245" s="19" t="s">
        <v>275</v>
      </c>
      <c r="F245" s="18">
        <v>93</v>
      </c>
      <c r="G245" s="18">
        <v>0</v>
      </c>
      <c r="H245" s="18">
        <v>94</v>
      </c>
      <c r="I245" s="18">
        <v>2</v>
      </c>
      <c r="J245" s="18">
        <v>187</v>
      </c>
      <c r="K245" s="18">
        <v>2</v>
      </c>
      <c r="L245" s="18">
        <v>91</v>
      </c>
      <c r="M245" s="7" t="s">
        <v>408</v>
      </c>
    </row>
    <row r="246" spans="1:13" x14ac:dyDescent="0.2">
      <c r="A246" s="8" t="str">
        <f t="shared" si="16"/>
        <v>2023/1末</v>
      </c>
      <c r="B246" s="8" t="str">
        <f t="shared" si="16"/>
        <v>令和5/1末</v>
      </c>
      <c r="C246" s="16">
        <v>244</v>
      </c>
      <c r="D246" s="16">
        <v>254</v>
      </c>
      <c r="E246" s="17" t="s">
        <v>276</v>
      </c>
      <c r="F246" s="16">
        <v>46</v>
      </c>
      <c r="G246" s="16">
        <v>0</v>
      </c>
      <c r="H246" s="16">
        <v>54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2023/1末</v>
      </c>
      <c r="B247" s="10" t="str">
        <f t="shared" si="16"/>
        <v>令和5/1末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14</v>
      </c>
      <c r="I247" s="18">
        <v>0</v>
      </c>
      <c r="J247" s="18">
        <v>31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2023/1末</v>
      </c>
      <c r="B248" s="8" t="str">
        <f t="shared" si="16"/>
        <v>令和5/1末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14</v>
      </c>
      <c r="I248" s="16">
        <v>0</v>
      </c>
      <c r="J248" s="16">
        <v>26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2023/1末</v>
      </c>
      <c r="B249" s="10" t="str">
        <f t="shared" si="16"/>
        <v>令和5/1末</v>
      </c>
      <c r="C249" s="18">
        <v>247</v>
      </c>
      <c r="D249" s="18">
        <v>257</v>
      </c>
      <c r="E249" s="19" t="s">
        <v>469</v>
      </c>
      <c r="F249" s="18">
        <v>58</v>
      </c>
      <c r="G249" s="18">
        <v>1</v>
      </c>
      <c r="H249" s="18">
        <v>67</v>
      </c>
      <c r="I249" s="18">
        <v>4</v>
      </c>
      <c r="J249" s="18">
        <v>125</v>
      </c>
      <c r="K249" s="18">
        <v>5</v>
      </c>
      <c r="L249" s="18">
        <v>50</v>
      </c>
      <c r="M249" s="7" t="s">
        <v>408</v>
      </c>
    </row>
    <row r="250" spans="1:13" x14ac:dyDescent="0.2">
      <c r="A250" s="8" t="str">
        <f t="shared" si="16"/>
        <v>2023/1末</v>
      </c>
      <c r="B250" s="8" t="str">
        <f t="shared" si="16"/>
        <v>令和5/1末</v>
      </c>
      <c r="C250" s="16">
        <v>248</v>
      </c>
      <c r="D250" s="16">
        <v>258</v>
      </c>
      <c r="E250" s="17" t="s">
        <v>278</v>
      </c>
      <c r="F250" s="16">
        <v>44</v>
      </c>
      <c r="G250" s="16">
        <v>0</v>
      </c>
      <c r="H250" s="16">
        <v>50</v>
      </c>
      <c r="I250" s="16">
        <v>1</v>
      </c>
      <c r="J250" s="16">
        <v>94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2023/1末</v>
      </c>
      <c r="B251" s="10" t="str">
        <f t="shared" si="16"/>
        <v>令和5/1末</v>
      </c>
      <c r="C251" s="18">
        <v>249</v>
      </c>
      <c r="D251" s="18">
        <v>259</v>
      </c>
      <c r="E251" s="19" t="s">
        <v>470</v>
      </c>
      <c r="F251" s="18">
        <v>60</v>
      </c>
      <c r="G251" s="18">
        <v>0</v>
      </c>
      <c r="H251" s="18">
        <v>70</v>
      </c>
      <c r="I251" s="18">
        <v>0</v>
      </c>
      <c r="J251" s="18">
        <v>130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2023/1末</v>
      </c>
      <c r="B252" s="8" t="str">
        <f t="shared" si="16"/>
        <v>令和5/1末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34</v>
      </c>
      <c r="I252" s="16">
        <v>0</v>
      </c>
      <c r="J252" s="16">
        <v>65</v>
      </c>
      <c r="K252" s="16">
        <v>0</v>
      </c>
      <c r="L252" s="16">
        <v>36</v>
      </c>
      <c r="M252" s="9" t="s">
        <v>409</v>
      </c>
    </row>
    <row r="253" spans="1:13" x14ac:dyDescent="0.2">
      <c r="A253" s="10" t="str">
        <f t="shared" si="16"/>
        <v>2023/1末</v>
      </c>
      <c r="B253" s="10" t="str">
        <f t="shared" si="16"/>
        <v>令和5/1末</v>
      </c>
      <c r="C253" s="18">
        <v>251</v>
      </c>
      <c r="D253" s="18">
        <v>271</v>
      </c>
      <c r="E253" s="19" t="s">
        <v>280</v>
      </c>
      <c r="F253" s="18">
        <v>28</v>
      </c>
      <c r="G253" s="18">
        <v>0</v>
      </c>
      <c r="H253" s="18">
        <v>34</v>
      </c>
      <c r="I253" s="18">
        <v>0</v>
      </c>
      <c r="J253" s="18">
        <v>62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2023/1末</v>
      </c>
      <c r="B254" s="8" t="str">
        <f t="shared" si="16"/>
        <v>令和5/1末</v>
      </c>
      <c r="C254" s="16">
        <v>252</v>
      </c>
      <c r="D254" s="16">
        <v>272</v>
      </c>
      <c r="E254" s="17" t="s">
        <v>281</v>
      </c>
      <c r="F254" s="16">
        <v>39</v>
      </c>
      <c r="G254" s="16">
        <v>0</v>
      </c>
      <c r="H254" s="16">
        <v>37</v>
      </c>
      <c r="I254" s="16">
        <v>0</v>
      </c>
      <c r="J254" s="16">
        <v>76</v>
      </c>
      <c r="K254" s="16">
        <v>0</v>
      </c>
      <c r="L254" s="16">
        <v>30</v>
      </c>
      <c r="M254" s="9" t="s">
        <v>409</v>
      </c>
    </row>
    <row r="255" spans="1:13" x14ac:dyDescent="0.2">
      <c r="A255" s="10" t="str">
        <f t="shared" si="16"/>
        <v>2023/1末</v>
      </c>
      <c r="B255" s="10" t="str">
        <f t="shared" si="16"/>
        <v>令和5/1末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2023/1末</v>
      </c>
      <c r="B256" s="8" t="str">
        <f t="shared" si="16"/>
        <v>令和5/1末</v>
      </c>
      <c r="C256" s="16">
        <v>254</v>
      </c>
      <c r="D256" s="16">
        <v>274</v>
      </c>
      <c r="E256" s="17" t="s">
        <v>283</v>
      </c>
      <c r="F256" s="16">
        <v>50</v>
      </c>
      <c r="G256" s="16">
        <v>0</v>
      </c>
      <c r="H256" s="16">
        <v>52</v>
      </c>
      <c r="I256" s="16">
        <v>0</v>
      </c>
      <c r="J256" s="16">
        <v>102</v>
      </c>
      <c r="K256" s="16">
        <v>0</v>
      </c>
      <c r="L256" s="16">
        <v>45</v>
      </c>
      <c r="M256" s="9" t="s">
        <v>409</v>
      </c>
    </row>
    <row r="257" spans="1:13" x14ac:dyDescent="0.2">
      <c r="A257" s="10" t="str">
        <f t="shared" si="16"/>
        <v>2023/1末</v>
      </c>
      <c r="B257" s="10" t="str">
        <f t="shared" si="16"/>
        <v>令和5/1末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2023/1末</v>
      </c>
      <c r="B258" s="8" t="str">
        <f t="shared" si="16"/>
        <v>令和5/1末</v>
      </c>
      <c r="C258" s="16">
        <v>256</v>
      </c>
      <c r="D258" s="16">
        <v>276</v>
      </c>
      <c r="E258" s="17" t="s">
        <v>285</v>
      </c>
      <c r="F258" s="16">
        <v>95</v>
      </c>
      <c r="G258" s="16">
        <v>1</v>
      </c>
      <c r="H258" s="16">
        <v>95</v>
      </c>
      <c r="I258" s="16">
        <v>0</v>
      </c>
      <c r="J258" s="16">
        <v>190</v>
      </c>
      <c r="K258" s="16">
        <v>1</v>
      </c>
      <c r="L258" s="16">
        <v>84</v>
      </c>
      <c r="M258" s="9" t="s">
        <v>409</v>
      </c>
    </row>
    <row r="259" spans="1:13" x14ac:dyDescent="0.2">
      <c r="A259" s="10" t="str">
        <f t="shared" si="16"/>
        <v>2023/1末</v>
      </c>
      <c r="B259" s="10" t="str">
        <f t="shared" si="16"/>
        <v>令和5/1末</v>
      </c>
      <c r="C259" s="18">
        <v>257</v>
      </c>
      <c r="D259" s="18">
        <v>277</v>
      </c>
      <c r="E259" s="19" t="s">
        <v>286</v>
      </c>
      <c r="F259" s="18">
        <v>56</v>
      </c>
      <c r="G259" s="18">
        <v>0</v>
      </c>
      <c r="H259" s="18">
        <v>52</v>
      </c>
      <c r="I259" s="18">
        <v>0</v>
      </c>
      <c r="J259" s="18">
        <v>108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2023/1末</v>
      </c>
      <c r="B260" s="8" t="str">
        <f t="shared" si="16"/>
        <v>令和5/1末</v>
      </c>
      <c r="C260" s="16">
        <v>258</v>
      </c>
      <c r="D260" s="16">
        <v>278</v>
      </c>
      <c r="E260" s="17" t="s">
        <v>287</v>
      </c>
      <c r="F260" s="16">
        <v>92</v>
      </c>
      <c r="G260" s="16">
        <v>1</v>
      </c>
      <c r="H260" s="16">
        <v>83</v>
      </c>
      <c r="I260" s="16">
        <v>1</v>
      </c>
      <c r="J260" s="16">
        <v>175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2023/1末</v>
      </c>
      <c r="B261" s="10" t="str">
        <f t="shared" si="17"/>
        <v>令和5/1末</v>
      </c>
      <c r="C261" s="18">
        <v>259</v>
      </c>
      <c r="D261" s="18">
        <v>280</v>
      </c>
      <c r="E261" s="19" t="s">
        <v>471</v>
      </c>
      <c r="F261" s="18">
        <v>75</v>
      </c>
      <c r="G261" s="18">
        <v>0</v>
      </c>
      <c r="H261" s="18">
        <v>93</v>
      </c>
      <c r="I261" s="18">
        <v>0</v>
      </c>
      <c r="J261" s="18">
        <v>168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2023/1末</v>
      </c>
      <c r="B262" s="8" t="str">
        <f t="shared" si="17"/>
        <v>令和5/1末</v>
      </c>
      <c r="C262" s="16">
        <v>260</v>
      </c>
      <c r="D262" s="16">
        <v>281</v>
      </c>
      <c r="E262" s="17" t="s">
        <v>480</v>
      </c>
      <c r="F262" s="16">
        <v>47</v>
      </c>
      <c r="G262" s="16">
        <v>0</v>
      </c>
      <c r="H262" s="16">
        <v>44</v>
      </c>
      <c r="I262" s="16">
        <v>0</v>
      </c>
      <c r="J262" s="16">
        <v>91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2023/1末</v>
      </c>
      <c r="B263" s="10" t="str">
        <f t="shared" si="17"/>
        <v>令和5/1末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2023/1末</v>
      </c>
      <c r="B264" s="8" t="str">
        <f t="shared" si="17"/>
        <v>令和5/1末</v>
      </c>
      <c r="C264" s="16">
        <v>262</v>
      </c>
      <c r="D264" s="16">
        <v>283</v>
      </c>
      <c r="E264" s="17" t="s">
        <v>482</v>
      </c>
      <c r="F264" s="16">
        <v>47</v>
      </c>
      <c r="G264" s="16">
        <v>0</v>
      </c>
      <c r="H264" s="16">
        <v>50</v>
      </c>
      <c r="I264" s="16">
        <v>0</v>
      </c>
      <c r="J264" s="16">
        <v>97</v>
      </c>
      <c r="K264" s="16">
        <v>0</v>
      </c>
      <c r="L264" s="16">
        <v>46</v>
      </c>
      <c r="M264" s="9" t="s">
        <v>410</v>
      </c>
    </row>
    <row r="265" spans="1:13" x14ac:dyDescent="0.2">
      <c r="A265" s="10" t="str">
        <f t="shared" si="17"/>
        <v>2023/1末</v>
      </c>
      <c r="B265" s="10" t="str">
        <f t="shared" si="17"/>
        <v>令和5/1末</v>
      </c>
      <c r="C265" s="18">
        <v>263</v>
      </c>
      <c r="D265" s="18">
        <v>284</v>
      </c>
      <c r="E265" s="19" t="s">
        <v>483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2023/1末</v>
      </c>
      <c r="B266" s="8" t="str">
        <f t="shared" si="17"/>
        <v>令和5/1末</v>
      </c>
      <c r="C266" s="16">
        <v>264</v>
      </c>
      <c r="D266" s="16">
        <v>285</v>
      </c>
      <c r="E266" s="17" t="s">
        <v>484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2023/1末</v>
      </c>
      <c r="B267" s="10" t="str">
        <f t="shared" si="17"/>
        <v>令和5/1末</v>
      </c>
      <c r="C267" s="18">
        <v>265</v>
      </c>
      <c r="D267" s="18">
        <v>286</v>
      </c>
      <c r="E267" s="19" t="s">
        <v>485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2023/1末</v>
      </c>
      <c r="B268" s="8" t="str">
        <f t="shared" si="17"/>
        <v>令和5/1末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2023/1末</v>
      </c>
      <c r="B269" s="10" t="str">
        <f t="shared" si="17"/>
        <v>令和5/1末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29</v>
      </c>
      <c r="I269" s="18">
        <v>1</v>
      </c>
      <c r="J269" s="18">
        <v>49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2023/1末</v>
      </c>
      <c r="B270" s="8" t="str">
        <f t="shared" si="17"/>
        <v>令和5/1末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2023/1末</v>
      </c>
      <c r="B271" s="10" t="str">
        <f t="shared" si="17"/>
        <v>令和5/1末</v>
      </c>
      <c r="C271" s="18">
        <v>269</v>
      </c>
      <c r="D271" s="18">
        <v>290</v>
      </c>
      <c r="E271" s="19" t="s">
        <v>489</v>
      </c>
      <c r="F271" s="18">
        <v>27</v>
      </c>
      <c r="G271" s="18">
        <v>0</v>
      </c>
      <c r="H271" s="18">
        <v>34</v>
      </c>
      <c r="I271" s="18">
        <v>0</v>
      </c>
      <c r="J271" s="18">
        <v>61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2023/1末</v>
      </c>
      <c r="B272" s="8" t="str">
        <f t="shared" si="17"/>
        <v>令和5/1末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2023/1末</v>
      </c>
      <c r="B273" s="10" t="str">
        <f t="shared" si="17"/>
        <v>令和5/1末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2023/1末</v>
      </c>
      <c r="B274" s="8" t="str">
        <f t="shared" si="17"/>
        <v>令和5/1末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2023/1末</v>
      </c>
      <c r="B275" s="10" t="str">
        <f t="shared" si="17"/>
        <v>令和5/1末</v>
      </c>
      <c r="C275" s="18">
        <v>273</v>
      </c>
      <c r="D275" s="18">
        <v>294</v>
      </c>
      <c r="E275" s="19" t="s">
        <v>493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2023/1末</v>
      </c>
      <c r="B276" s="8" t="str">
        <f t="shared" si="17"/>
        <v>令和5/1末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2023/1末</v>
      </c>
      <c r="B277" s="10" t="str">
        <f t="shared" si="18"/>
        <v>令和5/1末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2023/1末</v>
      </c>
      <c r="B278" s="8" t="str">
        <f t="shared" si="18"/>
        <v>令和5/1末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2023/1末</v>
      </c>
      <c r="B279" s="10" t="str">
        <f t="shared" si="18"/>
        <v>令和5/1末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2023/1末</v>
      </c>
      <c r="B280" s="8" t="str">
        <f t="shared" si="18"/>
        <v>令和5/1末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2023/1末</v>
      </c>
      <c r="B281" s="10" t="str">
        <f t="shared" si="18"/>
        <v>令和5/1末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2023/1末</v>
      </c>
      <c r="B282" s="8" t="str">
        <f t="shared" si="18"/>
        <v>令和5/1末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2023/1末</v>
      </c>
      <c r="B283" s="10" t="str">
        <f t="shared" si="18"/>
        <v>令和5/1末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2023/1末</v>
      </c>
      <c r="B284" s="8" t="str">
        <f t="shared" si="18"/>
        <v>令和5/1末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2023/1末</v>
      </c>
      <c r="B285" s="10" t="str">
        <f t="shared" si="18"/>
        <v>令和5/1末</v>
      </c>
      <c r="C285" s="18">
        <v>283</v>
      </c>
      <c r="D285" s="18">
        <v>400</v>
      </c>
      <c r="E285" s="19" t="s">
        <v>288</v>
      </c>
      <c r="F285" s="18">
        <v>87</v>
      </c>
      <c r="G285" s="18">
        <v>0</v>
      </c>
      <c r="H285" s="18">
        <v>95</v>
      </c>
      <c r="I285" s="18">
        <v>1</v>
      </c>
      <c r="J285" s="18">
        <v>182</v>
      </c>
      <c r="K285" s="18">
        <v>1</v>
      </c>
      <c r="L285" s="18">
        <v>96</v>
      </c>
      <c r="M285" s="7" t="s">
        <v>411</v>
      </c>
    </row>
    <row r="286" spans="1:13" x14ac:dyDescent="0.2">
      <c r="A286" s="8" t="str">
        <f t="shared" si="18"/>
        <v>2023/1末</v>
      </c>
      <c r="B286" s="8" t="str">
        <f t="shared" si="18"/>
        <v>令和5/1末</v>
      </c>
      <c r="C286" s="16">
        <v>284</v>
      </c>
      <c r="D286" s="16">
        <v>401</v>
      </c>
      <c r="E286" s="17" t="s">
        <v>289</v>
      </c>
      <c r="F286" s="16">
        <v>153</v>
      </c>
      <c r="G286" s="16">
        <v>0</v>
      </c>
      <c r="H286" s="16">
        <v>174</v>
      </c>
      <c r="I286" s="16">
        <v>1</v>
      </c>
      <c r="J286" s="16">
        <v>327</v>
      </c>
      <c r="K286" s="16">
        <v>1</v>
      </c>
      <c r="L286" s="16">
        <v>162</v>
      </c>
      <c r="M286" s="9" t="s">
        <v>411</v>
      </c>
    </row>
    <row r="287" spans="1:13" x14ac:dyDescent="0.2">
      <c r="A287" s="10" t="str">
        <f t="shared" si="18"/>
        <v>2023/1末</v>
      </c>
      <c r="B287" s="10" t="str">
        <f t="shared" si="18"/>
        <v>令和5/1末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2023/1末</v>
      </c>
      <c r="B288" s="8" t="str">
        <f t="shared" si="18"/>
        <v>令和5/1末</v>
      </c>
      <c r="C288" s="16">
        <v>286</v>
      </c>
      <c r="D288" s="16">
        <v>403</v>
      </c>
      <c r="E288" s="17" t="s">
        <v>291</v>
      </c>
      <c r="F288" s="16">
        <v>31</v>
      </c>
      <c r="G288" s="16">
        <v>0</v>
      </c>
      <c r="H288" s="16">
        <v>37</v>
      </c>
      <c r="I288" s="16">
        <v>0</v>
      </c>
      <c r="J288" s="16">
        <v>68</v>
      </c>
      <c r="K288" s="16">
        <v>0</v>
      </c>
      <c r="L288" s="16">
        <v>37</v>
      </c>
      <c r="M288" s="9" t="s">
        <v>411</v>
      </c>
    </row>
    <row r="289" spans="1:13" x14ac:dyDescent="0.2">
      <c r="A289" s="10" t="str">
        <f t="shared" si="18"/>
        <v>2023/1末</v>
      </c>
      <c r="B289" s="10" t="str">
        <f t="shared" si="18"/>
        <v>令和5/1末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2023/1末</v>
      </c>
      <c r="B290" s="8" t="str">
        <f t="shared" si="18"/>
        <v>令和5/1末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2023/1末</v>
      </c>
      <c r="B291" s="10" t="str">
        <f t="shared" si="18"/>
        <v>令和5/1末</v>
      </c>
      <c r="C291" s="18">
        <v>289</v>
      </c>
      <c r="D291" s="18">
        <v>406</v>
      </c>
      <c r="E291" s="19" t="s">
        <v>294</v>
      </c>
      <c r="F291" s="18">
        <v>24</v>
      </c>
      <c r="G291" s="18">
        <v>0</v>
      </c>
      <c r="H291" s="18">
        <v>23</v>
      </c>
      <c r="I291" s="18">
        <v>0</v>
      </c>
      <c r="J291" s="18">
        <v>47</v>
      </c>
      <c r="K291" s="18">
        <v>0</v>
      </c>
      <c r="L291" s="18">
        <v>24</v>
      </c>
      <c r="M291" s="7" t="s">
        <v>411</v>
      </c>
    </row>
    <row r="292" spans="1:13" x14ac:dyDescent="0.2">
      <c r="A292" s="8" t="str">
        <f t="shared" si="18"/>
        <v>2023/1末</v>
      </c>
      <c r="B292" s="8" t="str">
        <f t="shared" si="18"/>
        <v>令和5/1末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81</v>
      </c>
      <c r="I292" s="16">
        <v>0</v>
      </c>
      <c r="J292" s="16">
        <v>167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2023/1末</v>
      </c>
      <c r="B293" s="10" t="str">
        <f t="shared" si="19"/>
        <v>令和5/1末</v>
      </c>
      <c r="C293" s="18">
        <v>291</v>
      </c>
      <c r="D293" s="18">
        <v>408</v>
      </c>
      <c r="E293" s="19" t="s">
        <v>296</v>
      </c>
      <c r="F293" s="18">
        <v>11</v>
      </c>
      <c r="G293" s="18">
        <v>0</v>
      </c>
      <c r="H293" s="18">
        <v>11</v>
      </c>
      <c r="I293" s="18">
        <v>0</v>
      </c>
      <c r="J293" s="18">
        <v>22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2023/1末</v>
      </c>
      <c r="B294" s="8" t="str">
        <f t="shared" si="19"/>
        <v>令和5/1末</v>
      </c>
      <c r="C294" s="16">
        <v>292</v>
      </c>
      <c r="D294" s="16">
        <v>409</v>
      </c>
      <c r="E294" s="17" t="s">
        <v>297</v>
      </c>
      <c r="F294" s="16">
        <v>14</v>
      </c>
      <c r="G294" s="16">
        <v>0</v>
      </c>
      <c r="H294" s="16">
        <v>13</v>
      </c>
      <c r="I294" s="16">
        <v>0</v>
      </c>
      <c r="J294" s="16">
        <v>27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2023/1末</v>
      </c>
      <c r="B295" s="10" t="str">
        <f t="shared" si="19"/>
        <v>令和5/1末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2023/1末</v>
      </c>
      <c r="B296" s="8" t="str">
        <f t="shared" si="19"/>
        <v>令和5/1末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2023/1末</v>
      </c>
      <c r="B297" s="10" t="str">
        <f t="shared" si="19"/>
        <v>令和5/1末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2023/1末</v>
      </c>
      <c r="B298" s="8" t="str">
        <f t="shared" si="19"/>
        <v>令和5/1末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2023/1末</v>
      </c>
      <c r="B299" s="10" t="str">
        <f t="shared" si="19"/>
        <v>令和5/1末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2023/1末</v>
      </c>
      <c r="B300" s="8" t="str">
        <f t="shared" si="19"/>
        <v>令和5/1末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2023/1末</v>
      </c>
      <c r="B301" s="10" t="str">
        <f t="shared" si="19"/>
        <v>令和5/1末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2023/1末</v>
      </c>
      <c r="B302" s="8" t="str">
        <f t="shared" si="19"/>
        <v>令和5/1末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2023/1末</v>
      </c>
      <c r="B303" s="10" t="str">
        <f t="shared" si="19"/>
        <v>令和5/1末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2023/1末</v>
      </c>
      <c r="B304" s="8" t="str">
        <f t="shared" si="19"/>
        <v>令和5/1末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56</v>
      </c>
      <c r="I304" s="16">
        <v>0</v>
      </c>
      <c r="J304" s="16">
        <v>61</v>
      </c>
      <c r="K304" s="16">
        <v>0</v>
      </c>
      <c r="L304" s="16">
        <v>61</v>
      </c>
      <c r="M304" s="9" t="s">
        <v>411</v>
      </c>
    </row>
    <row r="305" spans="1:13" x14ac:dyDescent="0.2">
      <c r="A305" s="10" t="str">
        <f t="shared" si="19"/>
        <v>2023/1末</v>
      </c>
      <c r="B305" s="10" t="str">
        <f t="shared" si="19"/>
        <v>令和5/1末</v>
      </c>
      <c r="C305" s="18">
        <v>303</v>
      </c>
      <c r="D305" s="18">
        <v>500</v>
      </c>
      <c r="E305" s="19" t="s">
        <v>308</v>
      </c>
      <c r="F305" s="18">
        <v>249</v>
      </c>
      <c r="G305" s="18">
        <v>0</v>
      </c>
      <c r="H305" s="18">
        <v>263</v>
      </c>
      <c r="I305" s="18">
        <v>1</v>
      </c>
      <c r="J305" s="18">
        <v>512</v>
      </c>
      <c r="K305" s="18">
        <v>1</v>
      </c>
      <c r="L305" s="18">
        <v>187</v>
      </c>
      <c r="M305" s="7" t="s">
        <v>412</v>
      </c>
    </row>
    <row r="306" spans="1:13" x14ac:dyDescent="0.2">
      <c r="A306" s="8" t="str">
        <f t="shared" si="19"/>
        <v>2023/1末</v>
      </c>
      <c r="B306" s="8" t="str">
        <f t="shared" si="19"/>
        <v>令和5/1末</v>
      </c>
      <c r="C306" s="16">
        <v>304</v>
      </c>
      <c r="D306" s="16">
        <v>501</v>
      </c>
      <c r="E306" s="17" t="s">
        <v>309</v>
      </c>
      <c r="F306" s="16">
        <v>86</v>
      </c>
      <c r="G306" s="16">
        <v>2</v>
      </c>
      <c r="H306" s="16">
        <v>70</v>
      </c>
      <c r="I306" s="16">
        <v>0</v>
      </c>
      <c r="J306" s="16">
        <v>156</v>
      </c>
      <c r="K306" s="16">
        <v>2</v>
      </c>
      <c r="L306" s="16">
        <v>70</v>
      </c>
      <c r="M306" s="9" t="s">
        <v>412</v>
      </c>
    </row>
    <row r="307" spans="1:13" x14ac:dyDescent="0.2">
      <c r="A307" s="10" t="str">
        <f t="shared" si="19"/>
        <v>2023/1末</v>
      </c>
      <c r="B307" s="10" t="str">
        <f t="shared" si="19"/>
        <v>令和5/1末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42</v>
      </c>
      <c r="I307" s="18">
        <v>0</v>
      </c>
      <c r="J307" s="18">
        <v>91</v>
      </c>
      <c r="K307" s="18">
        <v>0</v>
      </c>
      <c r="L307" s="18">
        <v>43</v>
      </c>
      <c r="M307" s="7" t="s">
        <v>412</v>
      </c>
    </row>
    <row r="308" spans="1:13" x14ac:dyDescent="0.2">
      <c r="A308" s="8" t="str">
        <f t="shared" si="19"/>
        <v>2023/1末</v>
      </c>
      <c r="B308" s="8" t="str">
        <f t="shared" si="19"/>
        <v>令和5/1末</v>
      </c>
      <c r="C308" s="16">
        <v>306</v>
      </c>
      <c r="D308" s="16">
        <v>503</v>
      </c>
      <c r="E308" s="17" t="s">
        <v>311</v>
      </c>
      <c r="F308" s="16">
        <v>52</v>
      </c>
      <c r="G308" s="16">
        <v>0</v>
      </c>
      <c r="H308" s="16">
        <v>42</v>
      </c>
      <c r="I308" s="16">
        <v>0</v>
      </c>
      <c r="J308" s="16">
        <v>94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2023/1末</v>
      </c>
      <c r="B309" s="10" t="str">
        <f t="shared" si="20"/>
        <v>令和5/1末</v>
      </c>
      <c r="C309" s="18">
        <v>307</v>
      </c>
      <c r="D309" s="18">
        <v>504</v>
      </c>
      <c r="E309" s="19" t="s">
        <v>312</v>
      </c>
      <c r="F309" s="18">
        <v>87</v>
      </c>
      <c r="G309" s="18">
        <v>0</v>
      </c>
      <c r="H309" s="18">
        <v>80</v>
      </c>
      <c r="I309" s="18">
        <v>0</v>
      </c>
      <c r="J309" s="18">
        <v>167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2023/1末</v>
      </c>
      <c r="B310" s="8" t="str">
        <f t="shared" si="20"/>
        <v>令和5/1末</v>
      </c>
      <c r="C310" s="16">
        <v>308</v>
      </c>
      <c r="D310" s="16">
        <v>505</v>
      </c>
      <c r="E310" s="17" t="s">
        <v>313</v>
      </c>
      <c r="F310" s="16">
        <v>10</v>
      </c>
      <c r="G310" s="16">
        <v>0</v>
      </c>
      <c r="H310" s="16">
        <v>7</v>
      </c>
      <c r="I310" s="16">
        <v>0</v>
      </c>
      <c r="J310" s="16">
        <v>17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2023/1末</v>
      </c>
      <c r="B311" s="10" t="str">
        <f t="shared" si="20"/>
        <v>令和5/1末</v>
      </c>
      <c r="C311" s="18">
        <v>309</v>
      </c>
      <c r="D311" s="18">
        <v>506</v>
      </c>
      <c r="E311" s="19" t="s">
        <v>314</v>
      </c>
      <c r="F311" s="18">
        <v>135</v>
      </c>
      <c r="G311" s="18">
        <v>0</v>
      </c>
      <c r="H311" s="18">
        <v>153</v>
      </c>
      <c r="I311" s="18">
        <v>0</v>
      </c>
      <c r="J311" s="18">
        <v>288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20"/>
        <v>2023/1末</v>
      </c>
      <c r="B312" s="8" t="str">
        <f t="shared" si="20"/>
        <v>令和5/1末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40</v>
      </c>
      <c r="I312" s="16">
        <v>0</v>
      </c>
      <c r="J312" s="16">
        <v>79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2023/1末</v>
      </c>
      <c r="B313" s="10" t="str">
        <f t="shared" si="20"/>
        <v>令和5/1末</v>
      </c>
      <c r="C313" s="18">
        <v>311</v>
      </c>
      <c r="D313" s="18">
        <v>508</v>
      </c>
      <c r="E313" s="19" t="s">
        <v>316</v>
      </c>
      <c r="F313" s="18">
        <v>56</v>
      </c>
      <c r="G313" s="18">
        <v>3</v>
      </c>
      <c r="H313" s="18">
        <v>65</v>
      </c>
      <c r="I313" s="18">
        <v>2</v>
      </c>
      <c r="J313" s="18">
        <v>121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2023/1末</v>
      </c>
      <c r="B314" s="8" t="str">
        <f t="shared" si="20"/>
        <v>令和5/1末</v>
      </c>
      <c r="C314" s="16">
        <v>312</v>
      </c>
      <c r="D314" s="16">
        <v>509</v>
      </c>
      <c r="E314" s="17" t="s">
        <v>317</v>
      </c>
      <c r="F314" s="16">
        <v>79</v>
      </c>
      <c r="G314" s="16">
        <v>0</v>
      </c>
      <c r="H314" s="16">
        <v>77</v>
      </c>
      <c r="I314" s="16">
        <v>0</v>
      </c>
      <c r="J314" s="16">
        <v>156</v>
      </c>
      <c r="K314" s="16">
        <v>0</v>
      </c>
      <c r="L314" s="16">
        <v>54</v>
      </c>
      <c r="M314" s="9" t="s">
        <v>412</v>
      </c>
    </row>
    <row r="315" spans="1:13" x14ac:dyDescent="0.2">
      <c r="A315" s="10" t="str">
        <f t="shared" si="20"/>
        <v>2023/1末</v>
      </c>
      <c r="B315" s="10" t="str">
        <f t="shared" si="20"/>
        <v>令和5/1末</v>
      </c>
      <c r="C315" s="18">
        <v>313</v>
      </c>
      <c r="D315" s="18">
        <v>510</v>
      </c>
      <c r="E315" s="19" t="s">
        <v>318</v>
      </c>
      <c r="F315" s="18">
        <v>70</v>
      </c>
      <c r="G315" s="18">
        <v>0</v>
      </c>
      <c r="H315" s="18">
        <v>72</v>
      </c>
      <c r="I315" s="18">
        <v>0</v>
      </c>
      <c r="J315" s="18">
        <v>142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2023/1末</v>
      </c>
      <c r="B316" s="8" t="str">
        <f t="shared" si="20"/>
        <v>令和5/1末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24</v>
      </c>
      <c r="I316" s="16">
        <v>0</v>
      </c>
      <c r="J316" s="16">
        <v>44</v>
      </c>
      <c r="K316" s="16">
        <v>0</v>
      </c>
      <c r="L316" s="16">
        <v>16</v>
      </c>
      <c r="M316" s="9" t="s">
        <v>412</v>
      </c>
    </row>
    <row r="317" spans="1:13" x14ac:dyDescent="0.2">
      <c r="A317" s="10" t="str">
        <f t="shared" si="20"/>
        <v>2023/1末</v>
      </c>
      <c r="B317" s="10" t="str">
        <f t="shared" si="20"/>
        <v>令和5/1末</v>
      </c>
      <c r="C317" s="18">
        <v>315</v>
      </c>
      <c r="D317" s="18">
        <v>512</v>
      </c>
      <c r="E317" s="19" t="s">
        <v>320</v>
      </c>
      <c r="F317" s="18">
        <v>23</v>
      </c>
      <c r="G317" s="18">
        <v>0</v>
      </c>
      <c r="H317" s="18">
        <v>22</v>
      </c>
      <c r="I317" s="18">
        <v>1</v>
      </c>
      <c r="J317" s="18">
        <v>45</v>
      </c>
      <c r="K317" s="18">
        <v>1</v>
      </c>
      <c r="L317" s="18">
        <v>21</v>
      </c>
      <c r="M317" s="7" t="s">
        <v>412</v>
      </c>
    </row>
    <row r="318" spans="1:13" x14ac:dyDescent="0.2">
      <c r="A318" s="8" t="str">
        <f t="shared" si="20"/>
        <v>2023/1末</v>
      </c>
      <c r="B318" s="8" t="str">
        <f t="shared" si="20"/>
        <v>令和5/1末</v>
      </c>
      <c r="C318" s="16">
        <v>316</v>
      </c>
      <c r="D318" s="16">
        <v>513</v>
      </c>
      <c r="E318" s="17" t="s">
        <v>321</v>
      </c>
      <c r="F318" s="16">
        <v>72</v>
      </c>
      <c r="G318" s="16">
        <v>0</v>
      </c>
      <c r="H318" s="16">
        <v>79</v>
      </c>
      <c r="I318" s="16">
        <v>0</v>
      </c>
      <c r="J318" s="16">
        <v>151</v>
      </c>
      <c r="K318" s="16">
        <v>0</v>
      </c>
      <c r="L318" s="16">
        <v>64</v>
      </c>
      <c r="M318" s="9" t="s">
        <v>412</v>
      </c>
    </row>
    <row r="319" spans="1:13" x14ac:dyDescent="0.2">
      <c r="A319" s="10" t="str">
        <f t="shared" si="20"/>
        <v>2023/1末</v>
      </c>
      <c r="B319" s="10" t="str">
        <f t="shared" si="20"/>
        <v>令和5/1末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46</v>
      </c>
      <c r="I319" s="18">
        <v>2</v>
      </c>
      <c r="J319" s="18">
        <v>103</v>
      </c>
      <c r="K319" s="18">
        <v>3</v>
      </c>
      <c r="L319" s="18">
        <v>45</v>
      </c>
      <c r="M319" s="7" t="s">
        <v>412</v>
      </c>
    </row>
    <row r="320" spans="1:13" x14ac:dyDescent="0.2">
      <c r="A320" s="8" t="str">
        <f t="shared" si="20"/>
        <v>2023/1末</v>
      </c>
      <c r="B320" s="8" t="str">
        <f t="shared" si="20"/>
        <v>令和5/1末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84</v>
      </c>
      <c r="I320" s="16">
        <v>1</v>
      </c>
      <c r="J320" s="16">
        <v>148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2023/1末</v>
      </c>
      <c r="B321" s="10" t="str">
        <f t="shared" si="20"/>
        <v>令和5/1末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44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2023/1末</v>
      </c>
      <c r="B322" s="8" t="str">
        <f t="shared" si="20"/>
        <v>令和5/1末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79</v>
      </c>
      <c r="I322" s="16">
        <v>0</v>
      </c>
      <c r="J322" s="16">
        <v>151</v>
      </c>
      <c r="K322" s="16">
        <v>0</v>
      </c>
      <c r="L322" s="16">
        <v>46</v>
      </c>
      <c r="M322" s="9" t="s">
        <v>412</v>
      </c>
    </row>
    <row r="323" spans="1:13" x14ac:dyDescent="0.2">
      <c r="A323" s="10" t="str">
        <f t="shared" si="20"/>
        <v>2023/1末</v>
      </c>
      <c r="B323" s="10" t="str">
        <f t="shared" si="20"/>
        <v>令和5/1末</v>
      </c>
      <c r="C323" s="18">
        <v>321</v>
      </c>
      <c r="D323" s="18">
        <v>518</v>
      </c>
      <c r="E323" s="19" t="s">
        <v>326</v>
      </c>
      <c r="F323" s="18">
        <v>171</v>
      </c>
      <c r="G323" s="18">
        <v>0</v>
      </c>
      <c r="H323" s="18">
        <v>179</v>
      </c>
      <c r="I323" s="18">
        <v>2</v>
      </c>
      <c r="J323" s="18">
        <v>350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20"/>
        <v>2023/1末</v>
      </c>
      <c r="B324" s="8" t="str">
        <f t="shared" si="20"/>
        <v>令和5/1末</v>
      </c>
      <c r="C324" s="16">
        <v>322</v>
      </c>
      <c r="D324" s="16">
        <v>519</v>
      </c>
      <c r="E324" s="17" t="s">
        <v>327</v>
      </c>
      <c r="F324" s="16">
        <v>74</v>
      </c>
      <c r="G324" s="16">
        <v>0</v>
      </c>
      <c r="H324" s="16">
        <v>74</v>
      </c>
      <c r="I324" s="16">
        <v>0</v>
      </c>
      <c r="J324" s="16">
        <v>148</v>
      </c>
      <c r="K324" s="16">
        <v>0</v>
      </c>
      <c r="L324" s="16">
        <v>54</v>
      </c>
      <c r="M324" s="9" t="s">
        <v>412</v>
      </c>
    </row>
    <row r="325" spans="1:13" x14ac:dyDescent="0.2">
      <c r="A325" s="10" t="str">
        <f t="shared" ref="A325:B340" si="21">A324</f>
        <v>2023/1末</v>
      </c>
      <c r="B325" s="10" t="str">
        <f t="shared" si="21"/>
        <v>令和5/1末</v>
      </c>
      <c r="C325" s="18">
        <v>323</v>
      </c>
      <c r="D325" s="18">
        <v>520</v>
      </c>
      <c r="E325" s="19" t="s">
        <v>328</v>
      </c>
      <c r="F325" s="18">
        <v>99</v>
      </c>
      <c r="G325" s="18">
        <v>0</v>
      </c>
      <c r="H325" s="18">
        <v>104</v>
      </c>
      <c r="I325" s="18">
        <v>0</v>
      </c>
      <c r="J325" s="18">
        <v>203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2023/1末</v>
      </c>
      <c r="B326" s="8" t="str">
        <f t="shared" si="21"/>
        <v>令和5/1末</v>
      </c>
      <c r="C326" s="16">
        <v>324</v>
      </c>
      <c r="D326" s="16">
        <v>521</v>
      </c>
      <c r="E326" s="17" t="s">
        <v>329</v>
      </c>
      <c r="F326" s="16">
        <v>47</v>
      </c>
      <c r="G326" s="16">
        <v>0</v>
      </c>
      <c r="H326" s="16">
        <v>35</v>
      </c>
      <c r="I326" s="16">
        <v>0</v>
      </c>
      <c r="J326" s="16">
        <v>82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2023/1末</v>
      </c>
      <c r="B327" s="10" t="str">
        <f t="shared" si="21"/>
        <v>令和5/1末</v>
      </c>
      <c r="C327" s="18">
        <v>325</v>
      </c>
      <c r="D327" s="18">
        <v>522</v>
      </c>
      <c r="E327" s="19" t="s">
        <v>330</v>
      </c>
      <c r="F327" s="18">
        <v>79</v>
      </c>
      <c r="G327" s="18">
        <v>0</v>
      </c>
      <c r="H327" s="18">
        <v>80</v>
      </c>
      <c r="I327" s="18">
        <v>0</v>
      </c>
      <c r="J327" s="18">
        <v>159</v>
      </c>
      <c r="K327" s="18">
        <v>0</v>
      </c>
      <c r="L327" s="18">
        <v>59</v>
      </c>
      <c r="M327" s="7" t="s">
        <v>412</v>
      </c>
    </row>
    <row r="328" spans="1:13" x14ac:dyDescent="0.2">
      <c r="A328" s="8" t="str">
        <f t="shared" si="21"/>
        <v>2023/1末</v>
      </c>
      <c r="B328" s="8" t="str">
        <f t="shared" si="21"/>
        <v>令和5/1末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46</v>
      </c>
      <c r="I328" s="16">
        <v>0</v>
      </c>
      <c r="J328" s="16">
        <v>87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2023/1末</v>
      </c>
      <c r="B329" s="10" t="str">
        <f t="shared" si="21"/>
        <v>令和5/1末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2023/1末</v>
      </c>
      <c r="B330" s="8" t="str">
        <f t="shared" si="21"/>
        <v>令和5/1末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45</v>
      </c>
      <c r="I330" s="16">
        <v>0</v>
      </c>
      <c r="J330" s="16">
        <v>83</v>
      </c>
      <c r="K330" s="16">
        <v>0</v>
      </c>
      <c r="L330" s="16">
        <v>32</v>
      </c>
      <c r="M330" s="9" t="s">
        <v>412</v>
      </c>
    </row>
    <row r="331" spans="1:13" x14ac:dyDescent="0.2">
      <c r="A331" s="10" t="str">
        <f t="shared" si="21"/>
        <v>2023/1末</v>
      </c>
      <c r="B331" s="10" t="str">
        <f t="shared" si="21"/>
        <v>令和5/1末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47</v>
      </c>
      <c r="I331" s="18">
        <v>0</v>
      </c>
      <c r="J331" s="18">
        <v>90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2023/1末</v>
      </c>
      <c r="B332" s="8" t="str">
        <f t="shared" si="21"/>
        <v>令和5/1末</v>
      </c>
      <c r="C332" s="16">
        <v>330</v>
      </c>
      <c r="D332" s="16">
        <v>527</v>
      </c>
      <c r="E332" s="17" t="s">
        <v>335</v>
      </c>
      <c r="F332" s="16">
        <v>19</v>
      </c>
      <c r="G332" s="16">
        <v>0</v>
      </c>
      <c r="H332" s="16">
        <v>22</v>
      </c>
      <c r="I332" s="16">
        <v>0</v>
      </c>
      <c r="J332" s="16">
        <v>41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2023/1末</v>
      </c>
      <c r="B333" s="10" t="str">
        <f t="shared" si="21"/>
        <v>令和5/1末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2023/1末</v>
      </c>
      <c r="B334" s="8" t="str">
        <f t="shared" si="21"/>
        <v>令和5/1末</v>
      </c>
      <c r="C334" s="16">
        <v>332</v>
      </c>
      <c r="D334" s="16">
        <v>529</v>
      </c>
      <c r="E334" s="17" t="s">
        <v>337</v>
      </c>
      <c r="F334" s="16">
        <v>13</v>
      </c>
      <c r="G334" s="16">
        <v>0</v>
      </c>
      <c r="H334" s="16">
        <v>17</v>
      </c>
      <c r="I334" s="16">
        <v>0</v>
      </c>
      <c r="J334" s="16">
        <v>30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2023/1末</v>
      </c>
      <c r="B335" s="10" t="str">
        <f t="shared" si="21"/>
        <v>令和5/1末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2023/1末</v>
      </c>
      <c r="B336" s="8" t="str">
        <f t="shared" si="21"/>
        <v>令和5/1末</v>
      </c>
      <c r="C336" s="16">
        <v>334</v>
      </c>
      <c r="D336" s="16">
        <v>531</v>
      </c>
      <c r="E336" s="17" t="s">
        <v>339</v>
      </c>
      <c r="F336" s="16">
        <v>19</v>
      </c>
      <c r="G336" s="16">
        <v>1</v>
      </c>
      <c r="H336" s="16">
        <v>11</v>
      </c>
      <c r="I336" s="16">
        <v>1</v>
      </c>
      <c r="J336" s="16">
        <v>30</v>
      </c>
      <c r="K336" s="16">
        <v>2</v>
      </c>
      <c r="L336" s="16">
        <v>13</v>
      </c>
      <c r="M336" s="9" t="s">
        <v>412</v>
      </c>
    </row>
    <row r="337" spans="1:13" x14ac:dyDescent="0.2">
      <c r="A337" s="10" t="str">
        <f t="shared" si="21"/>
        <v>2023/1末</v>
      </c>
      <c r="B337" s="10" t="str">
        <f t="shared" si="21"/>
        <v>令和5/1末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12</v>
      </c>
      <c r="I337" s="18">
        <v>0</v>
      </c>
      <c r="J337" s="18">
        <v>30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2023/1末</v>
      </c>
      <c r="B338" s="8" t="str">
        <f t="shared" si="21"/>
        <v>令和5/1末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47</v>
      </c>
      <c r="I338" s="16">
        <v>1</v>
      </c>
      <c r="J338" s="16">
        <v>91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2023/1末</v>
      </c>
      <c r="B339" s="10" t="str">
        <f t="shared" si="21"/>
        <v>令和5/1末</v>
      </c>
      <c r="C339" s="18">
        <v>337</v>
      </c>
      <c r="D339" s="18">
        <v>534</v>
      </c>
      <c r="E339" s="19" t="s">
        <v>342</v>
      </c>
      <c r="F339" s="18">
        <v>101</v>
      </c>
      <c r="G339" s="18">
        <v>0</v>
      </c>
      <c r="H339" s="18">
        <v>93</v>
      </c>
      <c r="I339" s="18">
        <v>0</v>
      </c>
      <c r="J339" s="18">
        <v>194</v>
      </c>
      <c r="K339" s="18">
        <v>0</v>
      </c>
      <c r="L339" s="18">
        <v>102</v>
      </c>
      <c r="M339" s="7" t="s">
        <v>412</v>
      </c>
    </row>
    <row r="340" spans="1:13" x14ac:dyDescent="0.2">
      <c r="A340" s="8" t="str">
        <f t="shared" si="21"/>
        <v>2023/1末</v>
      </c>
      <c r="B340" s="8" t="str">
        <f t="shared" si="21"/>
        <v>令和5/1末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2023/1末</v>
      </c>
      <c r="B341" s="10" t="str">
        <f t="shared" si="22"/>
        <v>令和5/1末</v>
      </c>
      <c r="C341" s="18">
        <v>339</v>
      </c>
      <c r="D341" s="18">
        <v>536</v>
      </c>
      <c r="E341" s="19" t="s">
        <v>344</v>
      </c>
      <c r="F341" s="18">
        <v>73</v>
      </c>
      <c r="G341" s="18">
        <v>0</v>
      </c>
      <c r="H341" s="18">
        <v>65</v>
      </c>
      <c r="I341" s="18">
        <v>3</v>
      </c>
      <c r="J341" s="18">
        <v>138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2023/1末</v>
      </c>
      <c r="B342" s="8" t="str">
        <f t="shared" si="22"/>
        <v>令和5/1末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65</v>
      </c>
      <c r="I342" s="16">
        <v>0</v>
      </c>
      <c r="J342" s="16">
        <v>131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2023/1末</v>
      </c>
      <c r="B343" s="10" t="str">
        <f t="shared" si="22"/>
        <v>令和5/1末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2023/1末</v>
      </c>
      <c r="B344" s="8" t="str">
        <f t="shared" si="22"/>
        <v>令和5/1末</v>
      </c>
      <c r="C344" s="16">
        <v>342</v>
      </c>
      <c r="D344" s="16">
        <v>539</v>
      </c>
      <c r="E344" s="17" t="s">
        <v>347</v>
      </c>
      <c r="F344" s="16">
        <v>86</v>
      </c>
      <c r="G344" s="16">
        <v>0</v>
      </c>
      <c r="H344" s="16">
        <v>96</v>
      </c>
      <c r="I344" s="16">
        <v>1</v>
      </c>
      <c r="J344" s="16">
        <v>182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2023/1末</v>
      </c>
      <c r="B345" s="10" t="str">
        <f t="shared" si="22"/>
        <v>令和5/1末</v>
      </c>
      <c r="C345" s="18">
        <v>343</v>
      </c>
      <c r="D345" s="18">
        <v>540</v>
      </c>
      <c r="E345" s="19" t="s">
        <v>348</v>
      </c>
      <c r="F345" s="18">
        <v>21</v>
      </c>
      <c r="G345" s="18">
        <v>0</v>
      </c>
      <c r="H345" s="18">
        <v>50</v>
      </c>
      <c r="I345" s="18">
        <v>0</v>
      </c>
      <c r="J345" s="18">
        <v>71</v>
      </c>
      <c r="K345" s="18">
        <v>0</v>
      </c>
      <c r="L345" s="18">
        <v>71</v>
      </c>
      <c r="M345" s="7" t="s">
        <v>412</v>
      </c>
    </row>
    <row r="346" spans="1:13" x14ac:dyDescent="0.2">
      <c r="A346" s="11" t="str">
        <f t="shared" si="22"/>
        <v>2023/1末</v>
      </c>
      <c r="B346" s="11" t="str">
        <f t="shared" si="22"/>
        <v>令和5/1末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KcgTTnN972MGn7boS83Y2dxT+unjGjQiQj4bGPIX0o5zYoo9d4ur7hq+iziJjBDb1ryTCAvhsAd6xv8ViLf4Yg==" saltValue="mICWkuW9rMKiPQ+4cdEAQ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R346"/>
  <sheetViews>
    <sheetView workbookViewId="0">
      <selection activeCell="E3" sqref="E3:E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507</v>
      </c>
      <c r="B2" s="24" t="s">
        <v>508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38792</v>
      </c>
      <c r="G2" s="26">
        <f t="shared" si="0"/>
        <v>320</v>
      </c>
      <c r="H2" s="26">
        <f t="shared" si="0"/>
        <v>39819</v>
      </c>
      <c r="I2" s="26">
        <f t="shared" si="0"/>
        <v>536</v>
      </c>
      <c r="J2" s="26">
        <f t="shared" si="0"/>
        <v>78611</v>
      </c>
      <c r="K2" s="26">
        <f t="shared" si="0"/>
        <v>856</v>
      </c>
      <c r="L2" s="26">
        <f t="shared" si="0"/>
        <v>34660</v>
      </c>
      <c r="M2" s="108" t="s">
        <v>350</v>
      </c>
    </row>
    <row r="3" spans="1:18" x14ac:dyDescent="0.2">
      <c r="A3" s="6" t="str">
        <f>A2</f>
        <v>2023/2末</v>
      </c>
      <c r="B3" s="6" t="str">
        <f>B2</f>
        <v>令和5/2末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40</v>
      </c>
      <c r="I3" s="14">
        <v>2</v>
      </c>
      <c r="J3" s="14">
        <v>69</v>
      </c>
      <c r="K3" s="14">
        <v>2</v>
      </c>
      <c r="L3" s="14">
        <v>49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2023/2末</v>
      </c>
      <c r="B4" s="8" t="str">
        <f>B3</f>
        <v>令和5/2末</v>
      </c>
      <c r="C4" s="16">
        <v>2</v>
      </c>
      <c r="D4" s="16">
        <v>2</v>
      </c>
      <c r="E4" s="17" t="s">
        <v>43</v>
      </c>
      <c r="F4" s="16">
        <v>114</v>
      </c>
      <c r="G4" s="16">
        <v>0</v>
      </c>
      <c r="H4" s="16">
        <v>182</v>
      </c>
      <c r="I4" s="16">
        <v>7</v>
      </c>
      <c r="J4" s="16">
        <v>296</v>
      </c>
      <c r="K4" s="16">
        <v>7</v>
      </c>
      <c r="L4" s="16">
        <v>175</v>
      </c>
      <c r="M4" s="9" t="s">
        <v>396</v>
      </c>
      <c r="Q4" s="1"/>
    </row>
    <row r="5" spans="1:18" x14ac:dyDescent="0.2">
      <c r="A5" s="10" t="str">
        <f t="shared" ref="A5:B20" si="1">A4</f>
        <v>2023/2末</v>
      </c>
      <c r="B5" s="10" t="str">
        <f t="shared" si="1"/>
        <v>令和5/2末</v>
      </c>
      <c r="C5" s="18">
        <v>3</v>
      </c>
      <c r="D5" s="18">
        <v>3</v>
      </c>
      <c r="E5" s="19" t="s">
        <v>44</v>
      </c>
      <c r="F5" s="18">
        <v>151</v>
      </c>
      <c r="G5" s="18">
        <v>4</v>
      </c>
      <c r="H5" s="18">
        <v>150</v>
      </c>
      <c r="I5" s="18">
        <v>3</v>
      </c>
      <c r="J5" s="18">
        <v>301</v>
      </c>
      <c r="K5" s="18">
        <v>7</v>
      </c>
      <c r="L5" s="18">
        <v>141</v>
      </c>
      <c r="M5" s="7" t="s">
        <v>396</v>
      </c>
    </row>
    <row r="6" spans="1:18" x14ac:dyDescent="0.2">
      <c r="A6" s="8" t="str">
        <f t="shared" si="1"/>
        <v>2023/2末</v>
      </c>
      <c r="B6" s="8" t="str">
        <f t="shared" si="1"/>
        <v>令和5/2末</v>
      </c>
      <c r="C6" s="16">
        <v>4</v>
      </c>
      <c r="D6" s="16">
        <v>4</v>
      </c>
      <c r="E6" s="17" t="s">
        <v>45</v>
      </c>
      <c r="F6" s="16">
        <v>253</v>
      </c>
      <c r="G6" s="16">
        <v>0</v>
      </c>
      <c r="H6" s="16">
        <v>276</v>
      </c>
      <c r="I6" s="16">
        <v>4</v>
      </c>
      <c r="J6" s="16">
        <v>529</v>
      </c>
      <c r="K6" s="16">
        <v>4</v>
      </c>
      <c r="L6" s="16">
        <v>248</v>
      </c>
      <c r="M6" s="9" t="s">
        <v>396</v>
      </c>
    </row>
    <row r="7" spans="1:18" x14ac:dyDescent="0.2">
      <c r="A7" s="10" t="str">
        <f t="shared" si="1"/>
        <v>2023/2末</v>
      </c>
      <c r="B7" s="10" t="str">
        <f t="shared" si="1"/>
        <v>令和5/2末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157</v>
      </c>
      <c r="I7" s="18">
        <v>0</v>
      </c>
      <c r="J7" s="18">
        <v>312</v>
      </c>
      <c r="K7" s="18">
        <v>0</v>
      </c>
      <c r="L7" s="18">
        <v>129</v>
      </c>
      <c r="M7" s="7" t="s">
        <v>396</v>
      </c>
    </row>
    <row r="8" spans="1:18" x14ac:dyDescent="0.2">
      <c r="A8" s="8" t="str">
        <f t="shared" si="1"/>
        <v>2023/2末</v>
      </c>
      <c r="B8" s="8" t="str">
        <f t="shared" si="1"/>
        <v>令和5/2末</v>
      </c>
      <c r="C8" s="16">
        <v>6</v>
      </c>
      <c r="D8" s="16">
        <v>6</v>
      </c>
      <c r="E8" s="17" t="s">
        <v>47</v>
      </c>
      <c r="F8" s="16">
        <v>261</v>
      </c>
      <c r="G8" s="16">
        <v>1</v>
      </c>
      <c r="H8" s="16">
        <v>273</v>
      </c>
      <c r="I8" s="16">
        <v>1</v>
      </c>
      <c r="J8" s="16">
        <v>534</v>
      </c>
      <c r="K8" s="16">
        <v>2</v>
      </c>
      <c r="L8" s="16">
        <v>245</v>
      </c>
      <c r="M8" s="9" t="s">
        <v>396</v>
      </c>
    </row>
    <row r="9" spans="1:18" x14ac:dyDescent="0.2">
      <c r="A9" s="10" t="str">
        <f t="shared" si="1"/>
        <v>2023/2末</v>
      </c>
      <c r="B9" s="10" t="str">
        <f t="shared" si="1"/>
        <v>令和5/2末</v>
      </c>
      <c r="C9" s="18">
        <v>7</v>
      </c>
      <c r="D9" s="18">
        <v>7</v>
      </c>
      <c r="E9" s="19" t="s">
        <v>48</v>
      </c>
      <c r="F9" s="18">
        <v>141</v>
      </c>
      <c r="G9" s="18">
        <v>0</v>
      </c>
      <c r="H9" s="18">
        <v>147</v>
      </c>
      <c r="I9" s="18">
        <v>0</v>
      </c>
      <c r="J9" s="18">
        <v>288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2023/2末</v>
      </c>
      <c r="B10" s="8" t="str">
        <f t="shared" si="1"/>
        <v>令和5/2末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180</v>
      </c>
      <c r="I10" s="16">
        <v>7</v>
      </c>
      <c r="J10" s="16">
        <v>344</v>
      </c>
      <c r="K10" s="16">
        <v>8</v>
      </c>
      <c r="L10" s="16">
        <v>160</v>
      </c>
      <c r="M10" s="9" t="s">
        <v>396</v>
      </c>
    </row>
    <row r="11" spans="1:18" x14ac:dyDescent="0.2">
      <c r="A11" s="10" t="str">
        <f t="shared" si="1"/>
        <v>2023/2末</v>
      </c>
      <c r="B11" s="10" t="str">
        <f t="shared" si="1"/>
        <v>令和5/2末</v>
      </c>
      <c r="C11" s="18">
        <v>9</v>
      </c>
      <c r="D11" s="18">
        <v>10</v>
      </c>
      <c r="E11" s="19" t="s">
        <v>50</v>
      </c>
      <c r="F11" s="18">
        <v>34</v>
      </c>
      <c r="G11" s="18">
        <v>0</v>
      </c>
      <c r="H11" s="18">
        <v>38</v>
      </c>
      <c r="I11" s="18">
        <v>0</v>
      </c>
      <c r="J11" s="18">
        <v>72</v>
      </c>
      <c r="K11" s="18">
        <v>0</v>
      </c>
      <c r="L11" s="18">
        <v>44</v>
      </c>
      <c r="M11" s="7" t="s">
        <v>396</v>
      </c>
    </row>
    <row r="12" spans="1:18" x14ac:dyDescent="0.2">
      <c r="A12" s="8" t="str">
        <f t="shared" si="1"/>
        <v>2023/2末</v>
      </c>
      <c r="B12" s="8" t="str">
        <f t="shared" si="1"/>
        <v>令和5/2末</v>
      </c>
      <c r="C12" s="16">
        <v>10</v>
      </c>
      <c r="D12" s="16">
        <v>11</v>
      </c>
      <c r="E12" s="17" t="s">
        <v>51</v>
      </c>
      <c r="F12" s="16">
        <v>159</v>
      </c>
      <c r="G12" s="16">
        <v>1</v>
      </c>
      <c r="H12" s="16">
        <v>182</v>
      </c>
      <c r="I12" s="16">
        <v>5</v>
      </c>
      <c r="J12" s="16">
        <v>341</v>
      </c>
      <c r="K12" s="16">
        <v>6</v>
      </c>
      <c r="L12" s="16">
        <v>166</v>
      </c>
      <c r="M12" s="9" t="s">
        <v>396</v>
      </c>
    </row>
    <row r="13" spans="1:18" x14ac:dyDescent="0.2">
      <c r="A13" s="10" t="str">
        <f t="shared" si="1"/>
        <v>2023/2末</v>
      </c>
      <c r="B13" s="10" t="str">
        <f t="shared" si="1"/>
        <v>令和5/2末</v>
      </c>
      <c r="C13" s="18">
        <v>11</v>
      </c>
      <c r="D13" s="18">
        <v>12</v>
      </c>
      <c r="E13" s="19" t="s">
        <v>52</v>
      </c>
      <c r="F13" s="18">
        <v>123</v>
      </c>
      <c r="G13" s="18">
        <v>4</v>
      </c>
      <c r="H13" s="18">
        <v>127</v>
      </c>
      <c r="I13" s="18">
        <v>3</v>
      </c>
      <c r="J13" s="18">
        <v>250</v>
      </c>
      <c r="K13" s="18">
        <v>7</v>
      </c>
      <c r="L13" s="18">
        <v>127</v>
      </c>
      <c r="M13" s="7" t="s">
        <v>396</v>
      </c>
    </row>
    <row r="14" spans="1:18" x14ac:dyDescent="0.2">
      <c r="A14" s="8" t="str">
        <f t="shared" si="1"/>
        <v>2023/2末</v>
      </c>
      <c r="B14" s="8" t="str">
        <f t="shared" si="1"/>
        <v>令和5/2末</v>
      </c>
      <c r="C14" s="16">
        <v>12</v>
      </c>
      <c r="D14" s="16">
        <v>13</v>
      </c>
      <c r="E14" s="17" t="s">
        <v>53</v>
      </c>
      <c r="F14" s="16">
        <v>179</v>
      </c>
      <c r="G14" s="16">
        <v>0</v>
      </c>
      <c r="H14" s="16">
        <v>210</v>
      </c>
      <c r="I14" s="16">
        <v>1</v>
      </c>
      <c r="J14" s="16">
        <v>389</v>
      </c>
      <c r="K14" s="16">
        <v>1</v>
      </c>
      <c r="L14" s="16">
        <v>188</v>
      </c>
      <c r="M14" s="9" t="s">
        <v>396</v>
      </c>
    </row>
    <row r="15" spans="1:18" x14ac:dyDescent="0.2">
      <c r="A15" s="10" t="str">
        <f t="shared" si="1"/>
        <v>2023/2末</v>
      </c>
      <c r="B15" s="10" t="str">
        <f t="shared" si="1"/>
        <v>令和5/2末</v>
      </c>
      <c r="C15" s="18">
        <v>13</v>
      </c>
      <c r="D15" s="18">
        <v>14</v>
      </c>
      <c r="E15" s="19" t="s">
        <v>54</v>
      </c>
      <c r="F15" s="18">
        <v>87</v>
      </c>
      <c r="G15" s="18">
        <v>0</v>
      </c>
      <c r="H15" s="18">
        <v>102</v>
      </c>
      <c r="I15" s="18">
        <v>2</v>
      </c>
      <c r="J15" s="18">
        <v>189</v>
      </c>
      <c r="K15" s="18">
        <v>2</v>
      </c>
      <c r="L15" s="18">
        <v>96</v>
      </c>
      <c r="M15" s="7" t="s">
        <v>396</v>
      </c>
    </row>
    <row r="16" spans="1:18" x14ac:dyDescent="0.2">
      <c r="A16" s="8" t="str">
        <f t="shared" si="1"/>
        <v>2023/2末</v>
      </c>
      <c r="B16" s="8" t="str">
        <f t="shared" si="1"/>
        <v>令和5/2末</v>
      </c>
      <c r="C16" s="16">
        <v>14</v>
      </c>
      <c r="D16" s="16">
        <v>15</v>
      </c>
      <c r="E16" s="17" t="s">
        <v>55</v>
      </c>
      <c r="F16" s="16">
        <v>185</v>
      </c>
      <c r="G16" s="16">
        <v>0</v>
      </c>
      <c r="H16" s="16">
        <v>209</v>
      </c>
      <c r="I16" s="16">
        <v>3</v>
      </c>
      <c r="J16" s="16">
        <v>394</v>
      </c>
      <c r="K16" s="16">
        <v>3</v>
      </c>
      <c r="L16" s="16">
        <v>190</v>
      </c>
      <c r="M16" s="9" t="s">
        <v>396</v>
      </c>
    </row>
    <row r="17" spans="1:13" x14ac:dyDescent="0.2">
      <c r="A17" s="10" t="str">
        <f t="shared" si="1"/>
        <v>2023/2末</v>
      </c>
      <c r="B17" s="10" t="str">
        <f t="shared" si="1"/>
        <v>令和5/2末</v>
      </c>
      <c r="C17" s="18">
        <v>15</v>
      </c>
      <c r="D17" s="18">
        <v>16</v>
      </c>
      <c r="E17" s="19" t="s">
        <v>56</v>
      </c>
      <c r="F17" s="18">
        <v>74</v>
      </c>
      <c r="G17" s="18">
        <v>0</v>
      </c>
      <c r="H17" s="18">
        <v>85</v>
      </c>
      <c r="I17" s="18">
        <v>0</v>
      </c>
      <c r="J17" s="18">
        <v>159</v>
      </c>
      <c r="K17" s="18">
        <v>0</v>
      </c>
      <c r="L17" s="18">
        <v>70</v>
      </c>
      <c r="M17" s="7" t="s">
        <v>396</v>
      </c>
    </row>
    <row r="18" spans="1:13" x14ac:dyDescent="0.2">
      <c r="A18" s="8" t="str">
        <f t="shared" si="1"/>
        <v>2023/2末</v>
      </c>
      <c r="B18" s="8" t="str">
        <f t="shared" si="1"/>
        <v>令和5/2末</v>
      </c>
      <c r="C18" s="16">
        <v>16</v>
      </c>
      <c r="D18" s="16">
        <v>17</v>
      </c>
      <c r="E18" s="17" t="s">
        <v>57</v>
      </c>
      <c r="F18" s="16">
        <v>189</v>
      </c>
      <c r="G18" s="16">
        <v>2</v>
      </c>
      <c r="H18" s="16">
        <v>203</v>
      </c>
      <c r="I18" s="16">
        <v>3</v>
      </c>
      <c r="J18" s="16">
        <v>392</v>
      </c>
      <c r="K18" s="16">
        <v>5</v>
      </c>
      <c r="L18" s="16">
        <v>174</v>
      </c>
      <c r="M18" s="9" t="s">
        <v>396</v>
      </c>
    </row>
    <row r="19" spans="1:13" x14ac:dyDescent="0.2">
      <c r="A19" s="10" t="str">
        <f t="shared" si="1"/>
        <v>2023/2末</v>
      </c>
      <c r="B19" s="10" t="str">
        <f t="shared" si="1"/>
        <v>令和5/2末</v>
      </c>
      <c r="C19" s="18">
        <v>17</v>
      </c>
      <c r="D19" s="18">
        <v>18</v>
      </c>
      <c r="E19" s="19" t="s">
        <v>58</v>
      </c>
      <c r="F19" s="18">
        <v>223</v>
      </c>
      <c r="G19" s="18">
        <v>0</v>
      </c>
      <c r="H19" s="18">
        <v>247</v>
      </c>
      <c r="I19" s="18">
        <v>2</v>
      </c>
      <c r="J19" s="18">
        <v>470</v>
      </c>
      <c r="K19" s="18">
        <v>2</v>
      </c>
      <c r="L19" s="18">
        <v>213</v>
      </c>
      <c r="M19" s="7" t="s">
        <v>396</v>
      </c>
    </row>
    <row r="20" spans="1:13" x14ac:dyDescent="0.2">
      <c r="A20" s="8" t="str">
        <f t="shared" si="1"/>
        <v>2023/2末</v>
      </c>
      <c r="B20" s="8" t="str">
        <f t="shared" si="1"/>
        <v>令和5/2末</v>
      </c>
      <c r="C20" s="16">
        <v>18</v>
      </c>
      <c r="D20" s="16">
        <v>19</v>
      </c>
      <c r="E20" s="17" t="s">
        <v>59</v>
      </c>
      <c r="F20" s="16">
        <v>163</v>
      </c>
      <c r="G20" s="16">
        <v>2</v>
      </c>
      <c r="H20" s="16">
        <v>181</v>
      </c>
      <c r="I20" s="16">
        <v>3</v>
      </c>
      <c r="J20" s="16">
        <v>344</v>
      </c>
      <c r="K20" s="16">
        <v>5</v>
      </c>
      <c r="L20" s="16">
        <v>142</v>
      </c>
      <c r="M20" s="9" t="s">
        <v>396</v>
      </c>
    </row>
    <row r="21" spans="1:13" x14ac:dyDescent="0.2">
      <c r="A21" s="10" t="str">
        <f t="shared" ref="A21:B36" si="2">A20</f>
        <v>2023/2末</v>
      </c>
      <c r="B21" s="10" t="str">
        <f t="shared" si="2"/>
        <v>令和5/2末</v>
      </c>
      <c r="C21" s="18">
        <v>19</v>
      </c>
      <c r="D21" s="18">
        <v>103</v>
      </c>
      <c r="E21" s="19" t="s">
        <v>60</v>
      </c>
      <c r="F21" s="18">
        <v>204</v>
      </c>
      <c r="G21" s="18">
        <v>6</v>
      </c>
      <c r="H21" s="18">
        <v>202</v>
      </c>
      <c r="I21" s="18">
        <v>3</v>
      </c>
      <c r="J21" s="18">
        <v>406</v>
      </c>
      <c r="K21" s="18">
        <v>9</v>
      </c>
      <c r="L21" s="18">
        <v>167</v>
      </c>
      <c r="M21" s="7" t="s">
        <v>396</v>
      </c>
    </row>
    <row r="22" spans="1:13" x14ac:dyDescent="0.2">
      <c r="A22" s="8" t="str">
        <f t="shared" si="2"/>
        <v>2023/2末</v>
      </c>
      <c r="B22" s="8" t="str">
        <f t="shared" si="2"/>
        <v>令和5/2末</v>
      </c>
      <c r="C22" s="16">
        <v>20</v>
      </c>
      <c r="D22" s="16">
        <v>104</v>
      </c>
      <c r="E22" s="17" t="s">
        <v>61</v>
      </c>
      <c r="F22" s="16">
        <v>43</v>
      </c>
      <c r="G22" s="16">
        <v>1</v>
      </c>
      <c r="H22" s="16">
        <v>65</v>
      </c>
      <c r="I22" s="16">
        <v>1</v>
      </c>
      <c r="J22" s="16">
        <v>108</v>
      </c>
      <c r="K22" s="16">
        <v>2</v>
      </c>
      <c r="L22" s="16">
        <v>53</v>
      </c>
      <c r="M22" s="9" t="s">
        <v>396</v>
      </c>
    </row>
    <row r="23" spans="1:13" x14ac:dyDescent="0.2">
      <c r="A23" s="10" t="str">
        <f t="shared" si="2"/>
        <v>2023/2末</v>
      </c>
      <c r="B23" s="10" t="str">
        <f t="shared" si="2"/>
        <v>令和5/2末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2023/2末</v>
      </c>
      <c r="B24" s="8" t="str">
        <f t="shared" si="2"/>
        <v>令和5/2末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2023/2末</v>
      </c>
      <c r="B25" s="10" t="str">
        <f t="shared" si="2"/>
        <v>令和5/2末</v>
      </c>
      <c r="C25" s="18">
        <v>23</v>
      </c>
      <c r="D25" s="18">
        <v>21</v>
      </c>
      <c r="E25" s="19" t="s">
        <v>64</v>
      </c>
      <c r="F25" s="18">
        <v>166</v>
      </c>
      <c r="G25" s="18">
        <v>0</v>
      </c>
      <c r="H25" s="18">
        <v>179</v>
      </c>
      <c r="I25" s="18">
        <v>11</v>
      </c>
      <c r="J25" s="18">
        <v>345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2023/2末</v>
      </c>
      <c r="B26" s="8" t="str">
        <f t="shared" si="2"/>
        <v>令和5/2末</v>
      </c>
      <c r="C26" s="16">
        <v>24</v>
      </c>
      <c r="D26" s="16">
        <v>22</v>
      </c>
      <c r="E26" s="17" t="s">
        <v>65</v>
      </c>
      <c r="F26" s="16">
        <v>232</v>
      </c>
      <c r="G26" s="16">
        <v>1</v>
      </c>
      <c r="H26" s="16">
        <v>293</v>
      </c>
      <c r="I26" s="16">
        <v>8</v>
      </c>
      <c r="J26" s="16">
        <v>525</v>
      </c>
      <c r="K26" s="16">
        <v>9</v>
      </c>
      <c r="L26" s="16">
        <v>253</v>
      </c>
      <c r="M26" s="9" t="s">
        <v>396</v>
      </c>
    </row>
    <row r="27" spans="1:13" x14ac:dyDescent="0.2">
      <c r="A27" s="10" t="str">
        <f t="shared" si="2"/>
        <v>2023/2末</v>
      </c>
      <c r="B27" s="10" t="str">
        <f t="shared" si="2"/>
        <v>令和5/2末</v>
      </c>
      <c r="C27" s="18">
        <v>25</v>
      </c>
      <c r="D27" s="18">
        <v>23</v>
      </c>
      <c r="E27" s="19" t="s">
        <v>66</v>
      </c>
      <c r="F27" s="18">
        <v>225</v>
      </c>
      <c r="G27" s="18">
        <v>1</v>
      </c>
      <c r="H27" s="18">
        <v>229</v>
      </c>
      <c r="I27" s="18">
        <v>6</v>
      </c>
      <c r="J27" s="18">
        <v>454</v>
      </c>
      <c r="K27" s="18">
        <v>7</v>
      </c>
      <c r="L27" s="18">
        <v>197</v>
      </c>
      <c r="M27" s="7" t="s">
        <v>396</v>
      </c>
    </row>
    <row r="28" spans="1:13" x14ac:dyDescent="0.2">
      <c r="A28" s="8" t="str">
        <f t="shared" si="2"/>
        <v>2023/2末</v>
      </c>
      <c r="B28" s="8" t="str">
        <f t="shared" si="2"/>
        <v>令和5/2末</v>
      </c>
      <c r="C28" s="16">
        <v>26</v>
      </c>
      <c r="D28" s="16">
        <v>24</v>
      </c>
      <c r="E28" s="17" t="s">
        <v>67</v>
      </c>
      <c r="F28" s="16">
        <v>318</v>
      </c>
      <c r="G28" s="16">
        <v>4</v>
      </c>
      <c r="H28" s="16">
        <v>386</v>
      </c>
      <c r="I28" s="16">
        <v>12</v>
      </c>
      <c r="J28" s="16">
        <v>704</v>
      </c>
      <c r="K28" s="16">
        <v>16</v>
      </c>
      <c r="L28" s="16">
        <v>310</v>
      </c>
      <c r="M28" s="9" t="s">
        <v>396</v>
      </c>
    </row>
    <row r="29" spans="1:13" x14ac:dyDescent="0.2">
      <c r="A29" s="10" t="str">
        <f t="shared" si="2"/>
        <v>2023/2末</v>
      </c>
      <c r="B29" s="10" t="str">
        <f t="shared" si="2"/>
        <v>令和5/2末</v>
      </c>
      <c r="C29" s="18">
        <v>27</v>
      </c>
      <c r="D29" s="18">
        <v>25</v>
      </c>
      <c r="E29" s="19" t="s">
        <v>68</v>
      </c>
      <c r="F29" s="18">
        <v>205</v>
      </c>
      <c r="G29" s="18">
        <v>8</v>
      </c>
      <c r="H29" s="18">
        <v>242</v>
      </c>
      <c r="I29" s="18">
        <v>15</v>
      </c>
      <c r="J29" s="18">
        <v>447</v>
      </c>
      <c r="K29" s="18">
        <v>23</v>
      </c>
      <c r="L29" s="18">
        <v>214</v>
      </c>
      <c r="M29" s="7" t="s">
        <v>396</v>
      </c>
    </row>
    <row r="30" spans="1:13" x14ac:dyDescent="0.2">
      <c r="A30" s="8" t="str">
        <f t="shared" si="2"/>
        <v>2023/2末</v>
      </c>
      <c r="B30" s="8" t="str">
        <f t="shared" si="2"/>
        <v>令和5/2末</v>
      </c>
      <c r="C30" s="16">
        <v>28</v>
      </c>
      <c r="D30" s="16">
        <v>26</v>
      </c>
      <c r="E30" s="17" t="s">
        <v>69</v>
      </c>
      <c r="F30" s="16">
        <v>178</v>
      </c>
      <c r="G30" s="16">
        <v>0</v>
      </c>
      <c r="H30" s="16">
        <v>174</v>
      </c>
      <c r="I30" s="16">
        <v>0</v>
      </c>
      <c r="J30" s="16">
        <v>352</v>
      </c>
      <c r="K30" s="16">
        <v>0</v>
      </c>
      <c r="L30" s="16">
        <v>148</v>
      </c>
      <c r="M30" s="9" t="s">
        <v>396</v>
      </c>
    </row>
    <row r="31" spans="1:13" x14ac:dyDescent="0.2">
      <c r="A31" s="10" t="str">
        <f t="shared" si="2"/>
        <v>2023/2末</v>
      </c>
      <c r="B31" s="10" t="str">
        <f t="shared" si="2"/>
        <v>令和5/2末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2023/2末</v>
      </c>
      <c r="B32" s="8" t="str">
        <f t="shared" si="2"/>
        <v>令和5/2末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20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2023/2末</v>
      </c>
      <c r="B33" s="10" t="str">
        <f t="shared" si="2"/>
        <v>令和5/2末</v>
      </c>
      <c r="C33" s="18">
        <v>31</v>
      </c>
      <c r="D33" s="18">
        <v>30</v>
      </c>
      <c r="E33" s="19" t="s">
        <v>72</v>
      </c>
      <c r="F33" s="18">
        <v>548</v>
      </c>
      <c r="G33" s="18">
        <v>3</v>
      </c>
      <c r="H33" s="18">
        <v>534</v>
      </c>
      <c r="I33" s="18">
        <v>7</v>
      </c>
      <c r="J33" s="18">
        <v>1082</v>
      </c>
      <c r="K33" s="18">
        <v>10</v>
      </c>
      <c r="L33" s="18">
        <v>476</v>
      </c>
      <c r="M33" s="7" t="s">
        <v>396</v>
      </c>
    </row>
    <row r="34" spans="1:13" x14ac:dyDescent="0.2">
      <c r="A34" s="8" t="str">
        <f t="shared" si="2"/>
        <v>2023/2末</v>
      </c>
      <c r="B34" s="8" t="str">
        <f t="shared" si="2"/>
        <v>令和5/2末</v>
      </c>
      <c r="C34" s="16">
        <v>32</v>
      </c>
      <c r="D34" s="16">
        <v>31</v>
      </c>
      <c r="E34" s="17" t="s">
        <v>73</v>
      </c>
      <c r="F34" s="16">
        <v>592</v>
      </c>
      <c r="G34" s="16">
        <v>9</v>
      </c>
      <c r="H34" s="16">
        <v>738</v>
      </c>
      <c r="I34" s="16">
        <v>27</v>
      </c>
      <c r="J34" s="16">
        <v>1330</v>
      </c>
      <c r="K34" s="16">
        <v>36</v>
      </c>
      <c r="L34" s="16">
        <v>703</v>
      </c>
      <c r="M34" s="9" t="s">
        <v>396</v>
      </c>
    </row>
    <row r="35" spans="1:13" x14ac:dyDescent="0.2">
      <c r="A35" s="10" t="str">
        <f t="shared" si="2"/>
        <v>2023/2末</v>
      </c>
      <c r="B35" s="10" t="str">
        <f t="shared" si="2"/>
        <v>令和5/2末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2023/2末</v>
      </c>
      <c r="B36" s="8" t="str">
        <f t="shared" si="2"/>
        <v>令和5/2末</v>
      </c>
      <c r="C36" s="16">
        <v>34</v>
      </c>
      <c r="D36" s="16">
        <v>33</v>
      </c>
      <c r="E36" s="17" t="s">
        <v>75</v>
      </c>
      <c r="F36" s="16">
        <v>332</v>
      </c>
      <c r="G36" s="16">
        <v>4</v>
      </c>
      <c r="H36" s="16">
        <v>317</v>
      </c>
      <c r="I36" s="16">
        <v>4</v>
      </c>
      <c r="J36" s="16">
        <v>649</v>
      </c>
      <c r="K36" s="16">
        <v>8</v>
      </c>
      <c r="L36" s="16">
        <v>244</v>
      </c>
      <c r="M36" s="9" t="s">
        <v>396</v>
      </c>
    </row>
    <row r="37" spans="1:13" x14ac:dyDescent="0.2">
      <c r="A37" s="10" t="str">
        <f t="shared" ref="A37:B52" si="3">A36</f>
        <v>2023/2末</v>
      </c>
      <c r="B37" s="10" t="str">
        <f t="shared" si="3"/>
        <v>令和5/2末</v>
      </c>
      <c r="C37" s="18">
        <v>35</v>
      </c>
      <c r="D37" s="18">
        <v>34</v>
      </c>
      <c r="E37" s="19" t="s">
        <v>76</v>
      </c>
      <c r="F37" s="18">
        <v>422</v>
      </c>
      <c r="G37" s="18">
        <v>4</v>
      </c>
      <c r="H37" s="18">
        <v>394</v>
      </c>
      <c r="I37" s="18">
        <v>4</v>
      </c>
      <c r="J37" s="18">
        <v>816</v>
      </c>
      <c r="K37" s="18">
        <v>8</v>
      </c>
      <c r="L37" s="18">
        <v>380</v>
      </c>
      <c r="M37" s="7" t="s">
        <v>396</v>
      </c>
    </row>
    <row r="38" spans="1:13" x14ac:dyDescent="0.2">
      <c r="A38" s="8" t="str">
        <f t="shared" si="3"/>
        <v>2023/2末</v>
      </c>
      <c r="B38" s="8" t="str">
        <f t="shared" si="3"/>
        <v>令和5/2末</v>
      </c>
      <c r="C38" s="16">
        <v>36</v>
      </c>
      <c r="D38" s="16">
        <v>35</v>
      </c>
      <c r="E38" s="17" t="s">
        <v>77</v>
      </c>
      <c r="F38" s="16">
        <v>545</v>
      </c>
      <c r="G38" s="16">
        <v>4</v>
      </c>
      <c r="H38" s="16">
        <v>516</v>
      </c>
      <c r="I38" s="16">
        <v>3</v>
      </c>
      <c r="J38" s="16">
        <v>1061</v>
      </c>
      <c r="K38" s="16">
        <v>7</v>
      </c>
      <c r="L38" s="16">
        <v>440</v>
      </c>
      <c r="M38" s="9" t="s">
        <v>396</v>
      </c>
    </row>
    <row r="39" spans="1:13" x14ac:dyDescent="0.2">
      <c r="A39" s="10" t="str">
        <f t="shared" si="3"/>
        <v>2023/2末</v>
      </c>
      <c r="B39" s="10" t="str">
        <f t="shared" si="3"/>
        <v>令和5/2末</v>
      </c>
      <c r="C39" s="18">
        <v>37</v>
      </c>
      <c r="D39" s="18">
        <v>36</v>
      </c>
      <c r="E39" s="19" t="s">
        <v>78</v>
      </c>
      <c r="F39" s="18">
        <v>151</v>
      </c>
      <c r="G39" s="18">
        <v>1</v>
      </c>
      <c r="H39" s="18">
        <v>139</v>
      </c>
      <c r="I39" s="18">
        <v>2</v>
      </c>
      <c r="J39" s="18">
        <v>290</v>
      </c>
      <c r="K39" s="18">
        <v>3</v>
      </c>
      <c r="L39" s="18">
        <v>109</v>
      </c>
      <c r="M39" s="7" t="s">
        <v>396</v>
      </c>
    </row>
    <row r="40" spans="1:13" x14ac:dyDescent="0.2">
      <c r="A40" s="8" t="str">
        <f t="shared" si="3"/>
        <v>2023/2末</v>
      </c>
      <c r="B40" s="8" t="str">
        <f t="shared" si="3"/>
        <v>令和5/2末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2023/2末</v>
      </c>
      <c r="B41" s="10" t="str">
        <f t="shared" si="3"/>
        <v>令和5/2末</v>
      </c>
      <c r="C41" s="18">
        <v>39</v>
      </c>
      <c r="D41" s="18">
        <v>38</v>
      </c>
      <c r="E41" s="19" t="s">
        <v>80</v>
      </c>
      <c r="F41" s="18">
        <v>281</v>
      </c>
      <c r="G41" s="18">
        <v>3</v>
      </c>
      <c r="H41" s="18">
        <v>295</v>
      </c>
      <c r="I41" s="18">
        <v>5</v>
      </c>
      <c r="J41" s="18">
        <v>576</v>
      </c>
      <c r="K41" s="18">
        <v>8</v>
      </c>
      <c r="L41" s="18">
        <v>223</v>
      </c>
      <c r="M41" s="7" t="s">
        <v>396</v>
      </c>
    </row>
    <row r="42" spans="1:13" x14ac:dyDescent="0.2">
      <c r="A42" s="8" t="str">
        <f t="shared" si="3"/>
        <v>2023/2末</v>
      </c>
      <c r="B42" s="8" t="str">
        <f t="shared" si="3"/>
        <v>令和5/2末</v>
      </c>
      <c r="C42" s="16">
        <v>40</v>
      </c>
      <c r="D42" s="16">
        <v>39</v>
      </c>
      <c r="E42" s="17" t="s">
        <v>81</v>
      </c>
      <c r="F42" s="16">
        <v>219</v>
      </c>
      <c r="G42" s="16">
        <v>1</v>
      </c>
      <c r="H42" s="16">
        <v>203</v>
      </c>
      <c r="I42" s="16">
        <v>0</v>
      </c>
      <c r="J42" s="16">
        <v>422</v>
      </c>
      <c r="K42" s="16">
        <v>1</v>
      </c>
      <c r="L42" s="16">
        <v>161</v>
      </c>
      <c r="M42" s="9" t="s">
        <v>396</v>
      </c>
    </row>
    <row r="43" spans="1:13" x14ac:dyDescent="0.2">
      <c r="A43" s="10" t="str">
        <f t="shared" si="3"/>
        <v>2023/2末</v>
      </c>
      <c r="B43" s="10" t="str">
        <f t="shared" si="3"/>
        <v>令和5/2末</v>
      </c>
      <c r="C43" s="18">
        <v>41</v>
      </c>
      <c r="D43" s="18">
        <v>40</v>
      </c>
      <c r="E43" s="19" t="s">
        <v>465</v>
      </c>
      <c r="F43" s="18">
        <v>114</v>
      </c>
      <c r="G43" s="18">
        <v>1</v>
      </c>
      <c r="H43" s="18">
        <v>116</v>
      </c>
      <c r="I43" s="18">
        <v>3</v>
      </c>
      <c r="J43" s="18">
        <v>230</v>
      </c>
      <c r="K43" s="18">
        <v>4</v>
      </c>
      <c r="L43" s="18">
        <v>123</v>
      </c>
      <c r="M43" s="7" t="s">
        <v>396</v>
      </c>
    </row>
    <row r="44" spans="1:13" x14ac:dyDescent="0.2">
      <c r="A44" s="8" t="str">
        <f t="shared" si="3"/>
        <v>2023/2末</v>
      </c>
      <c r="B44" s="8" t="str">
        <f t="shared" si="3"/>
        <v>令和5/2末</v>
      </c>
      <c r="C44" s="16">
        <v>42</v>
      </c>
      <c r="D44" s="16">
        <v>41</v>
      </c>
      <c r="E44" s="17" t="s">
        <v>466</v>
      </c>
      <c r="F44" s="16">
        <v>118</v>
      </c>
      <c r="G44" s="16">
        <v>0</v>
      </c>
      <c r="H44" s="16">
        <v>130</v>
      </c>
      <c r="I44" s="16">
        <v>0</v>
      </c>
      <c r="J44" s="16">
        <v>248</v>
      </c>
      <c r="K44" s="16">
        <v>0</v>
      </c>
      <c r="L44" s="16">
        <v>124</v>
      </c>
      <c r="M44" s="9" t="s">
        <v>396</v>
      </c>
    </row>
    <row r="45" spans="1:13" x14ac:dyDescent="0.2">
      <c r="A45" s="10" t="str">
        <f t="shared" si="3"/>
        <v>2023/2末</v>
      </c>
      <c r="B45" s="10" t="str">
        <f t="shared" si="3"/>
        <v>令和5/2末</v>
      </c>
      <c r="C45" s="18">
        <v>43</v>
      </c>
      <c r="D45" s="18">
        <v>42</v>
      </c>
      <c r="E45" s="19" t="s">
        <v>82</v>
      </c>
      <c r="F45" s="18">
        <v>165</v>
      </c>
      <c r="G45" s="18">
        <v>1</v>
      </c>
      <c r="H45" s="18">
        <v>162</v>
      </c>
      <c r="I45" s="18">
        <v>3</v>
      </c>
      <c r="J45" s="18">
        <v>327</v>
      </c>
      <c r="K45" s="18">
        <v>4</v>
      </c>
      <c r="L45" s="18">
        <v>146</v>
      </c>
      <c r="M45" s="7" t="s">
        <v>396</v>
      </c>
    </row>
    <row r="46" spans="1:13" x14ac:dyDescent="0.2">
      <c r="A46" s="8" t="str">
        <f t="shared" si="3"/>
        <v>2023/2末</v>
      </c>
      <c r="B46" s="8" t="str">
        <f t="shared" si="3"/>
        <v>令和5/2末</v>
      </c>
      <c r="C46" s="16">
        <v>44</v>
      </c>
      <c r="D46" s="16">
        <v>43</v>
      </c>
      <c r="E46" s="17" t="s">
        <v>83</v>
      </c>
      <c r="F46" s="16">
        <v>204</v>
      </c>
      <c r="G46" s="16">
        <v>0</v>
      </c>
      <c r="H46" s="16">
        <v>216</v>
      </c>
      <c r="I46" s="16">
        <v>0</v>
      </c>
      <c r="J46" s="16">
        <v>420</v>
      </c>
      <c r="K46" s="16">
        <v>0</v>
      </c>
      <c r="L46" s="16">
        <v>192</v>
      </c>
      <c r="M46" s="9" t="s">
        <v>396</v>
      </c>
    </row>
    <row r="47" spans="1:13" x14ac:dyDescent="0.2">
      <c r="A47" s="10" t="str">
        <f t="shared" si="3"/>
        <v>2023/2末</v>
      </c>
      <c r="B47" s="10" t="str">
        <f t="shared" si="3"/>
        <v>令和5/2末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54</v>
      </c>
      <c r="I47" s="18">
        <v>0</v>
      </c>
      <c r="J47" s="18">
        <v>84</v>
      </c>
      <c r="K47" s="18">
        <v>0</v>
      </c>
      <c r="L47" s="18">
        <v>41</v>
      </c>
      <c r="M47" s="7" t="s">
        <v>396</v>
      </c>
    </row>
    <row r="48" spans="1:13" x14ac:dyDescent="0.2">
      <c r="A48" s="8" t="str">
        <f t="shared" si="3"/>
        <v>2023/2末</v>
      </c>
      <c r="B48" s="8" t="str">
        <f t="shared" si="3"/>
        <v>令和5/2末</v>
      </c>
      <c r="C48" s="16">
        <v>46</v>
      </c>
      <c r="D48" s="16">
        <v>45</v>
      </c>
      <c r="E48" s="17" t="s">
        <v>85</v>
      </c>
      <c r="F48" s="16">
        <v>147</v>
      </c>
      <c r="G48" s="16">
        <v>0</v>
      </c>
      <c r="H48" s="16">
        <v>132</v>
      </c>
      <c r="I48" s="16">
        <v>1</v>
      </c>
      <c r="J48" s="16">
        <v>279</v>
      </c>
      <c r="K48" s="16">
        <v>1</v>
      </c>
      <c r="L48" s="16">
        <v>128</v>
      </c>
      <c r="M48" s="9" t="s">
        <v>396</v>
      </c>
    </row>
    <row r="49" spans="1:13" x14ac:dyDescent="0.2">
      <c r="A49" s="10" t="str">
        <f t="shared" si="3"/>
        <v>2023/2末</v>
      </c>
      <c r="B49" s="10" t="str">
        <f t="shared" si="3"/>
        <v>令和5/2末</v>
      </c>
      <c r="C49" s="18">
        <v>47</v>
      </c>
      <c r="D49" s="18">
        <v>46</v>
      </c>
      <c r="E49" s="19" t="s">
        <v>86</v>
      </c>
      <c r="F49" s="18">
        <v>107</v>
      </c>
      <c r="G49" s="18">
        <v>1</v>
      </c>
      <c r="H49" s="18">
        <v>138</v>
      </c>
      <c r="I49" s="18">
        <v>1</v>
      </c>
      <c r="J49" s="18">
        <v>245</v>
      </c>
      <c r="K49" s="18">
        <v>2</v>
      </c>
      <c r="L49" s="18">
        <v>202</v>
      </c>
      <c r="M49" s="7" t="s">
        <v>396</v>
      </c>
    </row>
    <row r="50" spans="1:13" x14ac:dyDescent="0.2">
      <c r="A50" s="8" t="str">
        <f t="shared" si="3"/>
        <v>2023/2末</v>
      </c>
      <c r="B50" s="8" t="str">
        <f t="shared" si="3"/>
        <v>令和5/2末</v>
      </c>
      <c r="C50" s="16">
        <v>48</v>
      </c>
      <c r="D50" s="16">
        <v>47</v>
      </c>
      <c r="E50" s="17" t="s">
        <v>87</v>
      </c>
      <c r="F50" s="16">
        <v>109</v>
      </c>
      <c r="G50" s="16">
        <v>0</v>
      </c>
      <c r="H50" s="16">
        <v>117</v>
      </c>
      <c r="I50" s="16">
        <v>0</v>
      </c>
      <c r="J50" s="16">
        <v>226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2023/2末</v>
      </c>
      <c r="B51" s="10" t="str">
        <f t="shared" si="3"/>
        <v>令和5/2末</v>
      </c>
      <c r="C51" s="18">
        <v>49</v>
      </c>
      <c r="D51" s="18">
        <v>48</v>
      </c>
      <c r="E51" s="19" t="s">
        <v>88</v>
      </c>
      <c r="F51" s="18">
        <v>152</v>
      </c>
      <c r="G51" s="18">
        <v>0</v>
      </c>
      <c r="H51" s="18">
        <v>143</v>
      </c>
      <c r="I51" s="18">
        <v>1</v>
      </c>
      <c r="J51" s="18">
        <v>295</v>
      </c>
      <c r="K51" s="18">
        <v>1</v>
      </c>
      <c r="L51" s="18">
        <v>122</v>
      </c>
      <c r="M51" s="7" t="s">
        <v>396</v>
      </c>
    </row>
    <row r="52" spans="1:13" x14ac:dyDescent="0.2">
      <c r="A52" s="8" t="str">
        <f t="shared" si="3"/>
        <v>2023/2末</v>
      </c>
      <c r="B52" s="8" t="str">
        <f t="shared" si="3"/>
        <v>令和5/2末</v>
      </c>
      <c r="C52" s="16">
        <v>50</v>
      </c>
      <c r="D52" s="16">
        <v>49</v>
      </c>
      <c r="E52" s="17" t="s">
        <v>89</v>
      </c>
      <c r="F52" s="16">
        <v>91</v>
      </c>
      <c r="G52" s="16">
        <v>1</v>
      </c>
      <c r="H52" s="16">
        <v>88</v>
      </c>
      <c r="I52" s="16">
        <v>1</v>
      </c>
      <c r="J52" s="16">
        <v>179</v>
      </c>
      <c r="K52" s="16">
        <v>2</v>
      </c>
      <c r="L52" s="16">
        <v>79</v>
      </c>
      <c r="M52" s="9" t="s">
        <v>396</v>
      </c>
    </row>
    <row r="53" spans="1:13" x14ac:dyDescent="0.2">
      <c r="A53" s="10" t="str">
        <f t="shared" ref="A53:B68" si="4">A52</f>
        <v>2023/2末</v>
      </c>
      <c r="B53" s="10" t="str">
        <f t="shared" si="4"/>
        <v>令和5/2末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2023/2末</v>
      </c>
      <c r="B54" s="8" t="str">
        <f t="shared" si="4"/>
        <v>令和5/2末</v>
      </c>
      <c r="C54" s="16">
        <v>52</v>
      </c>
      <c r="D54" s="16">
        <v>51</v>
      </c>
      <c r="E54" s="17" t="s">
        <v>91</v>
      </c>
      <c r="F54" s="16">
        <v>99</v>
      </c>
      <c r="G54" s="16">
        <v>1</v>
      </c>
      <c r="H54" s="16">
        <v>111</v>
      </c>
      <c r="I54" s="16">
        <v>1</v>
      </c>
      <c r="J54" s="16">
        <v>210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2023/2末</v>
      </c>
      <c r="B55" s="10" t="str">
        <f t="shared" si="4"/>
        <v>令和5/2末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2023/2末</v>
      </c>
      <c r="B56" s="8" t="str">
        <f t="shared" si="4"/>
        <v>令和5/2末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63</v>
      </c>
      <c r="I56" s="16">
        <v>1</v>
      </c>
      <c r="J56" s="16">
        <v>124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2023/2末</v>
      </c>
      <c r="B57" s="10" t="str">
        <f t="shared" si="4"/>
        <v>令和5/2末</v>
      </c>
      <c r="C57" s="18">
        <v>55</v>
      </c>
      <c r="D57" s="18">
        <v>54</v>
      </c>
      <c r="E57" s="19" t="s">
        <v>94</v>
      </c>
      <c r="F57" s="18">
        <v>138</v>
      </c>
      <c r="G57" s="18">
        <v>0</v>
      </c>
      <c r="H57" s="18">
        <v>155</v>
      </c>
      <c r="I57" s="18">
        <v>3</v>
      </c>
      <c r="J57" s="18">
        <v>293</v>
      </c>
      <c r="K57" s="18">
        <v>3</v>
      </c>
      <c r="L57" s="18">
        <v>120</v>
      </c>
      <c r="M57" s="7" t="s">
        <v>396</v>
      </c>
    </row>
    <row r="58" spans="1:13" x14ac:dyDescent="0.2">
      <c r="A58" s="8" t="str">
        <f t="shared" si="4"/>
        <v>2023/2末</v>
      </c>
      <c r="B58" s="8" t="str">
        <f t="shared" si="4"/>
        <v>令和5/2末</v>
      </c>
      <c r="C58" s="16">
        <v>56</v>
      </c>
      <c r="D58" s="16">
        <v>55</v>
      </c>
      <c r="E58" s="17" t="s">
        <v>95</v>
      </c>
      <c r="F58" s="16">
        <v>302</v>
      </c>
      <c r="G58" s="16">
        <v>8</v>
      </c>
      <c r="H58" s="16">
        <v>328</v>
      </c>
      <c r="I58" s="16">
        <v>9</v>
      </c>
      <c r="J58" s="16">
        <v>630</v>
      </c>
      <c r="K58" s="16">
        <v>17</v>
      </c>
      <c r="L58" s="16">
        <v>279</v>
      </c>
      <c r="M58" s="9" t="s">
        <v>396</v>
      </c>
    </row>
    <row r="59" spans="1:13" x14ac:dyDescent="0.2">
      <c r="A59" s="10" t="str">
        <f t="shared" si="4"/>
        <v>2023/2末</v>
      </c>
      <c r="B59" s="10" t="str">
        <f t="shared" si="4"/>
        <v>令和5/2末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2023/2末</v>
      </c>
      <c r="B60" s="8" t="str">
        <f t="shared" si="4"/>
        <v>令和5/2末</v>
      </c>
      <c r="C60" s="16">
        <v>58</v>
      </c>
      <c r="D60" s="16">
        <v>57</v>
      </c>
      <c r="E60" s="17" t="s">
        <v>96</v>
      </c>
      <c r="F60" s="16">
        <v>74</v>
      </c>
      <c r="G60" s="16">
        <v>3</v>
      </c>
      <c r="H60" s="16">
        <v>77</v>
      </c>
      <c r="I60" s="16">
        <v>2</v>
      </c>
      <c r="J60" s="16">
        <v>151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2023/2末</v>
      </c>
      <c r="B61" s="10" t="str">
        <f t="shared" si="4"/>
        <v>令和5/2末</v>
      </c>
      <c r="C61" s="18">
        <v>59</v>
      </c>
      <c r="D61" s="18">
        <v>58</v>
      </c>
      <c r="E61" s="19" t="s">
        <v>97</v>
      </c>
      <c r="F61" s="18">
        <v>131</v>
      </c>
      <c r="G61" s="18">
        <v>0</v>
      </c>
      <c r="H61" s="18">
        <v>117</v>
      </c>
      <c r="I61" s="18">
        <v>0</v>
      </c>
      <c r="J61" s="18">
        <v>248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2023/2末</v>
      </c>
      <c r="B62" s="8" t="str">
        <f t="shared" si="4"/>
        <v>令和5/2末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2023/2末</v>
      </c>
      <c r="B63" s="10" t="str">
        <f t="shared" si="4"/>
        <v>令和5/2末</v>
      </c>
      <c r="C63" s="18">
        <v>61</v>
      </c>
      <c r="D63" s="18">
        <v>60</v>
      </c>
      <c r="E63" s="19" t="s">
        <v>99</v>
      </c>
      <c r="F63" s="18">
        <v>268</v>
      </c>
      <c r="G63" s="18">
        <v>6</v>
      </c>
      <c r="H63" s="18">
        <v>297</v>
      </c>
      <c r="I63" s="18">
        <v>15</v>
      </c>
      <c r="J63" s="18">
        <v>565</v>
      </c>
      <c r="K63" s="18">
        <v>21</v>
      </c>
      <c r="L63" s="18">
        <v>291</v>
      </c>
      <c r="M63" s="7" t="s">
        <v>396</v>
      </c>
    </row>
    <row r="64" spans="1:13" x14ac:dyDescent="0.2">
      <c r="A64" s="8" t="str">
        <f t="shared" si="4"/>
        <v>2023/2末</v>
      </c>
      <c r="B64" s="8" t="str">
        <f t="shared" si="4"/>
        <v>令和5/2末</v>
      </c>
      <c r="C64" s="16">
        <v>62</v>
      </c>
      <c r="D64" s="16">
        <v>61</v>
      </c>
      <c r="E64" s="17" t="s">
        <v>100</v>
      </c>
      <c r="F64" s="16">
        <v>286</v>
      </c>
      <c r="G64" s="16">
        <v>7</v>
      </c>
      <c r="H64" s="16">
        <v>262</v>
      </c>
      <c r="I64" s="16">
        <v>8</v>
      </c>
      <c r="J64" s="16">
        <v>548</v>
      </c>
      <c r="K64" s="16">
        <v>15</v>
      </c>
      <c r="L64" s="16">
        <v>284</v>
      </c>
      <c r="M64" s="9" t="s">
        <v>396</v>
      </c>
    </row>
    <row r="65" spans="1:13" x14ac:dyDescent="0.2">
      <c r="A65" s="10" t="str">
        <f t="shared" si="4"/>
        <v>2023/2末</v>
      </c>
      <c r="B65" s="10" t="str">
        <f t="shared" si="4"/>
        <v>令和5/2末</v>
      </c>
      <c r="C65" s="18">
        <v>63</v>
      </c>
      <c r="D65" s="18">
        <v>62</v>
      </c>
      <c r="E65" s="19" t="s">
        <v>101</v>
      </c>
      <c r="F65" s="18">
        <v>121</v>
      </c>
      <c r="G65" s="18">
        <v>2</v>
      </c>
      <c r="H65" s="18">
        <v>100</v>
      </c>
      <c r="I65" s="18">
        <v>7</v>
      </c>
      <c r="J65" s="18">
        <v>221</v>
      </c>
      <c r="K65" s="18">
        <v>9</v>
      </c>
      <c r="L65" s="18">
        <v>137</v>
      </c>
      <c r="M65" s="7" t="s">
        <v>396</v>
      </c>
    </row>
    <row r="66" spans="1:13" x14ac:dyDescent="0.2">
      <c r="A66" s="8" t="str">
        <f t="shared" si="4"/>
        <v>2023/2末</v>
      </c>
      <c r="B66" s="8" t="str">
        <f t="shared" si="4"/>
        <v>令和5/2末</v>
      </c>
      <c r="C66" s="16">
        <v>64</v>
      </c>
      <c r="D66" s="16">
        <v>63</v>
      </c>
      <c r="E66" s="17" t="s">
        <v>102</v>
      </c>
      <c r="F66" s="16">
        <v>350</v>
      </c>
      <c r="G66" s="16">
        <v>7</v>
      </c>
      <c r="H66" s="16">
        <v>352</v>
      </c>
      <c r="I66" s="16">
        <v>9</v>
      </c>
      <c r="J66" s="16">
        <v>702</v>
      </c>
      <c r="K66" s="16">
        <v>16</v>
      </c>
      <c r="L66" s="16">
        <v>331</v>
      </c>
      <c r="M66" s="9" t="s">
        <v>396</v>
      </c>
    </row>
    <row r="67" spans="1:13" x14ac:dyDescent="0.2">
      <c r="A67" s="10" t="str">
        <f t="shared" si="4"/>
        <v>2023/2末</v>
      </c>
      <c r="B67" s="10" t="str">
        <f t="shared" si="4"/>
        <v>令和5/2末</v>
      </c>
      <c r="C67" s="18">
        <v>65</v>
      </c>
      <c r="D67" s="18">
        <v>64</v>
      </c>
      <c r="E67" s="19" t="s">
        <v>103</v>
      </c>
      <c r="F67" s="18">
        <v>333</v>
      </c>
      <c r="G67" s="18">
        <v>20</v>
      </c>
      <c r="H67" s="18">
        <v>338</v>
      </c>
      <c r="I67" s="18">
        <v>13</v>
      </c>
      <c r="J67" s="18">
        <v>671</v>
      </c>
      <c r="K67" s="18">
        <v>33</v>
      </c>
      <c r="L67" s="18">
        <v>309</v>
      </c>
      <c r="M67" s="7" t="s">
        <v>396</v>
      </c>
    </row>
    <row r="68" spans="1:13" x14ac:dyDescent="0.2">
      <c r="A68" s="8" t="str">
        <f t="shared" si="4"/>
        <v>2023/2末</v>
      </c>
      <c r="B68" s="8" t="str">
        <f t="shared" si="4"/>
        <v>令和5/2末</v>
      </c>
      <c r="C68" s="16">
        <v>66</v>
      </c>
      <c r="D68" s="16">
        <v>65</v>
      </c>
      <c r="E68" s="17" t="s">
        <v>104</v>
      </c>
      <c r="F68" s="16">
        <v>7</v>
      </c>
      <c r="G68" s="16">
        <v>0</v>
      </c>
      <c r="H68" s="16">
        <v>6</v>
      </c>
      <c r="I68" s="16">
        <v>0</v>
      </c>
      <c r="J68" s="16">
        <v>13</v>
      </c>
      <c r="K68" s="16">
        <v>0</v>
      </c>
      <c r="L68" s="16">
        <v>9</v>
      </c>
      <c r="M68" s="9" t="s">
        <v>396</v>
      </c>
    </row>
    <row r="69" spans="1:13" x14ac:dyDescent="0.2">
      <c r="A69" s="10" t="str">
        <f t="shared" ref="A69:B84" si="5">A68</f>
        <v>2023/2末</v>
      </c>
      <c r="B69" s="10" t="str">
        <f t="shared" si="5"/>
        <v>令和5/2末</v>
      </c>
      <c r="C69" s="18">
        <v>67</v>
      </c>
      <c r="D69" s="18">
        <v>66</v>
      </c>
      <c r="E69" s="19" t="s">
        <v>105</v>
      </c>
      <c r="F69" s="18">
        <v>109</v>
      </c>
      <c r="G69" s="18">
        <v>0</v>
      </c>
      <c r="H69" s="18">
        <v>109</v>
      </c>
      <c r="I69" s="18">
        <v>0</v>
      </c>
      <c r="J69" s="18">
        <v>218</v>
      </c>
      <c r="K69" s="18">
        <v>0</v>
      </c>
      <c r="L69" s="18">
        <v>103</v>
      </c>
      <c r="M69" s="7" t="s">
        <v>396</v>
      </c>
    </row>
    <row r="70" spans="1:13" x14ac:dyDescent="0.2">
      <c r="A70" s="8" t="str">
        <f t="shared" si="5"/>
        <v>2023/2末</v>
      </c>
      <c r="B70" s="8" t="str">
        <f t="shared" si="5"/>
        <v>令和5/2末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252</v>
      </c>
      <c r="I70" s="16">
        <v>3</v>
      </c>
      <c r="J70" s="16">
        <v>470</v>
      </c>
      <c r="K70" s="16">
        <v>4</v>
      </c>
      <c r="L70" s="16">
        <v>191</v>
      </c>
      <c r="M70" s="9" t="s">
        <v>396</v>
      </c>
    </row>
    <row r="71" spans="1:13" x14ac:dyDescent="0.2">
      <c r="A71" s="10" t="str">
        <f t="shared" si="5"/>
        <v>2023/2末</v>
      </c>
      <c r="B71" s="10" t="str">
        <f t="shared" si="5"/>
        <v>令和5/2末</v>
      </c>
      <c r="C71" s="18">
        <v>69</v>
      </c>
      <c r="D71" s="18">
        <v>68</v>
      </c>
      <c r="E71" s="19" t="s">
        <v>107</v>
      </c>
      <c r="F71" s="18">
        <v>342</v>
      </c>
      <c r="G71" s="18">
        <v>5</v>
      </c>
      <c r="H71" s="18">
        <v>335</v>
      </c>
      <c r="I71" s="18">
        <v>6</v>
      </c>
      <c r="J71" s="18">
        <v>677</v>
      </c>
      <c r="K71" s="18">
        <v>11</v>
      </c>
      <c r="L71" s="18">
        <v>329</v>
      </c>
      <c r="M71" s="7" t="s">
        <v>396</v>
      </c>
    </row>
    <row r="72" spans="1:13" x14ac:dyDescent="0.2">
      <c r="A72" s="8" t="str">
        <f t="shared" si="5"/>
        <v>2023/2末</v>
      </c>
      <c r="B72" s="8" t="str">
        <f t="shared" si="5"/>
        <v>令和5/2末</v>
      </c>
      <c r="C72" s="16">
        <v>70</v>
      </c>
      <c r="D72" s="16">
        <v>69</v>
      </c>
      <c r="E72" s="17" t="s">
        <v>108</v>
      </c>
      <c r="F72" s="16">
        <v>367</v>
      </c>
      <c r="G72" s="16">
        <v>8</v>
      </c>
      <c r="H72" s="16">
        <v>315</v>
      </c>
      <c r="I72" s="16">
        <v>5</v>
      </c>
      <c r="J72" s="16">
        <v>682</v>
      </c>
      <c r="K72" s="16">
        <v>13</v>
      </c>
      <c r="L72" s="16">
        <v>341</v>
      </c>
      <c r="M72" s="9" t="s">
        <v>396</v>
      </c>
    </row>
    <row r="73" spans="1:13" x14ac:dyDescent="0.2">
      <c r="A73" s="10" t="str">
        <f t="shared" si="5"/>
        <v>2023/2末</v>
      </c>
      <c r="B73" s="10" t="str">
        <f t="shared" si="5"/>
        <v>令和5/2末</v>
      </c>
      <c r="C73" s="18">
        <v>71</v>
      </c>
      <c r="D73" s="18">
        <v>70</v>
      </c>
      <c r="E73" s="19" t="s">
        <v>109</v>
      </c>
      <c r="F73" s="18">
        <v>171</v>
      </c>
      <c r="G73" s="18">
        <v>1</v>
      </c>
      <c r="H73" s="18">
        <v>167</v>
      </c>
      <c r="I73" s="18">
        <v>1</v>
      </c>
      <c r="J73" s="18">
        <v>338</v>
      </c>
      <c r="K73" s="18">
        <v>2</v>
      </c>
      <c r="L73" s="18">
        <v>145</v>
      </c>
      <c r="M73" s="7" t="s">
        <v>396</v>
      </c>
    </row>
    <row r="74" spans="1:13" x14ac:dyDescent="0.2">
      <c r="A74" s="8" t="str">
        <f t="shared" si="5"/>
        <v>2023/2末</v>
      </c>
      <c r="B74" s="8" t="str">
        <f t="shared" si="5"/>
        <v>令和5/2末</v>
      </c>
      <c r="C74" s="16">
        <v>72</v>
      </c>
      <c r="D74" s="16">
        <v>71</v>
      </c>
      <c r="E74" s="17" t="s">
        <v>110</v>
      </c>
      <c r="F74" s="16">
        <v>201</v>
      </c>
      <c r="G74" s="16">
        <v>2</v>
      </c>
      <c r="H74" s="16">
        <v>178</v>
      </c>
      <c r="I74" s="16">
        <v>2</v>
      </c>
      <c r="J74" s="16">
        <v>379</v>
      </c>
      <c r="K74" s="16">
        <v>4</v>
      </c>
      <c r="L74" s="16">
        <v>178</v>
      </c>
      <c r="M74" s="9" t="s">
        <v>396</v>
      </c>
    </row>
    <row r="75" spans="1:13" x14ac:dyDescent="0.2">
      <c r="A75" s="10" t="str">
        <f t="shared" si="5"/>
        <v>2023/2末</v>
      </c>
      <c r="B75" s="10" t="str">
        <f t="shared" si="5"/>
        <v>令和5/2末</v>
      </c>
      <c r="C75" s="18">
        <v>73</v>
      </c>
      <c r="D75" s="18">
        <v>72</v>
      </c>
      <c r="E75" s="19" t="s">
        <v>111</v>
      </c>
      <c r="F75" s="18">
        <v>228</v>
      </c>
      <c r="G75" s="18">
        <v>2</v>
      </c>
      <c r="H75" s="18">
        <v>302</v>
      </c>
      <c r="I75" s="18">
        <v>9</v>
      </c>
      <c r="J75" s="18">
        <v>530</v>
      </c>
      <c r="K75" s="18">
        <v>11</v>
      </c>
      <c r="L75" s="18">
        <v>259</v>
      </c>
      <c r="M75" s="7" t="s">
        <v>396</v>
      </c>
    </row>
    <row r="76" spans="1:13" x14ac:dyDescent="0.2">
      <c r="A76" s="8" t="str">
        <f t="shared" si="5"/>
        <v>2023/2末</v>
      </c>
      <c r="B76" s="8" t="str">
        <f t="shared" si="5"/>
        <v>令和5/2末</v>
      </c>
      <c r="C76" s="16">
        <v>74</v>
      </c>
      <c r="D76" s="16">
        <v>73</v>
      </c>
      <c r="E76" s="17" t="s">
        <v>112</v>
      </c>
      <c r="F76" s="16">
        <v>424</v>
      </c>
      <c r="G76" s="16">
        <v>4</v>
      </c>
      <c r="H76" s="16">
        <v>307</v>
      </c>
      <c r="I76" s="16">
        <v>4</v>
      </c>
      <c r="J76" s="16">
        <v>731</v>
      </c>
      <c r="K76" s="16">
        <v>8</v>
      </c>
      <c r="L76" s="16">
        <v>423</v>
      </c>
      <c r="M76" s="9" t="s">
        <v>396</v>
      </c>
    </row>
    <row r="77" spans="1:13" x14ac:dyDescent="0.2">
      <c r="A77" s="10" t="str">
        <f t="shared" si="5"/>
        <v>2023/2末</v>
      </c>
      <c r="B77" s="10" t="str">
        <f t="shared" si="5"/>
        <v>令和5/2末</v>
      </c>
      <c r="C77" s="18">
        <v>75</v>
      </c>
      <c r="D77" s="18">
        <v>74</v>
      </c>
      <c r="E77" s="19" t="s">
        <v>113</v>
      </c>
      <c r="F77" s="18">
        <v>435</v>
      </c>
      <c r="G77" s="18">
        <v>2</v>
      </c>
      <c r="H77" s="18">
        <v>441</v>
      </c>
      <c r="I77" s="18">
        <v>6</v>
      </c>
      <c r="J77" s="18">
        <v>876</v>
      </c>
      <c r="K77" s="18">
        <v>8</v>
      </c>
      <c r="L77" s="18">
        <v>386</v>
      </c>
      <c r="M77" s="7" t="s">
        <v>396</v>
      </c>
    </row>
    <row r="78" spans="1:13" x14ac:dyDescent="0.2">
      <c r="A78" s="8" t="str">
        <f t="shared" si="5"/>
        <v>2023/2末</v>
      </c>
      <c r="B78" s="8" t="str">
        <f t="shared" si="5"/>
        <v>令和5/2末</v>
      </c>
      <c r="C78" s="16">
        <v>76</v>
      </c>
      <c r="D78" s="16">
        <v>75</v>
      </c>
      <c r="E78" s="17" t="s">
        <v>114</v>
      </c>
      <c r="F78" s="16">
        <v>223</v>
      </c>
      <c r="G78" s="16">
        <v>2</v>
      </c>
      <c r="H78" s="16">
        <v>248</v>
      </c>
      <c r="I78" s="16">
        <v>4</v>
      </c>
      <c r="J78" s="16">
        <v>471</v>
      </c>
      <c r="K78" s="16">
        <v>6</v>
      </c>
      <c r="L78" s="16">
        <v>193</v>
      </c>
      <c r="M78" s="9" t="s">
        <v>396</v>
      </c>
    </row>
    <row r="79" spans="1:13" x14ac:dyDescent="0.2">
      <c r="A79" s="10" t="str">
        <f t="shared" si="5"/>
        <v>2023/2末</v>
      </c>
      <c r="B79" s="10" t="str">
        <f t="shared" si="5"/>
        <v>令和5/2末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10</v>
      </c>
      <c r="I79" s="18">
        <v>0</v>
      </c>
      <c r="J79" s="18">
        <v>22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2023/2末</v>
      </c>
      <c r="B80" s="8" t="str">
        <f t="shared" si="5"/>
        <v>令和5/2末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2023/2末</v>
      </c>
      <c r="B81" s="10" t="str">
        <f t="shared" si="5"/>
        <v>令和5/2末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2023/2末</v>
      </c>
      <c r="B82" s="8" t="str">
        <f t="shared" si="5"/>
        <v>令和5/2末</v>
      </c>
      <c r="C82" s="16">
        <v>80</v>
      </c>
      <c r="D82" s="16">
        <v>79</v>
      </c>
      <c r="E82" s="17" t="s">
        <v>118</v>
      </c>
      <c r="F82" s="16">
        <v>22</v>
      </c>
      <c r="G82" s="16">
        <v>0</v>
      </c>
      <c r="H82" s="16">
        <v>23</v>
      </c>
      <c r="I82" s="16">
        <v>0</v>
      </c>
      <c r="J82" s="16">
        <v>45</v>
      </c>
      <c r="K82" s="16">
        <v>0</v>
      </c>
      <c r="L82" s="16">
        <v>21</v>
      </c>
      <c r="M82" s="9" t="s">
        <v>396</v>
      </c>
    </row>
    <row r="83" spans="1:13" x14ac:dyDescent="0.2">
      <c r="A83" s="10" t="str">
        <f t="shared" si="5"/>
        <v>2023/2末</v>
      </c>
      <c r="B83" s="10" t="str">
        <f t="shared" si="5"/>
        <v>令和5/2末</v>
      </c>
      <c r="C83" s="18">
        <v>81</v>
      </c>
      <c r="D83" s="18">
        <v>80</v>
      </c>
      <c r="E83" s="19" t="s">
        <v>119</v>
      </c>
      <c r="F83" s="18">
        <v>349</v>
      </c>
      <c r="G83" s="18">
        <v>5</v>
      </c>
      <c r="H83" s="18">
        <v>295</v>
      </c>
      <c r="I83" s="18">
        <v>5</v>
      </c>
      <c r="J83" s="18">
        <v>644</v>
      </c>
      <c r="K83" s="18">
        <v>10</v>
      </c>
      <c r="L83" s="18">
        <v>320</v>
      </c>
      <c r="M83" s="7" t="s">
        <v>396</v>
      </c>
    </row>
    <row r="84" spans="1:13" x14ac:dyDescent="0.2">
      <c r="A84" s="8" t="str">
        <f t="shared" si="5"/>
        <v>2023/2末</v>
      </c>
      <c r="B84" s="8" t="str">
        <f t="shared" si="5"/>
        <v>令和5/2末</v>
      </c>
      <c r="C84" s="16">
        <v>82</v>
      </c>
      <c r="D84" s="16">
        <v>81</v>
      </c>
      <c r="E84" s="17" t="s">
        <v>120</v>
      </c>
      <c r="F84" s="16">
        <v>425</v>
      </c>
      <c r="G84" s="16">
        <v>1</v>
      </c>
      <c r="H84" s="16">
        <v>424</v>
      </c>
      <c r="I84" s="16">
        <v>10</v>
      </c>
      <c r="J84" s="16">
        <v>849</v>
      </c>
      <c r="K84" s="16">
        <v>11</v>
      </c>
      <c r="L84" s="16">
        <v>378</v>
      </c>
      <c r="M84" s="9" t="s">
        <v>396</v>
      </c>
    </row>
    <row r="85" spans="1:13" x14ac:dyDescent="0.2">
      <c r="A85" s="10" t="str">
        <f t="shared" ref="A85:B100" si="6">A84</f>
        <v>2023/2末</v>
      </c>
      <c r="B85" s="10" t="str">
        <f t="shared" si="6"/>
        <v>令和5/2末</v>
      </c>
      <c r="C85" s="18">
        <v>83</v>
      </c>
      <c r="D85" s="18">
        <v>82</v>
      </c>
      <c r="E85" s="19" t="s">
        <v>121</v>
      </c>
      <c r="F85" s="18">
        <v>202</v>
      </c>
      <c r="G85" s="18">
        <v>0</v>
      </c>
      <c r="H85" s="18">
        <v>157</v>
      </c>
      <c r="I85" s="18">
        <v>1</v>
      </c>
      <c r="J85" s="18">
        <v>359</v>
      </c>
      <c r="K85" s="18">
        <v>1</v>
      </c>
      <c r="L85" s="18">
        <v>187</v>
      </c>
      <c r="M85" s="7" t="s">
        <v>396</v>
      </c>
    </row>
    <row r="86" spans="1:13" x14ac:dyDescent="0.2">
      <c r="A86" s="8" t="str">
        <f t="shared" si="6"/>
        <v>2023/2末</v>
      </c>
      <c r="B86" s="8" t="str">
        <f t="shared" si="6"/>
        <v>令和5/2末</v>
      </c>
      <c r="C86" s="16">
        <v>84</v>
      </c>
      <c r="D86" s="16">
        <v>83</v>
      </c>
      <c r="E86" s="17" t="s">
        <v>122</v>
      </c>
      <c r="F86" s="16">
        <v>220</v>
      </c>
      <c r="G86" s="16">
        <v>0</v>
      </c>
      <c r="H86" s="16">
        <v>217</v>
      </c>
      <c r="I86" s="16">
        <v>1</v>
      </c>
      <c r="J86" s="16">
        <v>437</v>
      </c>
      <c r="K86" s="16">
        <v>1</v>
      </c>
      <c r="L86" s="16">
        <v>215</v>
      </c>
      <c r="M86" s="9" t="s">
        <v>396</v>
      </c>
    </row>
    <row r="87" spans="1:13" x14ac:dyDescent="0.2">
      <c r="A87" s="10" t="str">
        <f t="shared" si="6"/>
        <v>2023/2末</v>
      </c>
      <c r="B87" s="10" t="str">
        <f t="shared" si="6"/>
        <v>令和5/2末</v>
      </c>
      <c r="C87" s="18">
        <v>85</v>
      </c>
      <c r="D87" s="18">
        <v>84</v>
      </c>
      <c r="E87" s="19" t="s">
        <v>123</v>
      </c>
      <c r="F87" s="18">
        <v>120</v>
      </c>
      <c r="G87" s="18">
        <v>0</v>
      </c>
      <c r="H87" s="18">
        <v>129</v>
      </c>
      <c r="I87" s="18">
        <v>2</v>
      </c>
      <c r="J87" s="18">
        <v>249</v>
      </c>
      <c r="K87" s="18">
        <v>2</v>
      </c>
      <c r="L87" s="18">
        <v>114</v>
      </c>
      <c r="M87" s="7" t="s">
        <v>396</v>
      </c>
    </row>
    <row r="88" spans="1:13" x14ac:dyDescent="0.2">
      <c r="A88" s="8" t="str">
        <f t="shared" si="6"/>
        <v>2023/2末</v>
      </c>
      <c r="B88" s="8" t="str">
        <f t="shared" si="6"/>
        <v>令和5/2末</v>
      </c>
      <c r="C88" s="16">
        <v>86</v>
      </c>
      <c r="D88" s="16">
        <v>85</v>
      </c>
      <c r="E88" s="17" t="s">
        <v>124</v>
      </c>
      <c r="F88" s="16">
        <v>163</v>
      </c>
      <c r="G88" s="16">
        <v>3</v>
      </c>
      <c r="H88" s="16">
        <v>152</v>
      </c>
      <c r="I88" s="16">
        <v>2</v>
      </c>
      <c r="J88" s="16">
        <v>315</v>
      </c>
      <c r="K88" s="16">
        <v>5</v>
      </c>
      <c r="L88" s="16">
        <v>148</v>
      </c>
      <c r="M88" s="9" t="s">
        <v>396</v>
      </c>
    </row>
    <row r="89" spans="1:13" x14ac:dyDescent="0.2">
      <c r="A89" s="10" t="str">
        <f t="shared" si="6"/>
        <v>2023/2末</v>
      </c>
      <c r="B89" s="10" t="str">
        <f t="shared" si="6"/>
        <v>令和5/2末</v>
      </c>
      <c r="C89" s="18">
        <v>87</v>
      </c>
      <c r="D89" s="18">
        <v>86</v>
      </c>
      <c r="E89" s="19" t="s">
        <v>125</v>
      </c>
      <c r="F89" s="18">
        <v>273</v>
      </c>
      <c r="G89" s="18">
        <v>1</v>
      </c>
      <c r="H89" s="18">
        <v>264</v>
      </c>
      <c r="I89" s="18">
        <v>4</v>
      </c>
      <c r="J89" s="18">
        <v>537</v>
      </c>
      <c r="K89" s="18">
        <v>5</v>
      </c>
      <c r="L89" s="18">
        <v>247</v>
      </c>
      <c r="M89" s="7" t="s">
        <v>396</v>
      </c>
    </row>
    <row r="90" spans="1:13" x14ac:dyDescent="0.2">
      <c r="A90" s="8" t="str">
        <f t="shared" si="6"/>
        <v>2023/2末</v>
      </c>
      <c r="B90" s="8" t="str">
        <f t="shared" si="6"/>
        <v>令和5/2末</v>
      </c>
      <c r="C90" s="16">
        <v>88</v>
      </c>
      <c r="D90" s="16">
        <v>87</v>
      </c>
      <c r="E90" s="17" t="s">
        <v>126</v>
      </c>
      <c r="F90" s="16">
        <v>267</v>
      </c>
      <c r="G90" s="16">
        <v>0</v>
      </c>
      <c r="H90" s="16">
        <v>277</v>
      </c>
      <c r="I90" s="16">
        <v>3</v>
      </c>
      <c r="J90" s="16">
        <v>544</v>
      </c>
      <c r="K90" s="16">
        <v>3</v>
      </c>
      <c r="L90" s="16">
        <v>256</v>
      </c>
      <c r="M90" s="9" t="s">
        <v>396</v>
      </c>
    </row>
    <row r="91" spans="1:13" x14ac:dyDescent="0.2">
      <c r="A91" s="10" t="str">
        <f t="shared" si="6"/>
        <v>2023/2末</v>
      </c>
      <c r="B91" s="10" t="str">
        <f t="shared" si="6"/>
        <v>令和5/2末</v>
      </c>
      <c r="C91" s="18">
        <v>89</v>
      </c>
      <c r="D91" s="18">
        <v>88</v>
      </c>
      <c r="E91" s="19" t="s">
        <v>127</v>
      </c>
      <c r="F91" s="18">
        <v>210</v>
      </c>
      <c r="G91" s="18">
        <v>4</v>
      </c>
      <c r="H91" s="18">
        <v>217</v>
      </c>
      <c r="I91" s="18">
        <v>2</v>
      </c>
      <c r="J91" s="18">
        <v>427</v>
      </c>
      <c r="K91" s="18">
        <v>6</v>
      </c>
      <c r="L91" s="18">
        <v>183</v>
      </c>
      <c r="M91" s="7" t="s">
        <v>396</v>
      </c>
    </row>
    <row r="92" spans="1:13" x14ac:dyDescent="0.2">
      <c r="A92" s="8" t="str">
        <f t="shared" si="6"/>
        <v>2023/2末</v>
      </c>
      <c r="B92" s="8" t="str">
        <f t="shared" si="6"/>
        <v>令和5/2末</v>
      </c>
      <c r="C92" s="16">
        <v>90</v>
      </c>
      <c r="D92" s="16">
        <v>89</v>
      </c>
      <c r="E92" s="17" t="s">
        <v>128</v>
      </c>
      <c r="F92" s="16">
        <v>152</v>
      </c>
      <c r="G92" s="16">
        <v>3</v>
      </c>
      <c r="H92" s="16">
        <v>144</v>
      </c>
      <c r="I92" s="16">
        <v>5</v>
      </c>
      <c r="J92" s="16">
        <v>296</v>
      </c>
      <c r="K92" s="16">
        <v>8</v>
      </c>
      <c r="L92" s="16">
        <v>137</v>
      </c>
      <c r="M92" s="9" t="s">
        <v>396</v>
      </c>
    </row>
    <row r="93" spans="1:13" x14ac:dyDescent="0.2">
      <c r="A93" s="10" t="str">
        <f t="shared" si="6"/>
        <v>2023/2末</v>
      </c>
      <c r="B93" s="10" t="str">
        <f t="shared" si="6"/>
        <v>令和5/2末</v>
      </c>
      <c r="C93" s="18">
        <v>91</v>
      </c>
      <c r="D93" s="18">
        <v>90</v>
      </c>
      <c r="E93" s="19" t="s">
        <v>129</v>
      </c>
      <c r="F93" s="18">
        <v>375</v>
      </c>
      <c r="G93" s="18">
        <v>5</v>
      </c>
      <c r="H93" s="18">
        <v>372</v>
      </c>
      <c r="I93" s="18">
        <v>6</v>
      </c>
      <c r="J93" s="18">
        <v>747</v>
      </c>
      <c r="K93" s="18">
        <v>11</v>
      </c>
      <c r="L93" s="18">
        <v>340</v>
      </c>
      <c r="M93" s="7" t="s">
        <v>396</v>
      </c>
    </row>
    <row r="94" spans="1:13" x14ac:dyDescent="0.2">
      <c r="A94" s="8" t="str">
        <f t="shared" si="6"/>
        <v>2023/2末</v>
      </c>
      <c r="B94" s="8" t="str">
        <f t="shared" si="6"/>
        <v>令和5/2末</v>
      </c>
      <c r="C94" s="16">
        <v>92</v>
      </c>
      <c r="D94" s="16">
        <v>91</v>
      </c>
      <c r="E94" s="17" t="s">
        <v>130</v>
      </c>
      <c r="F94" s="16">
        <v>217</v>
      </c>
      <c r="G94" s="16">
        <v>4</v>
      </c>
      <c r="H94" s="16">
        <v>227</v>
      </c>
      <c r="I94" s="16">
        <v>1</v>
      </c>
      <c r="J94" s="16">
        <v>444</v>
      </c>
      <c r="K94" s="16">
        <v>5</v>
      </c>
      <c r="L94" s="16">
        <v>199</v>
      </c>
      <c r="M94" s="9" t="s">
        <v>396</v>
      </c>
    </row>
    <row r="95" spans="1:13" x14ac:dyDescent="0.2">
      <c r="A95" s="10" t="str">
        <f t="shared" si="6"/>
        <v>2023/2末</v>
      </c>
      <c r="B95" s="10" t="str">
        <f t="shared" si="6"/>
        <v>令和5/2末</v>
      </c>
      <c r="C95" s="18">
        <v>93</v>
      </c>
      <c r="D95" s="18">
        <v>92</v>
      </c>
      <c r="E95" s="19" t="s">
        <v>131</v>
      </c>
      <c r="F95" s="18">
        <v>138</v>
      </c>
      <c r="G95" s="18">
        <v>1</v>
      </c>
      <c r="H95" s="18">
        <v>143</v>
      </c>
      <c r="I95" s="18">
        <v>4</v>
      </c>
      <c r="J95" s="18">
        <v>281</v>
      </c>
      <c r="K95" s="18">
        <v>5</v>
      </c>
      <c r="L95" s="18">
        <v>134</v>
      </c>
      <c r="M95" s="7" t="s">
        <v>396</v>
      </c>
    </row>
    <row r="96" spans="1:13" x14ac:dyDescent="0.2">
      <c r="A96" s="8" t="str">
        <f t="shared" si="6"/>
        <v>2023/2末</v>
      </c>
      <c r="B96" s="8" t="str">
        <f t="shared" si="6"/>
        <v>令和5/2末</v>
      </c>
      <c r="C96" s="16">
        <v>94</v>
      </c>
      <c r="D96" s="16">
        <v>93</v>
      </c>
      <c r="E96" s="17" t="s">
        <v>132</v>
      </c>
      <c r="F96" s="16">
        <v>238</v>
      </c>
      <c r="G96" s="16">
        <v>1</v>
      </c>
      <c r="H96" s="16">
        <v>219</v>
      </c>
      <c r="I96" s="16">
        <v>6</v>
      </c>
      <c r="J96" s="16">
        <v>457</v>
      </c>
      <c r="K96" s="16">
        <v>7</v>
      </c>
      <c r="L96" s="16">
        <v>204</v>
      </c>
      <c r="M96" s="9" t="s">
        <v>396</v>
      </c>
    </row>
    <row r="97" spans="1:13" x14ac:dyDescent="0.2">
      <c r="A97" s="10" t="str">
        <f t="shared" si="6"/>
        <v>2023/2末</v>
      </c>
      <c r="B97" s="10" t="str">
        <f t="shared" si="6"/>
        <v>令和5/2末</v>
      </c>
      <c r="C97" s="18">
        <v>95</v>
      </c>
      <c r="D97" s="18">
        <v>95</v>
      </c>
      <c r="E97" s="19" t="s">
        <v>133</v>
      </c>
      <c r="F97" s="18">
        <v>157</v>
      </c>
      <c r="G97" s="18">
        <v>0</v>
      </c>
      <c r="H97" s="18">
        <v>187</v>
      </c>
      <c r="I97" s="18">
        <v>1</v>
      </c>
      <c r="J97" s="18">
        <v>344</v>
      </c>
      <c r="K97" s="18">
        <v>1</v>
      </c>
      <c r="L97" s="18">
        <v>144</v>
      </c>
      <c r="M97" s="7" t="s">
        <v>396</v>
      </c>
    </row>
    <row r="98" spans="1:13" x14ac:dyDescent="0.2">
      <c r="A98" s="8" t="str">
        <f t="shared" si="6"/>
        <v>2023/2末</v>
      </c>
      <c r="B98" s="8" t="str">
        <f t="shared" si="6"/>
        <v>令和5/2末</v>
      </c>
      <c r="C98" s="16">
        <v>96</v>
      </c>
      <c r="D98" s="16">
        <v>96</v>
      </c>
      <c r="E98" s="17" t="s">
        <v>134</v>
      </c>
      <c r="F98" s="16">
        <v>136</v>
      </c>
      <c r="G98" s="16">
        <v>2</v>
      </c>
      <c r="H98" s="16">
        <v>131</v>
      </c>
      <c r="I98" s="16">
        <v>4</v>
      </c>
      <c r="J98" s="16">
        <v>267</v>
      </c>
      <c r="K98" s="16">
        <v>6</v>
      </c>
      <c r="L98" s="16">
        <v>137</v>
      </c>
      <c r="M98" s="9" t="s">
        <v>396</v>
      </c>
    </row>
    <row r="99" spans="1:13" x14ac:dyDescent="0.2">
      <c r="A99" s="10" t="str">
        <f t="shared" si="6"/>
        <v>2023/2末</v>
      </c>
      <c r="B99" s="10" t="str">
        <f t="shared" si="6"/>
        <v>令和5/2末</v>
      </c>
      <c r="C99" s="18">
        <v>97</v>
      </c>
      <c r="D99" s="18">
        <v>97</v>
      </c>
      <c r="E99" s="19" t="s">
        <v>135</v>
      </c>
      <c r="F99" s="18">
        <v>114</v>
      </c>
      <c r="G99" s="18">
        <v>0</v>
      </c>
      <c r="H99" s="18">
        <v>103</v>
      </c>
      <c r="I99" s="18">
        <v>0</v>
      </c>
      <c r="J99" s="18">
        <v>217</v>
      </c>
      <c r="K99" s="18">
        <v>0</v>
      </c>
      <c r="L99" s="18">
        <v>96</v>
      </c>
      <c r="M99" s="7" t="s">
        <v>396</v>
      </c>
    </row>
    <row r="100" spans="1:13" x14ac:dyDescent="0.2">
      <c r="A100" s="8" t="str">
        <f t="shared" si="6"/>
        <v>2023/2末</v>
      </c>
      <c r="B100" s="8" t="str">
        <f t="shared" si="6"/>
        <v>令和5/2末</v>
      </c>
      <c r="C100" s="16">
        <v>98</v>
      </c>
      <c r="D100" s="16">
        <v>98</v>
      </c>
      <c r="E100" s="17" t="s">
        <v>136</v>
      </c>
      <c r="F100" s="16">
        <v>132</v>
      </c>
      <c r="G100" s="16">
        <v>3</v>
      </c>
      <c r="H100" s="16">
        <v>151</v>
      </c>
      <c r="I100" s="16">
        <v>18</v>
      </c>
      <c r="J100" s="16">
        <v>283</v>
      </c>
      <c r="K100" s="16">
        <v>21</v>
      </c>
      <c r="L100" s="16">
        <v>140</v>
      </c>
      <c r="M100" s="9" t="s">
        <v>396</v>
      </c>
    </row>
    <row r="101" spans="1:13" x14ac:dyDescent="0.2">
      <c r="A101" s="10" t="str">
        <f t="shared" ref="A101:B116" si="7">A100</f>
        <v>2023/2末</v>
      </c>
      <c r="B101" s="10" t="str">
        <f t="shared" si="7"/>
        <v>令和5/2末</v>
      </c>
      <c r="C101" s="18">
        <v>99</v>
      </c>
      <c r="D101" s="18">
        <v>99</v>
      </c>
      <c r="E101" s="19" t="s">
        <v>137</v>
      </c>
      <c r="F101" s="18">
        <v>157</v>
      </c>
      <c r="G101" s="18">
        <v>0</v>
      </c>
      <c r="H101" s="18">
        <v>158</v>
      </c>
      <c r="I101" s="18">
        <v>0</v>
      </c>
      <c r="J101" s="18">
        <v>315</v>
      </c>
      <c r="K101" s="18">
        <v>0</v>
      </c>
      <c r="L101" s="18">
        <v>127</v>
      </c>
      <c r="M101" s="7" t="s">
        <v>396</v>
      </c>
    </row>
    <row r="102" spans="1:13" x14ac:dyDescent="0.2">
      <c r="A102" s="8" t="str">
        <f t="shared" si="7"/>
        <v>2023/2末</v>
      </c>
      <c r="B102" s="8" t="str">
        <f t="shared" si="7"/>
        <v>令和5/2末</v>
      </c>
      <c r="C102" s="16">
        <v>100</v>
      </c>
      <c r="D102" s="16">
        <v>106</v>
      </c>
      <c r="E102" s="17" t="s">
        <v>138</v>
      </c>
      <c r="F102" s="16">
        <v>130</v>
      </c>
      <c r="G102" s="16">
        <v>0</v>
      </c>
      <c r="H102" s="16">
        <v>150</v>
      </c>
      <c r="I102" s="16">
        <v>0</v>
      </c>
      <c r="J102" s="16">
        <v>280</v>
      </c>
      <c r="K102" s="16">
        <v>0</v>
      </c>
      <c r="L102" s="16">
        <v>99</v>
      </c>
      <c r="M102" s="9" t="s">
        <v>396</v>
      </c>
    </row>
    <row r="103" spans="1:13" x14ac:dyDescent="0.2">
      <c r="A103" s="10" t="str">
        <f t="shared" si="7"/>
        <v>2023/2末</v>
      </c>
      <c r="B103" s="10" t="str">
        <f t="shared" si="7"/>
        <v>令和5/2末</v>
      </c>
      <c r="C103" s="18">
        <v>101</v>
      </c>
      <c r="D103" s="18">
        <v>107</v>
      </c>
      <c r="E103" s="19" t="s">
        <v>139</v>
      </c>
      <c r="F103" s="18">
        <v>207</v>
      </c>
      <c r="G103" s="18">
        <v>0</v>
      </c>
      <c r="H103" s="18">
        <v>206</v>
      </c>
      <c r="I103" s="18">
        <v>0</v>
      </c>
      <c r="J103" s="18">
        <v>413</v>
      </c>
      <c r="K103" s="18">
        <v>0</v>
      </c>
      <c r="L103" s="18">
        <v>149</v>
      </c>
      <c r="M103" s="7" t="s">
        <v>396</v>
      </c>
    </row>
    <row r="104" spans="1:13" x14ac:dyDescent="0.2">
      <c r="A104" s="8" t="str">
        <f t="shared" si="7"/>
        <v>2023/2末</v>
      </c>
      <c r="B104" s="8" t="str">
        <f t="shared" si="7"/>
        <v>令和5/2末</v>
      </c>
      <c r="C104" s="16">
        <v>102</v>
      </c>
      <c r="D104" s="16">
        <v>108</v>
      </c>
      <c r="E104" s="17" t="s">
        <v>140</v>
      </c>
      <c r="F104" s="16">
        <v>205</v>
      </c>
      <c r="G104" s="16">
        <v>0</v>
      </c>
      <c r="H104" s="16">
        <v>199</v>
      </c>
      <c r="I104" s="16">
        <v>0</v>
      </c>
      <c r="J104" s="16">
        <v>404</v>
      </c>
      <c r="K104" s="16">
        <v>0</v>
      </c>
      <c r="L104" s="16">
        <v>131</v>
      </c>
      <c r="M104" s="9" t="s">
        <v>396</v>
      </c>
    </row>
    <row r="105" spans="1:13" x14ac:dyDescent="0.2">
      <c r="A105" s="10" t="str">
        <f t="shared" si="7"/>
        <v>2023/2末</v>
      </c>
      <c r="B105" s="10" t="str">
        <f t="shared" si="7"/>
        <v>令和5/2末</v>
      </c>
      <c r="C105" s="18">
        <v>103</v>
      </c>
      <c r="D105" s="18">
        <v>109</v>
      </c>
      <c r="E105" s="19" t="s">
        <v>141</v>
      </c>
      <c r="F105" s="18">
        <v>301</v>
      </c>
      <c r="G105" s="18">
        <v>2</v>
      </c>
      <c r="H105" s="18">
        <v>280</v>
      </c>
      <c r="I105" s="18">
        <v>1</v>
      </c>
      <c r="J105" s="18">
        <v>581</v>
      </c>
      <c r="K105" s="18">
        <v>3</v>
      </c>
      <c r="L105" s="18">
        <v>170</v>
      </c>
      <c r="M105" s="7" t="s">
        <v>396</v>
      </c>
    </row>
    <row r="106" spans="1:13" x14ac:dyDescent="0.2">
      <c r="A106" s="8" t="str">
        <f t="shared" si="7"/>
        <v>2023/2末</v>
      </c>
      <c r="B106" s="8" t="str">
        <f t="shared" si="7"/>
        <v>令和5/2末</v>
      </c>
      <c r="C106" s="16">
        <v>104</v>
      </c>
      <c r="D106" s="16">
        <v>149</v>
      </c>
      <c r="E106" s="17" t="s">
        <v>142</v>
      </c>
      <c r="F106" s="16">
        <v>14</v>
      </c>
      <c r="G106" s="16">
        <v>0</v>
      </c>
      <c r="H106" s="16">
        <v>60</v>
      </c>
      <c r="I106" s="16">
        <v>0</v>
      </c>
      <c r="J106" s="16">
        <v>74</v>
      </c>
      <c r="K106" s="16">
        <v>0</v>
      </c>
      <c r="L106" s="16">
        <v>74</v>
      </c>
      <c r="M106" s="9" t="s">
        <v>396</v>
      </c>
    </row>
    <row r="107" spans="1:13" x14ac:dyDescent="0.2">
      <c r="A107" s="10" t="str">
        <f t="shared" si="7"/>
        <v>2023/2末</v>
      </c>
      <c r="B107" s="10" t="str">
        <f t="shared" si="7"/>
        <v>令和5/2末</v>
      </c>
      <c r="C107" s="18">
        <v>105</v>
      </c>
      <c r="D107" s="18">
        <v>156</v>
      </c>
      <c r="E107" s="19" t="s">
        <v>143</v>
      </c>
      <c r="F107" s="18">
        <v>19</v>
      </c>
      <c r="G107" s="18">
        <v>0</v>
      </c>
      <c r="H107" s="18">
        <v>73</v>
      </c>
      <c r="I107" s="18">
        <v>0</v>
      </c>
      <c r="J107" s="18">
        <v>92</v>
      </c>
      <c r="K107" s="18">
        <v>0</v>
      </c>
      <c r="L107" s="18">
        <v>92</v>
      </c>
      <c r="M107" s="7" t="s">
        <v>396</v>
      </c>
    </row>
    <row r="108" spans="1:13" x14ac:dyDescent="0.2">
      <c r="A108" s="8" t="str">
        <f t="shared" si="7"/>
        <v>2023/2末</v>
      </c>
      <c r="B108" s="8" t="str">
        <f t="shared" si="7"/>
        <v>令和5/2末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2023/2末</v>
      </c>
      <c r="B109" s="10" t="str">
        <f t="shared" si="7"/>
        <v>令和5/2末</v>
      </c>
      <c r="C109" s="18">
        <v>107</v>
      </c>
      <c r="D109" s="18">
        <v>140</v>
      </c>
      <c r="E109" s="19" t="s">
        <v>145</v>
      </c>
      <c r="F109" s="18">
        <v>400</v>
      </c>
      <c r="G109" s="18">
        <v>0</v>
      </c>
      <c r="H109" s="18">
        <v>422</v>
      </c>
      <c r="I109" s="18">
        <v>8</v>
      </c>
      <c r="J109" s="18">
        <v>822</v>
      </c>
      <c r="K109" s="18">
        <v>8</v>
      </c>
      <c r="L109" s="18">
        <v>372</v>
      </c>
      <c r="M109" s="7" t="s">
        <v>397</v>
      </c>
    </row>
    <row r="110" spans="1:13" x14ac:dyDescent="0.2">
      <c r="A110" s="8" t="str">
        <f t="shared" si="7"/>
        <v>2023/2末</v>
      </c>
      <c r="B110" s="8" t="str">
        <f t="shared" si="7"/>
        <v>令和5/2末</v>
      </c>
      <c r="C110" s="16">
        <v>108</v>
      </c>
      <c r="D110" s="16">
        <v>141</v>
      </c>
      <c r="E110" s="17" t="s">
        <v>146</v>
      </c>
      <c r="F110" s="16">
        <v>471</v>
      </c>
      <c r="G110" s="16">
        <v>5</v>
      </c>
      <c r="H110" s="16">
        <v>473</v>
      </c>
      <c r="I110" s="16">
        <v>7</v>
      </c>
      <c r="J110" s="16">
        <v>944</v>
      </c>
      <c r="K110" s="16">
        <v>12</v>
      </c>
      <c r="L110" s="16">
        <v>396</v>
      </c>
      <c r="M110" s="9" t="s">
        <v>397</v>
      </c>
    </row>
    <row r="111" spans="1:13" x14ac:dyDescent="0.2">
      <c r="A111" s="10" t="str">
        <f t="shared" si="7"/>
        <v>2023/2末</v>
      </c>
      <c r="B111" s="10" t="str">
        <f t="shared" si="7"/>
        <v>令和5/2末</v>
      </c>
      <c r="C111" s="18">
        <v>109</v>
      </c>
      <c r="D111" s="18">
        <v>142</v>
      </c>
      <c r="E111" s="19" t="s">
        <v>147</v>
      </c>
      <c r="F111" s="18">
        <v>357</v>
      </c>
      <c r="G111" s="18">
        <v>3</v>
      </c>
      <c r="H111" s="18">
        <v>384</v>
      </c>
      <c r="I111" s="18">
        <v>5</v>
      </c>
      <c r="J111" s="18">
        <v>741</v>
      </c>
      <c r="K111" s="18">
        <v>8</v>
      </c>
      <c r="L111" s="18">
        <v>372</v>
      </c>
      <c r="M111" s="7" t="s">
        <v>397</v>
      </c>
    </row>
    <row r="112" spans="1:13" x14ac:dyDescent="0.2">
      <c r="A112" s="8" t="str">
        <f t="shared" si="7"/>
        <v>2023/2末</v>
      </c>
      <c r="B112" s="8" t="str">
        <f t="shared" si="7"/>
        <v>令和5/2末</v>
      </c>
      <c r="C112" s="16">
        <v>110</v>
      </c>
      <c r="D112" s="16">
        <v>143</v>
      </c>
      <c r="E112" s="17" t="s">
        <v>148</v>
      </c>
      <c r="F112" s="16">
        <v>437</v>
      </c>
      <c r="G112" s="16">
        <v>8</v>
      </c>
      <c r="H112" s="16">
        <v>403</v>
      </c>
      <c r="I112" s="16">
        <v>13</v>
      </c>
      <c r="J112" s="16">
        <v>840</v>
      </c>
      <c r="K112" s="16">
        <v>21</v>
      </c>
      <c r="L112" s="16">
        <v>388</v>
      </c>
      <c r="M112" s="9" t="s">
        <v>397</v>
      </c>
    </row>
    <row r="113" spans="1:13" x14ac:dyDescent="0.2">
      <c r="A113" s="10" t="str">
        <f t="shared" si="7"/>
        <v>2023/2末</v>
      </c>
      <c r="B113" s="10" t="str">
        <f t="shared" si="7"/>
        <v>令和5/2末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39</v>
      </c>
      <c r="I113" s="18">
        <v>0</v>
      </c>
      <c r="J113" s="18">
        <v>84</v>
      </c>
      <c r="K113" s="18">
        <v>0</v>
      </c>
      <c r="L113" s="18">
        <v>31</v>
      </c>
      <c r="M113" s="7" t="s">
        <v>397</v>
      </c>
    </row>
    <row r="114" spans="1:13" x14ac:dyDescent="0.2">
      <c r="A114" s="8" t="str">
        <f t="shared" si="7"/>
        <v>2023/2末</v>
      </c>
      <c r="B114" s="8" t="str">
        <f t="shared" si="7"/>
        <v>令和5/2末</v>
      </c>
      <c r="C114" s="16">
        <v>112</v>
      </c>
      <c r="D114" s="16">
        <v>145</v>
      </c>
      <c r="E114" s="17" t="s">
        <v>150</v>
      </c>
      <c r="F114" s="16">
        <v>174</v>
      </c>
      <c r="G114" s="16">
        <v>0</v>
      </c>
      <c r="H114" s="16">
        <v>164</v>
      </c>
      <c r="I114" s="16">
        <v>1</v>
      </c>
      <c r="J114" s="16">
        <v>338</v>
      </c>
      <c r="K114" s="16">
        <v>1</v>
      </c>
      <c r="L114" s="16">
        <v>154</v>
      </c>
      <c r="M114" s="9" t="s">
        <v>397</v>
      </c>
    </row>
    <row r="115" spans="1:13" x14ac:dyDescent="0.2">
      <c r="A115" s="10" t="str">
        <f t="shared" si="7"/>
        <v>2023/2末</v>
      </c>
      <c r="B115" s="10" t="str">
        <f t="shared" si="7"/>
        <v>令和5/2末</v>
      </c>
      <c r="C115" s="18">
        <v>113</v>
      </c>
      <c r="D115" s="18">
        <v>146</v>
      </c>
      <c r="E115" s="19" t="s">
        <v>151</v>
      </c>
      <c r="F115" s="18">
        <v>135</v>
      </c>
      <c r="G115" s="18">
        <v>1</v>
      </c>
      <c r="H115" s="18">
        <v>138</v>
      </c>
      <c r="I115" s="18">
        <v>0</v>
      </c>
      <c r="J115" s="18">
        <v>273</v>
      </c>
      <c r="K115" s="18">
        <v>1</v>
      </c>
      <c r="L115" s="18">
        <v>116</v>
      </c>
      <c r="M115" s="7" t="s">
        <v>397</v>
      </c>
    </row>
    <row r="116" spans="1:13" x14ac:dyDescent="0.2">
      <c r="A116" s="8" t="str">
        <f t="shared" si="7"/>
        <v>2023/2末</v>
      </c>
      <c r="B116" s="8" t="str">
        <f t="shared" si="7"/>
        <v>令和5/2末</v>
      </c>
      <c r="C116" s="16">
        <v>114</v>
      </c>
      <c r="D116" s="16">
        <v>147</v>
      </c>
      <c r="E116" s="17" t="s">
        <v>152</v>
      </c>
      <c r="F116" s="16">
        <v>100</v>
      </c>
      <c r="G116" s="16">
        <v>1</v>
      </c>
      <c r="H116" s="16">
        <v>111</v>
      </c>
      <c r="I116" s="16">
        <v>0</v>
      </c>
      <c r="J116" s="16">
        <v>211</v>
      </c>
      <c r="K116" s="16">
        <v>1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2023/2末</v>
      </c>
      <c r="B117" s="10" t="str">
        <f t="shared" si="8"/>
        <v>令和5/2末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2023/2末</v>
      </c>
      <c r="B118" s="8" t="str">
        <f t="shared" si="8"/>
        <v>令和5/2末</v>
      </c>
      <c r="C118" s="16">
        <v>116</v>
      </c>
      <c r="D118" s="16">
        <v>110</v>
      </c>
      <c r="E118" s="17" t="s">
        <v>154</v>
      </c>
      <c r="F118" s="16">
        <v>234</v>
      </c>
      <c r="G118" s="16">
        <v>2</v>
      </c>
      <c r="H118" s="16">
        <v>262</v>
      </c>
      <c r="I118" s="16">
        <v>8</v>
      </c>
      <c r="J118" s="16">
        <v>496</v>
      </c>
      <c r="K118" s="16">
        <v>10</v>
      </c>
      <c r="L118" s="16">
        <v>202</v>
      </c>
      <c r="M118" s="9" t="s">
        <v>398</v>
      </c>
    </row>
    <row r="119" spans="1:13" x14ac:dyDescent="0.2">
      <c r="A119" s="10" t="str">
        <f t="shared" si="8"/>
        <v>2023/2末</v>
      </c>
      <c r="B119" s="10" t="str">
        <f t="shared" si="8"/>
        <v>令和5/2末</v>
      </c>
      <c r="C119" s="18">
        <v>117</v>
      </c>
      <c r="D119" s="18">
        <v>111</v>
      </c>
      <c r="E119" s="19" t="s">
        <v>155</v>
      </c>
      <c r="F119" s="18">
        <v>181</v>
      </c>
      <c r="G119" s="18">
        <v>1</v>
      </c>
      <c r="H119" s="18">
        <v>216</v>
      </c>
      <c r="I119" s="18">
        <v>12</v>
      </c>
      <c r="J119" s="18">
        <v>397</v>
      </c>
      <c r="K119" s="18">
        <v>13</v>
      </c>
      <c r="L119" s="18">
        <v>184</v>
      </c>
      <c r="M119" s="7" t="s">
        <v>398</v>
      </c>
    </row>
    <row r="120" spans="1:13" x14ac:dyDescent="0.2">
      <c r="A120" s="8" t="str">
        <f t="shared" si="8"/>
        <v>2023/2末</v>
      </c>
      <c r="B120" s="8" t="str">
        <f t="shared" si="8"/>
        <v>令和5/2末</v>
      </c>
      <c r="C120" s="16">
        <v>118</v>
      </c>
      <c r="D120" s="16">
        <v>112</v>
      </c>
      <c r="E120" s="17" t="s">
        <v>156</v>
      </c>
      <c r="F120" s="16">
        <v>89</v>
      </c>
      <c r="G120" s="16">
        <v>1</v>
      </c>
      <c r="H120" s="16">
        <v>95</v>
      </c>
      <c r="I120" s="16">
        <v>1</v>
      </c>
      <c r="J120" s="16">
        <v>184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2023/2末</v>
      </c>
      <c r="B121" s="10" t="str">
        <f t="shared" si="8"/>
        <v>令和5/2末</v>
      </c>
      <c r="C121" s="18">
        <v>119</v>
      </c>
      <c r="D121" s="18">
        <v>113</v>
      </c>
      <c r="E121" s="19" t="s">
        <v>479</v>
      </c>
      <c r="F121" s="18">
        <v>74</v>
      </c>
      <c r="G121" s="18">
        <v>0</v>
      </c>
      <c r="H121" s="18">
        <v>90</v>
      </c>
      <c r="I121" s="18">
        <v>0</v>
      </c>
      <c r="J121" s="18">
        <v>164</v>
      </c>
      <c r="K121" s="18">
        <v>0</v>
      </c>
      <c r="L121" s="18">
        <v>61</v>
      </c>
      <c r="M121" s="7" t="s">
        <v>398</v>
      </c>
    </row>
    <row r="122" spans="1:13" x14ac:dyDescent="0.2">
      <c r="A122" s="8" t="str">
        <f t="shared" si="8"/>
        <v>2023/2末</v>
      </c>
      <c r="B122" s="8" t="str">
        <f t="shared" si="8"/>
        <v>令和5/2末</v>
      </c>
      <c r="C122" s="16">
        <v>120</v>
      </c>
      <c r="D122" s="16">
        <v>114</v>
      </c>
      <c r="E122" s="17" t="s">
        <v>157</v>
      </c>
      <c r="F122" s="16">
        <v>228</v>
      </c>
      <c r="G122" s="16">
        <v>3</v>
      </c>
      <c r="H122" s="16">
        <v>242</v>
      </c>
      <c r="I122" s="16">
        <v>3</v>
      </c>
      <c r="J122" s="16">
        <v>470</v>
      </c>
      <c r="K122" s="16">
        <v>6</v>
      </c>
      <c r="L122" s="16">
        <v>183</v>
      </c>
      <c r="M122" s="9" t="s">
        <v>398</v>
      </c>
    </row>
    <row r="123" spans="1:13" x14ac:dyDescent="0.2">
      <c r="A123" s="10" t="str">
        <f t="shared" si="8"/>
        <v>2023/2末</v>
      </c>
      <c r="B123" s="10" t="str">
        <f t="shared" si="8"/>
        <v>令和5/2末</v>
      </c>
      <c r="C123" s="18">
        <v>121</v>
      </c>
      <c r="D123" s="18">
        <v>115</v>
      </c>
      <c r="E123" s="19" t="s">
        <v>158</v>
      </c>
      <c r="F123" s="18">
        <v>496</v>
      </c>
      <c r="G123" s="18">
        <v>4</v>
      </c>
      <c r="H123" s="18">
        <v>493</v>
      </c>
      <c r="I123" s="18">
        <v>10</v>
      </c>
      <c r="J123" s="18">
        <v>989</v>
      </c>
      <c r="K123" s="18">
        <v>14</v>
      </c>
      <c r="L123" s="18">
        <v>421</v>
      </c>
      <c r="M123" s="7" t="s">
        <v>398</v>
      </c>
    </row>
    <row r="124" spans="1:13" x14ac:dyDescent="0.2">
      <c r="A124" s="8" t="str">
        <f t="shared" si="8"/>
        <v>2023/2末</v>
      </c>
      <c r="B124" s="8" t="str">
        <f t="shared" si="8"/>
        <v>令和5/2末</v>
      </c>
      <c r="C124" s="16">
        <v>122</v>
      </c>
      <c r="D124" s="16">
        <v>116</v>
      </c>
      <c r="E124" s="17" t="s">
        <v>159</v>
      </c>
      <c r="F124" s="16">
        <v>25</v>
      </c>
      <c r="G124" s="16">
        <v>0</v>
      </c>
      <c r="H124" s="16">
        <v>24</v>
      </c>
      <c r="I124" s="16">
        <v>0</v>
      </c>
      <c r="J124" s="16">
        <v>49</v>
      </c>
      <c r="K124" s="16">
        <v>0</v>
      </c>
      <c r="L124" s="16">
        <v>26</v>
      </c>
      <c r="M124" s="9" t="s">
        <v>398</v>
      </c>
    </row>
    <row r="125" spans="1:13" x14ac:dyDescent="0.2">
      <c r="A125" s="10" t="str">
        <f t="shared" si="8"/>
        <v>2023/2末</v>
      </c>
      <c r="B125" s="10" t="str">
        <f t="shared" si="8"/>
        <v>令和5/2末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2023/2末</v>
      </c>
      <c r="B126" s="8" t="str">
        <f t="shared" si="8"/>
        <v>令和5/2末</v>
      </c>
      <c r="C126" s="16">
        <v>124</v>
      </c>
      <c r="D126" s="16">
        <v>118</v>
      </c>
      <c r="E126" s="17" t="s">
        <v>161</v>
      </c>
      <c r="F126" s="16">
        <v>283</v>
      </c>
      <c r="G126" s="16">
        <v>0</v>
      </c>
      <c r="H126" s="16">
        <v>232</v>
      </c>
      <c r="I126" s="16">
        <v>2</v>
      </c>
      <c r="J126" s="16">
        <v>515</v>
      </c>
      <c r="K126" s="16">
        <v>2</v>
      </c>
      <c r="L126" s="16">
        <v>215</v>
      </c>
      <c r="M126" s="9" t="s">
        <v>398</v>
      </c>
    </row>
    <row r="127" spans="1:13" x14ac:dyDescent="0.2">
      <c r="A127" s="10" t="str">
        <f t="shared" si="8"/>
        <v>2023/2末</v>
      </c>
      <c r="B127" s="10" t="str">
        <f t="shared" si="8"/>
        <v>令和5/2末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2023/2末</v>
      </c>
      <c r="B128" s="8" t="str">
        <f t="shared" si="8"/>
        <v>令和5/2末</v>
      </c>
      <c r="C128" s="16">
        <v>126</v>
      </c>
      <c r="D128" s="16">
        <v>122</v>
      </c>
      <c r="E128" s="17" t="s">
        <v>163</v>
      </c>
      <c r="F128" s="16">
        <v>44</v>
      </c>
      <c r="G128" s="16">
        <v>0</v>
      </c>
      <c r="H128" s="16">
        <v>47</v>
      </c>
      <c r="I128" s="16">
        <v>0</v>
      </c>
      <c r="J128" s="16">
        <v>91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2023/2末</v>
      </c>
      <c r="B129" s="10" t="str">
        <f t="shared" si="8"/>
        <v>令和5/2末</v>
      </c>
      <c r="C129" s="18">
        <v>127</v>
      </c>
      <c r="D129" s="18">
        <v>123</v>
      </c>
      <c r="E129" s="19" t="s">
        <v>164</v>
      </c>
      <c r="F129" s="18">
        <v>325</v>
      </c>
      <c r="G129" s="18">
        <v>3</v>
      </c>
      <c r="H129" s="18">
        <v>340</v>
      </c>
      <c r="I129" s="18">
        <v>0</v>
      </c>
      <c r="J129" s="18">
        <v>665</v>
      </c>
      <c r="K129" s="18">
        <v>3</v>
      </c>
      <c r="L129" s="18">
        <v>266</v>
      </c>
      <c r="M129" s="7" t="s">
        <v>398</v>
      </c>
    </row>
    <row r="130" spans="1:13" x14ac:dyDescent="0.2">
      <c r="A130" s="8" t="str">
        <f t="shared" si="8"/>
        <v>2023/2末</v>
      </c>
      <c r="B130" s="8" t="str">
        <f t="shared" si="8"/>
        <v>令和5/2末</v>
      </c>
      <c r="C130" s="16">
        <v>128</v>
      </c>
      <c r="D130" s="16">
        <v>124</v>
      </c>
      <c r="E130" s="17" t="s">
        <v>165</v>
      </c>
      <c r="F130" s="16">
        <v>204</v>
      </c>
      <c r="G130" s="16">
        <v>3</v>
      </c>
      <c r="H130" s="16">
        <v>217</v>
      </c>
      <c r="I130" s="16">
        <v>0</v>
      </c>
      <c r="J130" s="16">
        <v>421</v>
      </c>
      <c r="K130" s="16">
        <v>3</v>
      </c>
      <c r="L130" s="16">
        <v>157</v>
      </c>
      <c r="M130" s="9" t="s">
        <v>398</v>
      </c>
    </row>
    <row r="131" spans="1:13" x14ac:dyDescent="0.2">
      <c r="A131" s="10" t="str">
        <f t="shared" si="8"/>
        <v>2023/2末</v>
      </c>
      <c r="B131" s="10" t="str">
        <f t="shared" si="8"/>
        <v>令和5/2末</v>
      </c>
      <c r="C131" s="18">
        <v>129</v>
      </c>
      <c r="D131" s="18">
        <v>125</v>
      </c>
      <c r="E131" s="19" t="s">
        <v>166</v>
      </c>
      <c r="F131" s="18">
        <v>402</v>
      </c>
      <c r="G131" s="18">
        <v>0</v>
      </c>
      <c r="H131" s="18">
        <v>387</v>
      </c>
      <c r="I131" s="18">
        <v>3</v>
      </c>
      <c r="J131" s="18">
        <v>789</v>
      </c>
      <c r="K131" s="18">
        <v>3</v>
      </c>
      <c r="L131" s="18">
        <v>277</v>
      </c>
      <c r="M131" s="7" t="s">
        <v>398</v>
      </c>
    </row>
    <row r="132" spans="1:13" x14ac:dyDescent="0.2">
      <c r="A132" s="8" t="str">
        <f t="shared" si="8"/>
        <v>2023/2末</v>
      </c>
      <c r="B132" s="8" t="str">
        <f t="shared" si="8"/>
        <v>令和5/2末</v>
      </c>
      <c r="C132" s="16">
        <v>130</v>
      </c>
      <c r="D132" s="16">
        <v>126</v>
      </c>
      <c r="E132" s="17" t="s">
        <v>167</v>
      </c>
      <c r="F132" s="16">
        <v>144</v>
      </c>
      <c r="G132" s="16">
        <v>1</v>
      </c>
      <c r="H132" s="16">
        <v>135</v>
      </c>
      <c r="I132" s="16">
        <v>1</v>
      </c>
      <c r="J132" s="16">
        <v>279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2023/2末</v>
      </c>
      <c r="B133" s="10" t="str">
        <f t="shared" si="9"/>
        <v>令和5/2末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2023/2末</v>
      </c>
      <c r="B134" s="8" t="str">
        <f t="shared" si="9"/>
        <v>令和5/2末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110</v>
      </c>
      <c r="I134" s="16">
        <v>0</v>
      </c>
      <c r="J134" s="16">
        <v>213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2023/2末</v>
      </c>
      <c r="B135" s="10" t="str">
        <f t="shared" si="9"/>
        <v>令和5/2末</v>
      </c>
      <c r="C135" s="18">
        <v>133</v>
      </c>
      <c r="D135" s="18">
        <v>129</v>
      </c>
      <c r="E135" s="19" t="s">
        <v>170</v>
      </c>
      <c r="F135" s="18">
        <v>71</v>
      </c>
      <c r="G135" s="18">
        <v>0</v>
      </c>
      <c r="H135" s="18">
        <v>72</v>
      </c>
      <c r="I135" s="18">
        <v>0</v>
      </c>
      <c r="J135" s="18">
        <v>143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2023/2末</v>
      </c>
      <c r="B136" s="8" t="str">
        <f t="shared" si="9"/>
        <v>令和5/2末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72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2023/2末</v>
      </c>
      <c r="B137" s="10" t="str">
        <f t="shared" si="9"/>
        <v>令和5/2末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2023/2末</v>
      </c>
      <c r="B138" s="8" t="str">
        <f t="shared" si="9"/>
        <v>令和5/2末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154</v>
      </c>
      <c r="I138" s="16">
        <v>0</v>
      </c>
      <c r="J138" s="16">
        <v>307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2023/2末</v>
      </c>
      <c r="B139" s="10" t="str">
        <f t="shared" si="9"/>
        <v>令和5/2末</v>
      </c>
      <c r="C139" s="18">
        <v>137</v>
      </c>
      <c r="D139" s="18">
        <v>151</v>
      </c>
      <c r="E139" s="19" t="s">
        <v>174</v>
      </c>
      <c r="F139" s="18">
        <v>354</v>
      </c>
      <c r="G139" s="18">
        <v>7</v>
      </c>
      <c r="H139" s="18">
        <v>365</v>
      </c>
      <c r="I139" s="18">
        <v>5</v>
      </c>
      <c r="J139" s="18">
        <v>719</v>
      </c>
      <c r="K139" s="18">
        <v>12</v>
      </c>
      <c r="L139" s="18">
        <v>269</v>
      </c>
      <c r="M139" s="7" t="s">
        <v>399</v>
      </c>
    </row>
    <row r="140" spans="1:13" x14ac:dyDescent="0.2">
      <c r="A140" s="8" t="str">
        <f t="shared" si="9"/>
        <v>2023/2末</v>
      </c>
      <c r="B140" s="8" t="str">
        <f t="shared" si="9"/>
        <v>令和5/2末</v>
      </c>
      <c r="C140" s="16">
        <v>138</v>
      </c>
      <c r="D140" s="16">
        <v>152</v>
      </c>
      <c r="E140" s="17" t="s">
        <v>175</v>
      </c>
      <c r="F140" s="16">
        <v>342</v>
      </c>
      <c r="G140" s="16">
        <v>0</v>
      </c>
      <c r="H140" s="16">
        <v>368</v>
      </c>
      <c r="I140" s="16">
        <v>1</v>
      </c>
      <c r="J140" s="16">
        <v>710</v>
      </c>
      <c r="K140" s="16">
        <v>1</v>
      </c>
      <c r="L140" s="16">
        <v>268</v>
      </c>
      <c r="M140" s="9" t="s">
        <v>399</v>
      </c>
    </row>
    <row r="141" spans="1:13" x14ac:dyDescent="0.2">
      <c r="A141" s="10" t="str">
        <f t="shared" si="9"/>
        <v>2023/2末</v>
      </c>
      <c r="B141" s="10" t="str">
        <f t="shared" si="9"/>
        <v>令和5/2末</v>
      </c>
      <c r="C141" s="18">
        <v>139</v>
      </c>
      <c r="D141" s="18">
        <v>153</v>
      </c>
      <c r="E141" s="19" t="s">
        <v>176</v>
      </c>
      <c r="F141" s="18">
        <v>128</v>
      </c>
      <c r="G141" s="18">
        <v>0</v>
      </c>
      <c r="H141" s="18">
        <v>126</v>
      </c>
      <c r="I141" s="18">
        <v>2</v>
      </c>
      <c r="J141" s="18">
        <v>254</v>
      </c>
      <c r="K141" s="18">
        <v>2</v>
      </c>
      <c r="L141" s="18">
        <v>112</v>
      </c>
      <c r="M141" s="7" t="s">
        <v>399</v>
      </c>
    </row>
    <row r="142" spans="1:13" x14ac:dyDescent="0.2">
      <c r="A142" s="8" t="str">
        <f t="shared" si="9"/>
        <v>2023/2末</v>
      </c>
      <c r="B142" s="8" t="str">
        <f t="shared" si="9"/>
        <v>令和5/2末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151</v>
      </c>
      <c r="I142" s="16">
        <v>0</v>
      </c>
      <c r="J142" s="16">
        <v>284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2023/2末</v>
      </c>
      <c r="B143" s="10" t="str">
        <f t="shared" si="9"/>
        <v>令和5/2末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11</v>
      </c>
      <c r="H143" s="18">
        <v>128</v>
      </c>
      <c r="I143" s="18">
        <v>6</v>
      </c>
      <c r="J143" s="18">
        <v>266</v>
      </c>
      <c r="K143" s="18">
        <v>17</v>
      </c>
      <c r="L143" s="18">
        <v>114</v>
      </c>
      <c r="M143" s="7" t="s">
        <v>399</v>
      </c>
    </row>
    <row r="144" spans="1:13" x14ac:dyDescent="0.2">
      <c r="A144" s="8" t="str">
        <f t="shared" si="9"/>
        <v>2023/2末</v>
      </c>
      <c r="B144" s="8" t="str">
        <f t="shared" si="9"/>
        <v>令和5/2末</v>
      </c>
      <c r="C144" s="16">
        <v>142</v>
      </c>
      <c r="D144" s="16">
        <v>157</v>
      </c>
      <c r="E144" s="17" t="s">
        <v>179</v>
      </c>
      <c r="F144" s="16">
        <v>63</v>
      </c>
      <c r="G144" s="16">
        <v>0</v>
      </c>
      <c r="H144" s="16">
        <v>55</v>
      </c>
      <c r="I144" s="16">
        <v>0</v>
      </c>
      <c r="J144" s="16">
        <v>118</v>
      </c>
      <c r="K144" s="16">
        <v>0</v>
      </c>
      <c r="L144" s="16">
        <v>118</v>
      </c>
      <c r="M144" s="9" t="s">
        <v>399</v>
      </c>
    </row>
    <row r="145" spans="1:13" x14ac:dyDescent="0.2">
      <c r="A145" s="10" t="str">
        <f t="shared" si="9"/>
        <v>2023/2末</v>
      </c>
      <c r="B145" s="10" t="str">
        <f t="shared" si="9"/>
        <v>令和5/2末</v>
      </c>
      <c r="C145" s="18">
        <v>143</v>
      </c>
      <c r="D145" s="18">
        <v>158</v>
      </c>
      <c r="E145" s="19" t="s">
        <v>180</v>
      </c>
      <c r="F145" s="18">
        <v>14</v>
      </c>
      <c r="G145" s="18">
        <v>0</v>
      </c>
      <c r="H145" s="18">
        <v>79</v>
      </c>
      <c r="I145" s="18">
        <v>0</v>
      </c>
      <c r="J145" s="18">
        <v>93</v>
      </c>
      <c r="K145" s="18">
        <v>0</v>
      </c>
      <c r="L145" s="18">
        <v>93</v>
      </c>
      <c r="M145" s="7" t="s">
        <v>399</v>
      </c>
    </row>
    <row r="146" spans="1:13" x14ac:dyDescent="0.2">
      <c r="A146" s="8" t="str">
        <f t="shared" si="9"/>
        <v>2023/2末</v>
      </c>
      <c r="B146" s="8" t="str">
        <f t="shared" si="9"/>
        <v>令和5/2末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36</v>
      </c>
      <c r="I146" s="16">
        <v>0</v>
      </c>
      <c r="J146" s="16">
        <v>59</v>
      </c>
      <c r="K146" s="16">
        <v>0</v>
      </c>
      <c r="L146" s="16">
        <v>59</v>
      </c>
      <c r="M146" s="9" t="s">
        <v>400</v>
      </c>
    </row>
    <row r="147" spans="1:13" x14ac:dyDescent="0.2">
      <c r="A147" s="10" t="str">
        <f t="shared" si="9"/>
        <v>2023/2末</v>
      </c>
      <c r="B147" s="10" t="str">
        <f t="shared" si="9"/>
        <v>令和5/2末</v>
      </c>
      <c r="C147" s="18">
        <v>145</v>
      </c>
      <c r="D147" s="18">
        <v>160</v>
      </c>
      <c r="E147" s="19" t="s">
        <v>472</v>
      </c>
      <c r="F147" s="18">
        <v>114</v>
      </c>
      <c r="G147" s="18">
        <v>1</v>
      </c>
      <c r="H147" s="18">
        <v>95</v>
      </c>
      <c r="I147" s="18">
        <v>1</v>
      </c>
      <c r="J147" s="18">
        <v>209</v>
      </c>
      <c r="K147" s="18">
        <v>2</v>
      </c>
      <c r="L147" s="18">
        <v>104</v>
      </c>
      <c r="M147" s="7" t="s">
        <v>400</v>
      </c>
    </row>
    <row r="148" spans="1:13" x14ac:dyDescent="0.2">
      <c r="A148" s="8" t="str">
        <f t="shared" si="9"/>
        <v>2023/2末</v>
      </c>
      <c r="B148" s="8" t="str">
        <f t="shared" si="9"/>
        <v>令和5/2末</v>
      </c>
      <c r="C148" s="16">
        <v>146</v>
      </c>
      <c r="D148" s="16">
        <v>161</v>
      </c>
      <c r="E148" s="17" t="s">
        <v>182</v>
      </c>
      <c r="F148" s="16">
        <v>267</v>
      </c>
      <c r="G148" s="16">
        <v>4</v>
      </c>
      <c r="H148" s="16">
        <v>213</v>
      </c>
      <c r="I148" s="16">
        <v>3</v>
      </c>
      <c r="J148" s="16">
        <v>480</v>
      </c>
      <c r="K148" s="16">
        <v>7</v>
      </c>
      <c r="L148" s="16">
        <v>188</v>
      </c>
      <c r="M148" s="9" t="s">
        <v>400</v>
      </c>
    </row>
    <row r="149" spans="1:13" x14ac:dyDescent="0.2">
      <c r="A149" s="10" t="str">
        <f t="shared" ref="A149:B164" si="10">A148</f>
        <v>2023/2末</v>
      </c>
      <c r="B149" s="10" t="str">
        <f t="shared" si="10"/>
        <v>令和5/2末</v>
      </c>
      <c r="C149" s="18">
        <v>147</v>
      </c>
      <c r="D149" s="18">
        <v>162</v>
      </c>
      <c r="E149" s="19" t="s">
        <v>183</v>
      </c>
      <c r="F149" s="18">
        <v>87</v>
      </c>
      <c r="G149" s="18">
        <v>1</v>
      </c>
      <c r="H149" s="18">
        <v>72</v>
      </c>
      <c r="I149" s="18">
        <v>1</v>
      </c>
      <c r="J149" s="18">
        <v>159</v>
      </c>
      <c r="K149" s="18">
        <v>2</v>
      </c>
      <c r="L149" s="18">
        <v>68</v>
      </c>
      <c r="M149" s="7" t="s">
        <v>400</v>
      </c>
    </row>
    <row r="150" spans="1:13" x14ac:dyDescent="0.2">
      <c r="A150" s="8" t="str">
        <f t="shared" si="10"/>
        <v>2023/2末</v>
      </c>
      <c r="B150" s="8" t="str">
        <f t="shared" si="10"/>
        <v>令和5/2末</v>
      </c>
      <c r="C150" s="16">
        <v>148</v>
      </c>
      <c r="D150" s="16">
        <v>163</v>
      </c>
      <c r="E150" s="17" t="s">
        <v>184</v>
      </c>
      <c r="F150" s="16">
        <v>52</v>
      </c>
      <c r="G150" s="16">
        <v>0</v>
      </c>
      <c r="H150" s="16">
        <v>46</v>
      </c>
      <c r="I150" s="16">
        <v>0</v>
      </c>
      <c r="J150" s="16">
        <v>98</v>
      </c>
      <c r="K150" s="16">
        <v>0</v>
      </c>
      <c r="L150" s="16">
        <v>41</v>
      </c>
      <c r="M150" s="9" t="s">
        <v>400</v>
      </c>
    </row>
    <row r="151" spans="1:13" x14ac:dyDescent="0.2">
      <c r="A151" s="10" t="str">
        <f t="shared" si="10"/>
        <v>2023/2末</v>
      </c>
      <c r="B151" s="10" t="str">
        <f t="shared" si="10"/>
        <v>令和5/2末</v>
      </c>
      <c r="C151" s="18">
        <v>149</v>
      </c>
      <c r="D151" s="18">
        <v>164</v>
      </c>
      <c r="E151" s="19" t="s">
        <v>185</v>
      </c>
      <c r="F151" s="18">
        <v>68</v>
      </c>
      <c r="G151" s="18">
        <v>0</v>
      </c>
      <c r="H151" s="18">
        <v>73</v>
      </c>
      <c r="I151" s="18">
        <v>2</v>
      </c>
      <c r="J151" s="18">
        <v>141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2023/2末</v>
      </c>
      <c r="B152" s="8" t="str">
        <f t="shared" si="10"/>
        <v>令和5/2末</v>
      </c>
      <c r="C152" s="16">
        <v>150</v>
      </c>
      <c r="D152" s="16">
        <v>165</v>
      </c>
      <c r="E152" s="17" t="s">
        <v>186</v>
      </c>
      <c r="F152" s="16">
        <v>40</v>
      </c>
      <c r="G152" s="16">
        <v>0</v>
      </c>
      <c r="H152" s="16">
        <v>46</v>
      </c>
      <c r="I152" s="16">
        <v>0</v>
      </c>
      <c r="J152" s="16">
        <v>86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2023/2末</v>
      </c>
      <c r="B153" s="10" t="str">
        <f t="shared" si="10"/>
        <v>令和5/2末</v>
      </c>
      <c r="C153" s="18">
        <v>151</v>
      </c>
      <c r="D153" s="18">
        <v>166</v>
      </c>
      <c r="E153" s="19" t="s">
        <v>187</v>
      </c>
      <c r="F153" s="18">
        <v>116</v>
      </c>
      <c r="G153" s="18">
        <v>0</v>
      </c>
      <c r="H153" s="18">
        <v>125</v>
      </c>
      <c r="I153" s="18">
        <v>1</v>
      </c>
      <c r="J153" s="18">
        <v>241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2023/2末</v>
      </c>
      <c r="B154" s="8" t="str">
        <f t="shared" si="10"/>
        <v>令和5/2末</v>
      </c>
      <c r="C154" s="16">
        <v>152</v>
      </c>
      <c r="D154" s="16">
        <v>167</v>
      </c>
      <c r="E154" s="17" t="s">
        <v>188</v>
      </c>
      <c r="F154" s="16">
        <v>145</v>
      </c>
      <c r="G154" s="16">
        <v>0</v>
      </c>
      <c r="H154" s="16">
        <v>164</v>
      </c>
      <c r="I154" s="16">
        <v>1</v>
      </c>
      <c r="J154" s="16">
        <v>309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2023/2末</v>
      </c>
      <c r="B155" s="10" t="str">
        <f t="shared" si="10"/>
        <v>令和5/2末</v>
      </c>
      <c r="C155" s="18">
        <v>153</v>
      </c>
      <c r="D155" s="18">
        <v>168</v>
      </c>
      <c r="E155" s="19" t="s">
        <v>189</v>
      </c>
      <c r="F155" s="18">
        <v>279</v>
      </c>
      <c r="G155" s="18">
        <v>1</v>
      </c>
      <c r="H155" s="18">
        <v>257</v>
      </c>
      <c r="I155" s="18">
        <v>1</v>
      </c>
      <c r="J155" s="18">
        <v>536</v>
      </c>
      <c r="K155" s="18">
        <v>2</v>
      </c>
      <c r="L155" s="18">
        <v>232</v>
      </c>
      <c r="M155" s="7" t="s">
        <v>400</v>
      </c>
    </row>
    <row r="156" spans="1:13" x14ac:dyDescent="0.2">
      <c r="A156" s="8" t="str">
        <f t="shared" si="10"/>
        <v>2023/2末</v>
      </c>
      <c r="B156" s="8" t="str">
        <f t="shared" si="10"/>
        <v>令和5/2末</v>
      </c>
      <c r="C156" s="16">
        <v>154</v>
      </c>
      <c r="D156" s="16">
        <v>169</v>
      </c>
      <c r="E156" s="17" t="s">
        <v>190</v>
      </c>
      <c r="F156" s="16">
        <v>261</v>
      </c>
      <c r="G156" s="16">
        <v>1</v>
      </c>
      <c r="H156" s="16">
        <v>251</v>
      </c>
      <c r="I156" s="16">
        <v>2</v>
      </c>
      <c r="J156" s="16">
        <v>512</v>
      </c>
      <c r="K156" s="16">
        <v>3</v>
      </c>
      <c r="L156" s="16">
        <v>182</v>
      </c>
      <c r="M156" s="9" t="s">
        <v>400</v>
      </c>
    </row>
    <row r="157" spans="1:13" x14ac:dyDescent="0.2">
      <c r="A157" s="10" t="str">
        <f t="shared" si="10"/>
        <v>2023/2末</v>
      </c>
      <c r="B157" s="10" t="str">
        <f t="shared" si="10"/>
        <v>令和5/2末</v>
      </c>
      <c r="C157" s="18">
        <v>155</v>
      </c>
      <c r="D157" s="18">
        <v>170</v>
      </c>
      <c r="E157" s="19" t="s">
        <v>191</v>
      </c>
      <c r="F157" s="18">
        <v>479</v>
      </c>
      <c r="G157" s="18">
        <v>2</v>
      </c>
      <c r="H157" s="18">
        <v>510</v>
      </c>
      <c r="I157" s="18">
        <v>2</v>
      </c>
      <c r="J157" s="18">
        <v>989</v>
      </c>
      <c r="K157" s="18">
        <v>4</v>
      </c>
      <c r="L157" s="18">
        <v>376</v>
      </c>
      <c r="M157" s="7" t="s">
        <v>400</v>
      </c>
    </row>
    <row r="158" spans="1:13" x14ac:dyDescent="0.2">
      <c r="A158" s="8" t="str">
        <f t="shared" si="10"/>
        <v>2023/2末</v>
      </c>
      <c r="B158" s="8" t="str">
        <f t="shared" si="10"/>
        <v>令和5/2末</v>
      </c>
      <c r="C158" s="16">
        <v>156</v>
      </c>
      <c r="D158" s="16">
        <v>171</v>
      </c>
      <c r="E158" s="17" t="s">
        <v>192</v>
      </c>
      <c r="F158" s="16">
        <v>241</v>
      </c>
      <c r="G158" s="16">
        <v>1</v>
      </c>
      <c r="H158" s="16">
        <v>241</v>
      </c>
      <c r="I158" s="16">
        <v>0</v>
      </c>
      <c r="J158" s="16">
        <v>482</v>
      </c>
      <c r="K158" s="16">
        <v>1</v>
      </c>
      <c r="L158" s="16">
        <v>185</v>
      </c>
      <c r="M158" s="9" t="s">
        <v>400</v>
      </c>
    </row>
    <row r="159" spans="1:13" x14ac:dyDescent="0.2">
      <c r="A159" s="10" t="str">
        <f t="shared" si="10"/>
        <v>2023/2末</v>
      </c>
      <c r="B159" s="10" t="str">
        <f t="shared" si="10"/>
        <v>令和5/2末</v>
      </c>
      <c r="C159" s="18">
        <v>157</v>
      </c>
      <c r="D159" s="18">
        <v>172</v>
      </c>
      <c r="E159" s="19" t="s">
        <v>193</v>
      </c>
      <c r="F159" s="18">
        <v>471</v>
      </c>
      <c r="G159" s="18">
        <v>4</v>
      </c>
      <c r="H159" s="18">
        <v>473</v>
      </c>
      <c r="I159" s="18">
        <v>4</v>
      </c>
      <c r="J159" s="18">
        <v>944</v>
      </c>
      <c r="K159" s="18">
        <v>8</v>
      </c>
      <c r="L159" s="18">
        <v>349</v>
      </c>
      <c r="M159" s="7" t="s">
        <v>400</v>
      </c>
    </row>
    <row r="160" spans="1:13" x14ac:dyDescent="0.2">
      <c r="A160" s="8" t="str">
        <f t="shared" si="10"/>
        <v>2023/2末</v>
      </c>
      <c r="B160" s="8" t="str">
        <f t="shared" si="10"/>
        <v>令和5/2末</v>
      </c>
      <c r="C160" s="16">
        <v>158</v>
      </c>
      <c r="D160" s="16">
        <v>173</v>
      </c>
      <c r="E160" s="17" t="s">
        <v>194</v>
      </c>
      <c r="F160" s="16">
        <v>258</v>
      </c>
      <c r="G160" s="16">
        <v>7</v>
      </c>
      <c r="H160" s="16">
        <v>239</v>
      </c>
      <c r="I160" s="16">
        <v>4</v>
      </c>
      <c r="J160" s="16">
        <v>497</v>
      </c>
      <c r="K160" s="16">
        <v>11</v>
      </c>
      <c r="L160" s="16">
        <v>205</v>
      </c>
      <c r="M160" s="9" t="s">
        <v>400</v>
      </c>
    </row>
    <row r="161" spans="1:13" x14ac:dyDescent="0.2">
      <c r="A161" s="10" t="str">
        <f t="shared" si="10"/>
        <v>2023/2末</v>
      </c>
      <c r="B161" s="10" t="str">
        <f t="shared" si="10"/>
        <v>令和5/2末</v>
      </c>
      <c r="C161" s="18">
        <v>159</v>
      </c>
      <c r="D161" s="18">
        <v>174</v>
      </c>
      <c r="E161" s="19" t="s">
        <v>473</v>
      </c>
      <c r="F161" s="18">
        <v>33</v>
      </c>
      <c r="G161" s="18">
        <v>0</v>
      </c>
      <c r="H161" s="18">
        <v>29</v>
      </c>
      <c r="I161" s="18">
        <v>0</v>
      </c>
      <c r="J161" s="18">
        <v>62</v>
      </c>
      <c r="K161" s="18">
        <v>0</v>
      </c>
      <c r="L161" s="18">
        <v>43</v>
      </c>
      <c r="M161" s="7" t="s">
        <v>400</v>
      </c>
    </row>
    <row r="162" spans="1:13" x14ac:dyDescent="0.2">
      <c r="A162" s="8" t="str">
        <f t="shared" si="10"/>
        <v>2023/2末</v>
      </c>
      <c r="B162" s="8" t="str">
        <f t="shared" si="10"/>
        <v>令和5/2末</v>
      </c>
      <c r="C162" s="16">
        <v>160</v>
      </c>
      <c r="D162" s="16">
        <v>175</v>
      </c>
      <c r="E162" s="17" t="s">
        <v>474</v>
      </c>
      <c r="F162" s="16">
        <v>376</v>
      </c>
      <c r="G162" s="16">
        <v>3</v>
      </c>
      <c r="H162" s="16">
        <v>355</v>
      </c>
      <c r="I162" s="16">
        <v>2</v>
      </c>
      <c r="J162" s="16">
        <v>731</v>
      </c>
      <c r="K162" s="16">
        <v>5</v>
      </c>
      <c r="L162" s="16">
        <v>303</v>
      </c>
      <c r="M162" s="9" t="s">
        <v>400</v>
      </c>
    </row>
    <row r="163" spans="1:13" x14ac:dyDescent="0.2">
      <c r="A163" s="10" t="str">
        <f t="shared" si="10"/>
        <v>2023/2末</v>
      </c>
      <c r="B163" s="10" t="str">
        <f t="shared" si="10"/>
        <v>令和5/2末</v>
      </c>
      <c r="C163" s="18">
        <v>161</v>
      </c>
      <c r="D163" s="18">
        <v>176</v>
      </c>
      <c r="E163" s="19" t="s">
        <v>475</v>
      </c>
      <c r="F163" s="18">
        <v>189</v>
      </c>
      <c r="G163" s="18">
        <v>0</v>
      </c>
      <c r="H163" s="18">
        <v>208</v>
      </c>
      <c r="I163" s="18">
        <v>0</v>
      </c>
      <c r="J163" s="18">
        <v>397</v>
      </c>
      <c r="K163" s="18">
        <v>0</v>
      </c>
      <c r="L163" s="18">
        <v>140</v>
      </c>
      <c r="M163" s="7" t="s">
        <v>400</v>
      </c>
    </row>
    <row r="164" spans="1:13" x14ac:dyDescent="0.2">
      <c r="A164" s="8" t="str">
        <f t="shared" si="10"/>
        <v>2023/2末</v>
      </c>
      <c r="B164" s="8" t="str">
        <f t="shared" si="10"/>
        <v>令和5/2末</v>
      </c>
      <c r="C164" s="16">
        <v>162</v>
      </c>
      <c r="D164" s="16">
        <v>177</v>
      </c>
      <c r="E164" s="17" t="s">
        <v>195</v>
      </c>
      <c r="F164" s="16">
        <v>90</v>
      </c>
      <c r="G164" s="16">
        <v>0</v>
      </c>
      <c r="H164" s="16">
        <v>98</v>
      </c>
      <c r="I164" s="16">
        <v>3</v>
      </c>
      <c r="J164" s="16">
        <v>188</v>
      </c>
      <c r="K164" s="16">
        <v>3</v>
      </c>
      <c r="L164" s="16">
        <v>89</v>
      </c>
      <c r="M164" s="9" t="s">
        <v>400</v>
      </c>
    </row>
    <row r="165" spans="1:13" x14ac:dyDescent="0.2">
      <c r="A165" s="10" t="str">
        <f t="shared" ref="A165:B180" si="11">A164</f>
        <v>2023/2末</v>
      </c>
      <c r="B165" s="10" t="str">
        <f t="shared" si="11"/>
        <v>令和5/2末</v>
      </c>
      <c r="C165" s="18">
        <v>163</v>
      </c>
      <c r="D165" s="18">
        <v>178</v>
      </c>
      <c r="E165" s="19" t="s">
        <v>196</v>
      </c>
      <c r="F165" s="18">
        <v>89</v>
      </c>
      <c r="G165" s="18">
        <v>0</v>
      </c>
      <c r="H165" s="18">
        <v>73</v>
      </c>
      <c r="I165" s="18">
        <v>0</v>
      </c>
      <c r="J165" s="18">
        <v>162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2023/2末</v>
      </c>
      <c r="B166" s="8" t="str">
        <f t="shared" si="11"/>
        <v>令和5/2末</v>
      </c>
      <c r="C166" s="16">
        <v>164</v>
      </c>
      <c r="D166" s="16">
        <v>179</v>
      </c>
      <c r="E166" s="17" t="s">
        <v>197</v>
      </c>
      <c r="F166" s="16">
        <v>245</v>
      </c>
      <c r="G166" s="16">
        <v>17</v>
      </c>
      <c r="H166" s="16">
        <v>224</v>
      </c>
      <c r="I166" s="16">
        <v>6</v>
      </c>
      <c r="J166" s="16">
        <v>469</v>
      </c>
      <c r="K166" s="16">
        <v>23</v>
      </c>
      <c r="L166" s="16">
        <v>206</v>
      </c>
      <c r="M166" s="9" t="s">
        <v>400</v>
      </c>
    </row>
    <row r="167" spans="1:13" x14ac:dyDescent="0.2">
      <c r="A167" s="10" t="str">
        <f t="shared" si="11"/>
        <v>2023/2末</v>
      </c>
      <c r="B167" s="10" t="str">
        <f t="shared" si="11"/>
        <v>令和5/2末</v>
      </c>
      <c r="C167" s="18">
        <v>165</v>
      </c>
      <c r="D167" s="18">
        <v>193</v>
      </c>
      <c r="E167" s="19" t="s">
        <v>198</v>
      </c>
      <c r="F167" s="18">
        <v>219</v>
      </c>
      <c r="G167" s="18">
        <v>0</v>
      </c>
      <c r="H167" s="18">
        <v>243</v>
      </c>
      <c r="I167" s="18">
        <v>1</v>
      </c>
      <c r="J167" s="18">
        <v>462</v>
      </c>
      <c r="K167" s="18">
        <v>1</v>
      </c>
      <c r="L167" s="18">
        <v>166</v>
      </c>
      <c r="M167" s="7" t="s">
        <v>400</v>
      </c>
    </row>
    <row r="168" spans="1:13" x14ac:dyDescent="0.2">
      <c r="A168" s="8" t="str">
        <f t="shared" si="11"/>
        <v>2023/2末</v>
      </c>
      <c r="B168" s="8" t="str">
        <f t="shared" si="11"/>
        <v>令和5/2末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2023/2末</v>
      </c>
      <c r="B169" s="10" t="str">
        <f t="shared" si="11"/>
        <v>令和5/2末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91</v>
      </c>
      <c r="I169" s="18">
        <v>0</v>
      </c>
      <c r="J169" s="18">
        <v>184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2023/2末</v>
      </c>
      <c r="B170" s="8" t="str">
        <f t="shared" si="11"/>
        <v>令和5/2末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14</v>
      </c>
      <c r="I170" s="16">
        <v>0</v>
      </c>
      <c r="J170" s="16">
        <v>35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2023/2末</v>
      </c>
      <c r="B171" s="10" t="str">
        <f t="shared" si="11"/>
        <v>令和5/2末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2023/2末</v>
      </c>
      <c r="B172" s="8" t="str">
        <f t="shared" si="11"/>
        <v>令和5/2末</v>
      </c>
      <c r="C172" s="16">
        <v>170</v>
      </c>
      <c r="D172" s="16">
        <v>183</v>
      </c>
      <c r="E172" s="17" t="s">
        <v>203</v>
      </c>
      <c r="F172" s="16">
        <v>376</v>
      </c>
      <c r="G172" s="16">
        <v>1</v>
      </c>
      <c r="H172" s="16">
        <v>386</v>
      </c>
      <c r="I172" s="16">
        <v>1</v>
      </c>
      <c r="J172" s="16">
        <v>762</v>
      </c>
      <c r="K172" s="16">
        <v>2</v>
      </c>
      <c r="L172" s="16">
        <v>283</v>
      </c>
      <c r="M172" s="9" t="s">
        <v>401</v>
      </c>
    </row>
    <row r="173" spans="1:13" x14ac:dyDescent="0.2">
      <c r="A173" s="10" t="str">
        <f t="shared" si="11"/>
        <v>2023/2末</v>
      </c>
      <c r="B173" s="10" t="str">
        <f t="shared" si="11"/>
        <v>令和5/2末</v>
      </c>
      <c r="C173" s="18">
        <v>171</v>
      </c>
      <c r="D173" s="18">
        <v>184</v>
      </c>
      <c r="E173" s="19" t="s">
        <v>204</v>
      </c>
      <c r="F173" s="18">
        <v>130</v>
      </c>
      <c r="G173" s="18">
        <v>0</v>
      </c>
      <c r="H173" s="18">
        <v>130</v>
      </c>
      <c r="I173" s="18">
        <v>1</v>
      </c>
      <c r="J173" s="18">
        <v>260</v>
      </c>
      <c r="K173" s="18">
        <v>1</v>
      </c>
      <c r="L173" s="18">
        <v>94</v>
      </c>
      <c r="M173" s="7" t="s">
        <v>401</v>
      </c>
    </row>
    <row r="174" spans="1:13" x14ac:dyDescent="0.2">
      <c r="A174" s="8" t="str">
        <f t="shared" si="11"/>
        <v>2023/2末</v>
      </c>
      <c r="B174" s="8" t="str">
        <f t="shared" si="11"/>
        <v>令和5/2末</v>
      </c>
      <c r="C174" s="16">
        <v>172</v>
      </c>
      <c r="D174" s="16">
        <v>185</v>
      </c>
      <c r="E174" s="17" t="s">
        <v>205</v>
      </c>
      <c r="F174" s="16">
        <v>108</v>
      </c>
      <c r="G174" s="16">
        <v>2</v>
      </c>
      <c r="H174" s="16">
        <v>105</v>
      </c>
      <c r="I174" s="16">
        <v>6</v>
      </c>
      <c r="J174" s="16">
        <v>213</v>
      </c>
      <c r="K174" s="16">
        <v>8</v>
      </c>
      <c r="L174" s="16">
        <v>78</v>
      </c>
      <c r="M174" s="9" t="s">
        <v>401</v>
      </c>
    </row>
    <row r="175" spans="1:13" x14ac:dyDescent="0.2">
      <c r="A175" s="10" t="str">
        <f t="shared" si="11"/>
        <v>2023/2末</v>
      </c>
      <c r="B175" s="10" t="str">
        <f t="shared" si="11"/>
        <v>令和5/2末</v>
      </c>
      <c r="C175" s="18">
        <v>173</v>
      </c>
      <c r="D175" s="18">
        <v>186</v>
      </c>
      <c r="E175" s="19" t="s">
        <v>206</v>
      </c>
      <c r="F175" s="18">
        <v>191</v>
      </c>
      <c r="G175" s="18">
        <v>5</v>
      </c>
      <c r="H175" s="18">
        <v>192</v>
      </c>
      <c r="I175" s="18">
        <v>3</v>
      </c>
      <c r="J175" s="18">
        <v>383</v>
      </c>
      <c r="K175" s="18">
        <v>8</v>
      </c>
      <c r="L175" s="18">
        <v>159</v>
      </c>
      <c r="M175" s="7" t="s">
        <v>401</v>
      </c>
    </row>
    <row r="176" spans="1:13" x14ac:dyDescent="0.2">
      <c r="A176" s="8" t="str">
        <f t="shared" si="11"/>
        <v>2023/2末</v>
      </c>
      <c r="B176" s="8" t="str">
        <f t="shared" si="11"/>
        <v>令和5/2末</v>
      </c>
      <c r="C176" s="16">
        <v>174</v>
      </c>
      <c r="D176" s="16">
        <v>187</v>
      </c>
      <c r="E176" s="17" t="s">
        <v>207</v>
      </c>
      <c r="F176" s="16">
        <v>178</v>
      </c>
      <c r="G176" s="16">
        <v>0</v>
      </c>
      <c r="H176" s="16">
        <v>149</v>
      </c>
      <c r="I176" s="16">
        <v>1</v>
      </c>
      <c r="J176" s="16">
        <v>327</v>
      </c>
      <c r="K176" s="16">
        <v>1</v>
      </c>
      <c r="L176" s="16">
        <v>156</v>
      </c>
      <c r="M176" s="9" t="s">
        <v>401</v>
      </c>
    </row>
    <row r="177" spans="1:13" x14ac:dyDescent="0.2">
      <c r="A177" s="10" t="str">
        <f t="shared" si="11"/>
        <v>2023/2末</v>
      </c>
      <c r="B177" s="10" t="str">
        <f t="shared" si="11"/>
        <v>令和5/2末</v>
      </c>
      <c r="C177" s="18">
        <v>175</v>
      </c>
      <c r="D177" s="18">
        <v>188</v>
      </c>
      <c r="E177" s="19" t="s">
        <v>208</v>
      </c>
      <c r="F177" s="18">
        <v>208</v>
      </c>
      <c r="G177" s="18">
        <v>4</v>
      </c>
      <c r="H177" s="18">
        <v>178</v>
      </c>
      <c r="I177" s="18">
        <v>3</v>
      </c>
      <c r="J177" s="18">
        <v>386</v>
      </c>
      <c r="K177" s="18">
        <v>7</v>
      </c>
      <c r="L177" s="18">
        <v>182</v>
      </c>
      <c r="M177" s="7" t="s">
        <v>401</v>
      </c>
    </row>
    <row r="178" spans="1:13" x14ac:dyDescent="0.2">
      <c r="A178" s="8" t="str">
        <f t="shared" si="11"/>
        <v>2023/2末</v>
      </c>
      <c r="B178" s="8" t="str">
        <f t="shared" si="11"/>
        <v>令和5/2末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49</v>
      </c>
      <c r="I178" s="16">
        <v>0</v>
      </c>
      <c r="J178" s="16">
        <v>105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2023/2末</v>
      </c>
      <c r="B179" s="10" t="str">
        <f t="shared" si="11"/>
        <v>令和5/2末</v>
      </c>
      <c r="C179" s="18">
        <v>177</v>
      </c>
      <c r="D179" s="18">
        <v>190</v>
      </c>
      <c r="E179" s="19" t="s">
        <v>210</v>
      </c>
      <c r="F179" s="18">
        <v>224</v>
      </c>
      <c r="G179" s="18">
        <v>4</v>
      </c>
      <c r="H179" s="18">
        <v>196</v>
      </c>
      <c r="I179" s="18">
        <v>3</v>
      </c>
      <c r="J179" s="18">
        <v>420</v>
      </c>
      <c r="K179" s="18">
        <v>7</v>
      </c>
      <c r="L179" s="18">
        <v>203</v>
      </c>
      <c r="M179" s="7" t="s">
        <v>401</v>
      </c>
    </row>
    <row r="180" spans="1:13" x14ac:dyDescent="0.2">
      <c r="A180" s="8" t="str">
        <f t="shared" si="11"/>
        <v>2023/2末</v>
      </c>
      <c r="B180" s="8" t="str">
        <f t="shared" si="11"/>
        <v>令和5/2末</v>
      </c>
      <c r="C180" s="16">
        <v>178</v>
      </c>
      <c r="D180" s="16">
        <v>192</v>
      </c>
      <c r="E180" s="17" t="s">
        <v>211</v>
      </c>
      <c r="F180" s="16">
        <v>527</v>
      </c>
      <c r="G180" s="16">
        <v>1</v>
      </c>
      <c r="H180" s="16">
        <v>511</v>
      </c>
      <c r="I180" s="16">
        <v>1</v>
      </c>
      <c r="J180" s="16">
        <v>1038</v>
      </c>
      <c r="K180" s="16">
        <v>2</v>
      </c>
      <c r="L180" s="16">
        <v>383</v>
      </c>
      <c r="M180" s="9" t="s">
        <v>401</v>
      </c>
    </row>
    <row r="181" spans="1:13" x14ac:dyDescent="0.2">
      <c r="A181" s="10" t="str">
        <f t="shared" ref="A181:B196" si="12">A180</f>
        <v>2023/2末</v>
      </c>
      <c r="B181" s="10" t="str">
        <f t="shared" si="12"/>
        <v>令和5/2末</v>
      </c>
      <c r="C181" s="18">
        <v>179</v>
      </c>
      <c r="D181" s="18">
        <v>191</v>
      </c>
      <c r="E181" s="19" t="s">
        <v>212</v>
      </c>
      <c r="F181" s="18">
        <v>480</v>
      </c>
      <c r="G181" s="18">
        <v>3</v>
      </c>
      <c r="H181" s="18">
        <v>449</v>
      </c>
      <c r="I181" s="18">
        <v>4</v>
      </c>
      <c r="J181" s="18">
        <v>929</v>
      </c>
      <c r="K181" s="18">
        <v>7</v>
      </c>
      <c r="L181" s="18">
        <v>404</v>
      </c>
      <c r="M181" s="7" t="s">
        <v>401</v>
      </c>
    </row>
    <row r="182" spans="1:13" x14ac:dyDescent="0.2">
      <c r="A182" s="8" t="str">
        <f t="shared" si="12"/>
        <v>2023/2末</v>
      </c>
      <c r="B182" s="8" t="str">
        <f t="shared" si="12"/>
        <v>令和5/2末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60</v>
      </c>
      <c r="I182" s="16">
        <v>0</v>
      </c>
      <c r="J182" s="16">
        <v>114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2023/2末</v>
      </c>
      <c r="B183" s="10" t="str">
        <f t="shared" si="12"/>
        <v>令和5/2末</v>
      </c>
      <c r="C183" s="18">
        <v>181</v>
      </c>
      <c r="D183" s="18">
        <v>241</v>
      </c>
      <c r="E183" s="19" t="s">
        <v>214</v>
      </c>
      <c r="F183" s="18">
        <v>146</v>
      </c>
      <c r="G183" s="18">
        <v>3</v>
      </c>
      <c r="H183" s="18">
        <v>143</v>
      </c>
      <c r="I183" s="18">
        <v>5</v>
      </c>
      <c r="J183" s="18">
        <v>289</v>
      </c>
      <c r="K183" s="18">
        <v>8</v>
      </c>
      <c r="L183" s="18">
        <v>128</v>
      </c>
      <c r="M183" s="7" t="s">
        <v>402</v>
      </c>
    </row>
    <row r="184" spans="1:13" x14ac:dyDescent="0.2">
      <c r="A184" s="8" t="str">
        <f t="shared" si="12"/>
        <v>2023/2末</v>
      </c>
      <c r="B184" s="8" t="str">
        <f t="shared" si="12"/>
        <v>令和5/2末</v>
      </c>
      <c r="C184" s="16">
        <v>182</v>
      </c>
      <c r="D184" s="16">
        <v>242</v>
      </c>
      <c r="E184" s="17" t="s">
        <v>215</v>
      </c>
      <c r="F184" s="16">
        <v>50</v>
      </c>
      <c r="G184" s="16">
        <v>0</v>
      </c>
      <c r="H184" s="16">
        <v>51</v>
      </c>
      <c r="I184" s="16">
        <v>0</v>
      </c>
      <c r="J184" s="16">
        <v>101</v>
      </c>
      <c r="K184" s="16">
        <v>0</v>
      </c>
      <c r="L184" s="16">
        <v>38</v>
      </c>
      <c r="M184" s="9" t="s">
        <v>402</v>
      </c>
    </row>
    <row r="185" spans="1:13" x14ac:dyDescent="0.2">
      <c r="A185" s="10" t="str">
        <f t="shared" si="12"/>
        <v>2023/2末</v>
      </c>
      <c r="B185" s="10" t="str">
        <f t="shared" si="12"/>
        <v>令和5/2末</v>
      </c>
      <c r="C185" s="18">
        <v>183</v>
      </c>
      <c r="D185" s="18">
        <v>243</v>
      </c>
      <c r="E185" s="19" t="s">
        <v>216</v>
      </c>
      <c r="F185" s="18">
        <v>57</v>
      </c>
      <c r="G185" s="18">
        <v>0</v>
      </c>
      <c r="H185" s="18">
        <v>54</v>
      </c>
      <c r="I185" s="18">
        <v>0</v>
      </c>
      <c r="J185" s="18">
        <v>111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2023/2末</v>
      </c>
      <c r="B186" s="8" t="str">
        <f t="shared" si="12"/>
        <v>令和5/2末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29</v>
      </c>
      <c r="I186" s="16">
        <v>1</v>
      </c>
      <c r="J186" s="16">
        <v>52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2023/2末</v>
      </c>
      <c r="B187" s="10" t="str">
        <f t="shared" si="12"/>
        <v>令和5/2末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19</v>
      </c>
      <c r="I187" s="18">
        <v>0</v>
      </c>
      <c r="J187" s="18">
        <v>35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2023/2末</v>
      </c>
      <c r="B188" s="8" t="str">
        <f t="shared" si="12"/>
        <v>令和5/2末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2023/2末</v>
      </c>
      <c r="B189" s="10" t="str">
        <f t="shared" si="12"/>
        <v>令和5/2末</v>
      </c>
      <c r="C189" s="18">
        <v>187</v>
      </c>
      <c r="D189" s="18">
        <v>247</v>
      </c>
      <c r="E189" s="19" t="s">
        <v>220</v>
      </c>
      <c r="F189" s="18">
        <v>12</v>
      </c>
      <c r="G189" s="18">
        <v>0</v>
      </c>
      <c r="H189" s="18">
        <v>59</v>
      </c>
      <c r="I189" s="18">
        <v>0</v>
      </c>
      <c r="J189" s="18">
        <v>71</v>
      </c>
      <c r="K189" s="18">
        <v>0</v>
      </c>
      <c r="L189" s="18">
        <v>71</v>
      </c>
      <c r="M189" s="7" t="s">
        <v>402</v>
      </c>
    </row>
    <row r="190" spans="1:13" x14ac:dyDescent="0.2">
      <c r="A190" s="8" t="str">
        <f t="shared" si="12"/>
        <v>2023/2末</v>
      </c>
      <c r="B190" s="8" t="str">
        <f t="shared" si="12"/>
        <v>令和5/2末</v>
      </c>
      <c r="C190" s="16">
        <v>188</v>
      </c>
      <c r="D190" s="16">
        <v>100</v>
      </c>
      <c r="E190" s="17" t="s">
        <v>221</v>
      </c>
      <c r="F190" s="16">
        <v>79</v>
      </c>
      <c r="G190" s="16">
        <v>0</v>
      </c>
      <c r="H190" s="16">
        <v>57</v>
      </c>
      <c r="I190" s="16">
        <v>0</v>
      </c>
      <c r="J190" s="16">
        <v>136</v>
      </c>
      <c r="K190" s="16">
        <v>0</v>
      </c>
      <c r="L190" s="16">
        <v>66</v>
      </c>
      <c r="M190" s="9" t="s">
        <v>403</v>
      </c>
    </row>
    <row r="191" spans="1:13" x14ac:dyDescent="0.2">
      <c r="A191" s="10" t="str">
        <f t="shared" si="12"/>
        <v>2023/2末</v>
      </c>
      <c r="B191" s="10" t="str">
        <f t="shared" si="12"/>
        <v>令和5/2末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2023/2末</v>
      </c>
      <c r="B192" s="8" t="str">
        <f t="shared" si="12"/>
        <v>令和5/2末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2023/2末</v>
      </c>
      <c r="B193" s="10" t="str">
        <f t="shared" si="12"/>
        <v>令和5/2末</v>
      </c>
      <c r="C193" s="18">
        <v>191</v>
      </c>
      <c r="D193" s="18">
        <v>132</v>
      </c>
      <c r="E193" s="19" t="s">
        <v>224</v>
      </c>
      <c r="F193" s="18">
        <v>4</v>
      </c>
      <c r="G193" s="18">
        <v>0</v>
      </c>
      <c r="H193" s="18">
        <v>23</v>
      </c>
      <c r="I193" s="18">
        <v>0</v>
      </c>
      <c r="J193" s="18">
        <v>27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2023/2末</v>
      </c>
      <c r="B194" s="8" t="str">
        <f t="shared" si="12"/>
        <v>令和5/2末</v>
      </c>
      <c r="C194" s="16">
        <v>192</v>
      </c>
      <c r="D194" s="16">
        <v>220</v>
      </c>
      <c r="E194" s="17" t="s">
        <v>225</v>
      </c>
      <c r="F194" s="16">
        <v>71</v>
      </c>
      <c r="G194" s="16">
        <v>0</v>
      </c>
      <c r="H194" s="16">
        <v>63</v>
      </c>
      <c r="I194" s="16">
        <v>0</v>
      </c>
      <c r="J194" s="16">
        <v>134</v>
      </c>
      <c r="K194" s="16">
        <v>0</v>
      </c>
      <c r="L194" s="16">
        <v>57</v>
      </c>
      <c r="M194" s="9" t="s">
        <v>404</v>
      </c>
    </row>
    <row r="195" spans="1:13" x14ac:dyDescent="0.2">
      <c r="A195" s="10" t="str">
        <f t="shared" si="12"/>
        <v>2023/2末</v>
      </c>
      <c r="B195" s="10" t="str">
        <f t="shared" si="12"/>
        <v>令和5/2末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98</v>
      </c>
      <c r="I195" s="18">
        <v>0</v>
      </c>
      <c r="J195" s="18">
        <v>203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2023/2末</v>
      </c>
      <c r="B196" s="8" t="str">
        <f t="shared" si="12"/>
        <v>令和5/2末</v>
      </c>
      <c r="C196" s="16">
        <v>194</v>
      </c>
      <c r="D196" s="16">
        <v>222</v>
      </c>
      <c r="E196" s="17" t="s">
        <v>227</v>
      </c>
      <c r="F196" s="16">
        <v>31</v>
      </c>
      <c r="G196" s="16">
        <v>0</v>
      </c>
      <c r="H196" s="16">
        <v>27</v>
      </c>
      <c r="I196" s="16">
        <v>0</v>
      </c>
      <c r="J196" s="16">
        <v>58</v>
      </c>
      <c r="K196" s="16">
        <v>0</v>
      </c>
      <c r="L196" s="16">
        <v>27</v>
      </c>
      <c r="M196" s="9" t="s">
        <v>404</v>
      </c>
    </row>
    <row r="197" spans="1:13" x14ac:dyDescent="0.2">
      <c r="A197" s="10" t="str">
        <f t="shared" ref="A197:B212" si="13">A196</f>
        <v>2023/2末</v>
      </c>
      <c r="B197" s="10" t="str">
        <f t="shared" si="13"/>
        <v>令和5/2末</v>
      </c>
      <c r="C197" s="18">
        <v>195</v>
      </c>
      <c r="D197" s="18">
        <v>223</v>
      </c>
      <c r="E197" s="19" t="s">
        <v>228</v>
      </c>
      <c r="F197" s="18">
        <v>159</v>
      </c>
      <c r="G197" s="18">
        <v>0</v>
      </c>
      <c r="H197" s="18">
        <v>171</v>
      </c>
      <c r="I197" s="18">
        <v>0</v>
      </c>
      <c r="J197" s="18">
        <v>330</v>
      </c>
      <c r="K197" s="18">
        <v>0</v>
      </c>
      <c r="L197" s="18">
        <v>141</v>
      </c>
      <c r="M197" s="7" t="s">
        <v>404</v>
      </c>
    </row>
    <row r="198" spans="1:13" x14ac:dyDescent="0.2">
      <c r="A198" s="8" t="str">
        <f t="shared" si="13"/>
        <v>2023/2末</v>
      </c>
      <c r="B198" s="8" t="str">
        <f t="shared" si="13"/>
        <v>令和5/2末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2023/2末</v>
      </c>
      <c r="B199" s="10" t="str">
        <f t="shared" si="13"/>
        <v>令和5/2末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2023/2末</v>
      </c>
      <c r="B200" s="8" t="str">
        <f t="shared" si="13"/>
        <v>令和5/2末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2023/2末</v>
      </c>
      <c r="B201" s="10" t="str">
        <f t="shared" si="13"/>
        <v>令和5/2末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2023/2末</v>
      </c>
      <c r="B202" s="8" t="str">
        <f t="shared" si="13"/>
        <v>令和5/2末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2023/2末</v>
      </c>
      <c r="B203" s="10" t="str">
        <f t="shared" si="13"/>
        <v>令和5/2末</v>
      </c>
      <c r="C203" s="18">
        <v>201</v>
      </c>
      <c r="D203" s="18">
        <v>230</v>
      </c>
      <c r="E203" s="19" t="s">
        <v>234</v>
      </c>
      <c r="F203" s="18">
        <v>18</v>
      </c>
      <c r="G203" s="18">
        <v>0</v>
      </c>
      <c r="H203" s="18">
        <v>14</v>
      </c>
      <c r="I203" s="18">
        <v>0</v>
      </c>
      <c r="J203" s="18">
        <v>32</v>
      </c>
      <c r="K203" s="18">
        <v>0</v>
      </c>
      <c r="L203" s="18">
        <v>16</v>
      </c>
      <c r="M203" s="7" t="s">
        <v>405</v>
      </c>
    </row>
    <row r="204" spans="1:13" x14ac:dyDescent="0.2">
      <c r="A204" s="8" t="str">
        <f t="shared" si="13"/>
        <v>2023/2末</v>
      </c>
      <c r="B204" s="8" t="str">
        <f t="shared" si="13"/>
        <v>令和5/2末</v>
      </c>
      <c r="C204" s="16">
        <v>202</v>
      </c>
      <c r="D204" s="16">
        <v>231</v>
      </c>
      <c r="E204" s="17" t="s">
        <v>235</v>
      </c>
      <c r="F204" s="16">
        <v>96</v>
      </c>
      <c r="G204" s="16">
        <v>0</v>
      </c>
      <c r="H204" s="16">
        <v>108</v>
      </c>
      <c r="I204" s="16">
        <v>1</v>
      </c>
      <c r="J204" s="16">
        <v>204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2023/2末</v>
      </c>
      <c r="B205" s="10" t="str">
        <f t="shared" si="13"/>
        <v>令和5/2末</v>
      </c>
      <c r="C205" s="18">
        <v>203</v>
      </c>
      <c r="D205" s="18">
        <v>232</v>
      </c>
      <c r="E205" s="19" t="s">
        <v>236</v>
      </c>
      <c r="F205" s="18">
        <v>49</v>
      </c>
      <c r="G205" s="18">
        <v>0</v>
      </c>
      <c r="H205" s="18">
        <v>44</v>
      </c>
      <c r="I205" s="18">
        <v>0</v>
      </c>
      <c r="J205" s="18">
        <v>93</v>
      </c>
      <c r="K205" s="18">
        <v>0</v>
      </c>
      <c r="L205" s="18">
        <v>46</v>
      </c>
      <c r="M205" s="7" t="s">
        <v>405</v>
      </c>
    </row>
    <row r="206" spans="1:13" x14ac:dyDescent="0.2">
      <c r="A206" s="8" t="str">
        <f t="shared" si="13"/>
        <v>2023/2末</v>
      </c>
      <c r="B206" s="8" t="str">
        <f t="shared" si="13"/>
        <v>令和5/2末</v>
      </c>
      <c r="C206" s="16">
        <v>204</v>
      </c>
      <c r="D206" s="16">
        <v>200</v>
      </c>
      <c r="E206" s="17" t="s">
        <v>237</v>
      </c>
      <c r="F206" s="16">
        <v>28</v>
      </c>
      <c r="G206" s="16">
        <v>0</v>
      </c>
      <c r="H206" s="16">
        <v>27</v>
      </c>
      <c r="I206" s="16">
        <v>0</v>
      </c>
      <c r="J206" s="16">
        <v>55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2023/2末</v>
      </c>
      <c r="B207" s="10" t="str">
        <f t="shared" si="13"/>
        <v>令和5/2末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69</v>
      </c>
      <c r="I207" s="18">
        <v>0</v>
      </c>
      <c r="J207" s="18">
        <v>129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2023/2末</v>
      </c>
      <c r="B208" s="8" t="str">
        <f t="shared" si="13"/>
        <v>令和5/2末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48</v>
      </c>
      <c r="I208" s="16">
        <v>1</v>
      </c>
      <c r="J208" s="16">
        <v>95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2023/2末</v>
      </c>
      <c r="B209" s="10" t="str">
        <f t="shared" si="13"/>
        <v>令和5/2末</v>
      </c>
      <c r="C209" s="18">
        <v>207</v>
      </c>
      <c r="D209" s="18">
        <v>203</v>
      </c>
      <c r="E209" s="19" t="s">
        <v>240</v>
      </c>
      <c r="F209" s="18">
        <v>180</v>
      </c>
      <c r="G209" s="18">
        <v>1</v>
      </c>
      <c r="H209" s="18">
        <v>178</v>
      </c>
      <c r="I209" s="18">
        <v>2</v>
      </c>
      <c r="J209" s="18">
        <v>358</v>
      </c>
      <c r="K209" s="18">
        <v>3</v>
      </c>
      <c r="L209" s="18">
        <v>142</v>
      </c>
      <c r="M209" s="7" t="s">
        <v>406</v>
      </c>
    </row>
    <row r="210" spans="1:13" x14ac:dyDescent="0.2">
      <c r="A210" s="8" t="str">
        <f t="shared" si="13"/>
        <v>2023/2末</v>
      </c>
      <c r="B210" s="8" t="str">
        <f t="shared" si="13"/>
        <v>令和5/2末</v>
      </c>
      <c r="C210" s="16">
        <v>208</v>
      </c>
      <c r="D210" s="16">
        <v>204</v>
      </c>
      <c r="E210" s="17" t="s">
        <v>241</v>
      </c>
      <c r="F210" s="16">
        <v>205</v>
      </c>
      <c r="G210" s="16">
        <v>0</v>
      </c>
      <c r="H210" s="16">
        <v>226</v>
      </c>
      <c r="I210" s="16">
        <v>1</v>
      </c>
      <c r="J210" s="16">
        <v>431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2023/2末</v>
      </c>
      <c r="B211" s="10" t="str">
        <f t="shared" si="13"/>
        <v>令和5/2末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87</v>
      </c>
      <c r="I211" s="18">
        <v>1</v>
      </c>
      <c r="J211" s="18">
        <v>173</v>
      </c>
      <c r="K211" s="18">
        <v>1</v>
      </c>
      <c r="L211" s="18">
        <v>71</v>
      </c>
      <c r="M211" s="7" t="s">
        <v>406</v>
      </c>
    </row>
    <row r="212" spans="1:13" x14ac:dyDescent="0.2">
      <c r="A212" s="8" t="str">
        <f t="shared" si="13"/>
        <v>2023/2末</v>
      </c>
      <c r="B212" s="8" t="str">
        <f t="shared" si="13"/>
        <v>令和5/2末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2023/2末</v>
      </c>
      <c r="B213" s="10" t="str">
        <f t="shared" si="14"/>
        <v>令和5/2末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2023/2末</v>
      </c>
      <c r="B214" s="8" t="str">
        <f t="shared" si="14"/>
        <v>令和5/2末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2023/2末</v>
      </c>
      <c r="B215" s="10" t="str">
        <f t="shared" si="14"/>
        <v>令和5/2末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6</v>
      </c>
      <c r="I215" s="18">
        <v>0</v>
      </c>
      <c r="J215" s="18">
        <v>9</v>
      </c>
      <c r="K215" s="18">
        <v>0</v>
      </c>
      <c r="L215" s="18">
        <v>6</v>
      </c>
      <c r="M215" s="7" t="s">
        <v>406</v>
      </c>
    </row>
    <row r="216" spans="1:13" x14ac:dyDescent="0.2">
      <c r="A216" s="8" t="str">
        <f t="shared" si="14"/>
        <v>2023/2末</v>
      </c>
      <c r="B216" s="8" t="str">
        <f t="shared" si="14"/>
        <v>令和5/2末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2023/2末</v>
      </c>
      <c r="B217" s="10" t="str">
        <f t="shared" si="14"/>
        <v>令和5/2末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2023/2末</v>
      </c>
      <c r="B218" s="8" t="str">
        <f t="shared" si="14"/>
        <v>令和5/2末</v>
      </c>
      <c r="C218" s="16">
        <v>216</v>
      </c>
      <c r="D218" s="16">
        <v>320</v>
      </c>
      <c r="E218" s="17" t="s">
        <v>249</v>
      </c>
      <c r="F218" s="16">
        <v>199</v>
      </c>
      <c r="G218" s="16">
        <v>0</v>
      </c>
      <c r="H218" s="16">
        <v>200</v>
      </c>
      <c r="I218" s="16">
        <v>1</v>
      </c>
      <c r="J218" s="16">
        <v>399</v>
      </c>
      <c r="K218" s="16">
        <v>1</v>
      </c>
      <c r="L218" s="16">
        <v>145</v>
      </c>
      <c r="M218" s="9" t="s">
        <v>407</v>
      </c>
    </row>
    <row r="219" spans="1:13" x14ac:dyDescent="0.2">
      <c r="A219" s="10" t="str">
        <f t="shared" si="14"/>
        <v>2023/2末</v>
      </c>
      <c r="B219" s="10" t="str">
        <f t="shared" si="14"/>
        <v>令和5/2末</v>
      </c>
      <c r="C219" s="18">
        <v>217</v>
      </c>
      <c r="D219" s="18">
        <v>323</v>
      </c>
      <c r="E219" s="19" t="s">
        <v>250</v>
      </c>
      <c r="F219" s="18">
        <v>42</v>
      </c>
      <c r="G219" s="18">
        <v>0</v>
      </c>
      <c r="H219" s="18">
        <v>51</v>
      </c>
      <c r="I219" s="18">
        <v>0</v>
      </c>
      <c r="J219" s="18">
        <v>93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2023/2末</v>
      </c>
      <c r="B220" s="8" t="str">
        <f t="shared" si="14"/>
        <v>令和5/2末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58</v>
      </c>
      <c r="I220" s="16">
        <v>0</v>
      </c>
      <c r="J220" s="16">
        <v>105</v>
      </c>
      <c r="K220" s="16">
        <v>0</v>
      </c>
      <c r="L220" s="16">
        <v>41</v>
      </c>
      <c r="M220" s="9" t="s">
        <v>407</v>
      </c>
    </row>
    <row r="221" spans="1:13" x14ac:dyDescent="0.2">
      <c r="A221" s="10" t="str">
        <f t="shared" si="14"/>
        <v>2023/2末</v>
      </c>
      <c r="B221" s="10" t="str">
        <f t="shared" si="14"/>
        <v>令和5/2末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2023/2末</v>
      </c>
      <c r="B222" s="8" t="str">
        <f t="shared" si="14"/>
        <v>令和5/2末</v>
      </c>
      <c r="C222" s="16">
        <v>220</v>
      </c>
      <c r="D222" s="16">
        <v>327</v>
      </c>
      <c r="E222" s="17" t="s">
        <v>253</v>
      </c>
      <c r="F222" s="16">
        <v>128</v>
      </c>
      <c r="G222" s="16">
        <v>0</v>
      </c>
      <c r="H222" s="16">
        <v>141</v>
      </c>
      <c r="I222" s="16">
        <v>0</v>
      </c>
      <c r="J222" s="16">
        <v>269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2023/2末</v>
      </c>
      <c r="B223" s="10" t="str">
        <f t="shared" si="14"/>
        <v>令和5/2末</v>
      </c>
      <c r="C223" s="18">
        <v>221</v>
      </c>
      <c r="D223" s="18">
        <v>328</v>
      </c>
      <c r="E223" s="19" t="s">
        <v>254</v>
      </c>
      <c r="F223" s="18">
        <v>30</v>
      </c>
      <c r="G223" s="18">
        <v>0</v>
      </c>
      <c r="H223" s="18">
        <v>27</v>
      </c>
      <c r="I223" s="18">
        <v>0</v>
      </c>
      <c r="J223" s="18">
        <v>57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2023/2末</v>
      </c>
      <c r="B224" s="8" t="str">
        <f t="shared" si="14"/>
        <v>令和5/2末</v>
      </c>
      <c r="C224" s="16">
        <v>222</v>
      </c>
      <c r="D224" s="16">
        <v>329</v>
      </c>
      <c r="E224" s="17" t="s">
        <v>255</v>
      </c>
      <c r="F224" s="16">
        <v>41</v>
      </c>
      <c r="G224" s="16">
        <v>0</v>
      </c>
      <c r="H224" s="16">
        <v>48</v>
      </c>
      <c r="I224" s="16">
        <v>0</v>
      </c>
      <c r="J224" s="16">
        <v>89</v>
      </c>
      <c r="K224" s="16">
        <v>0</v>
      </c>
      <c r="L224" s="16">
        <v>32</v>
      </c>
      <c r="M224" s="9" t="s">
        <v>407</v>
      </c>
    </row>
    <row r="225" spans="1:13" x14ac:dyDescent="0.2">
      <c r="A225" s="10" t="str">
        <f t="shared" si="14"/>
        <v>2023/2末</v>
      </c>
      <c r="B225" s="10" t="str">
        <f t="shared" si="14"/>
        <v>令和5/2末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2023/2末</v>
      </c>
      <c r="B226" s="8" t="str">
        <f t="shared" si="14"/>
        <v>令和5/2末</v>
      </c>
      <c r="C226" s="16">
        <v>224</v>
      </c>
      <c r="D226" s="16">
        <v>332</v>
      </c>
      <c r="E226" s="17" t="s">
        <v>257</v>
      </c>
      <c r="F226" s="16">
        <v>76</v>
      </c>
      <c r="G226" s="16">
        <v>0</v>
      </c>
      <c r="H226" s="16">
        <v>85</v>
      </c>
      <c r="I226" s="16">
        <v>0</v>
      </c>
      <c r="J226" s="16">
        <v>161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2023/2末</v>
      </c>
      <c r="B227" s="10" t="str">
        <f t="shared" si="14"/>
        <v>令和5/2末</v>
      </c>
      <c r="C227" s="18">
        <v>225</v>
      </c>
      <c r="D227" s="18">
        <v>333</v>
      </c>
      <c r="E227" s="19" t="s">
        <v>258</v>
      </c>
      <c r="F227" s="18">
        <v>101</v>
      </c>
      <c r="G227" s="18">
        <v>0</v>
      </c>
      <c r="H227" s="18">
        <v>94</v>
      </c>
      <c r="I227" s="18">
        <v>0</v>
      </c>
      <c r="J227" s="18">
        <v>195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2023/2末</v>
      </c>
      <c r="B228" s="8" t="str">
        <f t="shared" si="14"/>
        <v>令和5/2末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61</v>
      </c>
      <c r="I228" s="16">
        <v>0</v>
      </c>
      <c r="J228" s="16">
        <v>126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2023/2末</v>
      </c>
      <c r="B229" s="10" t="str">
        <f t="shared" si="15"/>
        <v>令和5/2末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84</v>
      </c>
      <c r="I229" s="18">
        <v>2</v>
      </c>
      <c r="J229" s="18">
        <v>164</v>
      </c>
      <c r="K229" s="18">
        <v>2</v>
      </c>
      <c r="L229" s="18">
        <v>72</v>
      </c>
      <c r="M229" s="7" t="s">
        <v>407</v>
      </c>
    </row>
    <row r="230" spans="1:13" x14ac:dyDescent="0.2">
      <c r="A230" s="8" t="str">
        <f t="shared" si="15"/>
        <v>2023/2末</v>
      </c>
      <c r="B230" s="8" t="str">
        <f t="shared" si="15"/>
        <v>令和5/2末</v>
      </c>
      <c r="C230" s="16">
        <v>228</v>
      </c>
      <c r="D230" s="16">
        <v>336</v>
      </c>
      <c r="E230" s="17" t="s">
        <v>261</v>
      </c>
      <c r="F230" s="16">
        <v>94</v>
      </c>
      <c r="G230" s="16">
        <v>0</v>
      </c>
      <c r="H230" s="16">
        <v>103</v>
      </c>
      <c r="I230" s="16">
        <v>0</v>
      </c>
      <c r="J230" s="16">
        <v>197</v>
      </c>
      <c r="K230" s="16">
        <v>0</v>
      </c>
      <c r="L230" s="16">
        <v>83</v>
      </c>
      <c r="M230" s="9" t="s">
        <v>407</v>
      </c>
    </row>
    <row r="231" spans="1:13" x14ac:dyDescent="0.2">
      <c r="A231" s="10" t="str">
        <f t="shared" si="15"/>
        <v>2023/2末</v>
      </c>
      <c r="B231" s="10" t="str">
        <f t="shared" si="15"/>
        <v>令和5/2末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27</v>
      </c>
      <c r="I231" s="18">
        <v>0</v>
      </c>
      <c r="J231" s="18">
        <v>55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2023/2末</v>
      </c>
      <c r="B232" s="8" t="str">
        <f t="shared" si="15"/>
        <v>令和5/2末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2023/2末</v>
      </c>
      <c r="B233" s="10" t="str">
        <f t="shared" si="15"/>
        <v>令和5/2末</v>
      </c>
      <c r="C233" s="18">
        <v>231</v>
      </c>
      <c r="D233" s="18">
        <v>340</v>
      </c>
      <c r="E233" s="19" t="s">
        <v>263</v>
      </c>
      <c r="F233" s="18">
        <v>51</v>
      </c>
      <c r="G233" s="18">
        <v>0</v>
      </c>
      <c r="H233" s="18">
        <v>46</v>
      </c>
      <c r="I233" s="18">
        <v>0</v>
      </c>
      <c r="J233" s="18">
        <v>97</v>
      </c>
      <c r="K233" s="18">
        <v>0</v>
      </c>
      <c r="L233" s="18">
        <v>41</v>
      </c>
      <c r="M233" s="7" t="s">
        <v>407</v>
      </c>
    </row>
    <row r="234" spans="1:13" x14ac:dyDescent="0.2">
      <c r="A234" s="8" t="str">
        <f t="shared" si="15"/>
        <v>2023/2末</v>
      </c>
      <c r="B234" s="8" t="str">
        <f t="shared" si="15"/>
        <v>令和5/2末</v>
      </c>
      <c r="C234" s="16">
        <v>232</v>
      </c>
      <c r="D234" s="16">
        <v>341</v>
      </c>
      <c r="E234" s="17" t="s">
        <v>264</v>
      </c>
      <c r="F234" s="16">
        <v>51</v>
      </c>
      <c r="G234" s="16">
        <v>0</v>
      </c>
      <c r="H234" s="16">
        <v>58</v>
      </c>
      <c r="I234" s="16">
        <v>0</v>
      </c>
      <c r="J234" s="16">
        <v>109</v>
      </c>
      <c r="K234" s="16">
        <v>0</v>
      </c>
      <c r="L234" s="16">
        <v>46</v>
      </c>
      <c r="M234" s="9" t="s">
        <v>407</v>
      </c>
    </row>
    <row r="235" spans="1:13" x14ac:dyDescent="0.2">
      <c r="A235" s="10" t="str">
        <f t="shared" si="15"/>
        <v>2023/2末</v>
      </c>
      <c r="B235" s="10" t="str">
        <f t="shared" si="15"/>
        <v>令和5/2末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20</v>
      </c>
      <c r="I235" s="18">
        <v>0</v>
      </c>
      <c r="J235" s="18">
        <v>44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2023/2末</v>
      </c>
      <c r="B236" s="8" t="str">
        <f t="shared" si="15"/>
        <v>令和5/2末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2023/2末</v>
      </c>
      <c r="B237" s="10" t="str">
        <f t="shared" si="15"/>
        <v>令和5/2末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2023/2末</v>
      </c>
      <c r="B238" s="8" t="str">
        <f t="shared" si="15"/>
        <v>令和5/2末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2023/2末</v>
      </c>
      <c r="B239" s="10" t="str">
        <f t="shared" si="15"/>
        <v>令和5/2末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2023/2末</v>
      </c>
      <c r="B240" s="8" t="str">
        <f t="shared" si="15"/>
        <v>令和5/2末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42</v>
      </c>
      <c r="I240" s="16">
        <v>0</v>
      </c>
      <c r="J240" s="16">
        <v>89</v>
      </c>
      <c r="K240" s="16">
        <v>0</v>
      </c>
      <c r="L240" s="16">
        <v>37</v>
      </c>
      <c r="M240" s="9" t="s">
        <v>407</v>
      </c>
    </row>
    <row r="241" spans="1:13" x14ac:dyDescent="0.2">
      <c r="A241" s="10" t="str">
        <f t="shared" si="15"/>
        <v>2023/2末</v>
      </c>
      <c r="B241" s="10" t="str">
        <f t="shared" si="15"/>
        <v>令和5/2末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2023/2末</v>
      </c>
      <c r="B242" s="8" t="str">
        <f t="shared" si="15"/>
        <v>令和5/2末</v>
      </c>
      <c r="C242" s="16">
        <v>240</v>
      </c>
      <c r="D242" s="16">
        <v>250</v>
      </c>
      <c r="E242" s="17" t="s">
        <v>272</v>
      </c>
      <c r="F242" s="16">
        <v>107</v>
      </c>
      <c r="G242" s="16">
        <v>0</v>
      </c>
      <c r="H242" s="16">
        <v>105</v>
      </c>
      <c r="I242" s="16">
        <v>0</v>
      </c>
      <c r="J242" s="16">
        <v>212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2023/2末</v>
      </c>
      <c r="B243" s="10" t="str">
        <f t="shared" si="15"/>
        <v>令和5/2末</v>
      </c>
      <c r="C243" s="18">
        <v>241</v>
      </c>
      <c r="D243" s="18">
        <v>251</v>
      </c>
      <c r="E243" s="19" t="s">
        <v>273</v>
      </c>
      <c r="F243" s="18">
        <v>49</v>
      </c>
      <c r="G243" s="18">
        <v>0</v>
      </c>
      <c r="H243" s="18">
        <v>60</v>
      </c>
      <c r="I243" s="18">
        <v>0</v>
      </c>
      <c r="J243" s="18">
        <v>109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2023/2末</v>
      </c>
      <c r="B244" s="8" t="str">
        <f t="shared" si="15"/>
        <v>令和5/2末</v>
      </c>
      <c r="C244" s="16">
        <v>242</v>
      </c>
      <c r="D244" s="16">
        <v>252</v>
      </c>
      <c r="E244" s="17" t="s">
        <v>274</v>
      </c>
      <c r="F244" s="16">
        <v>78</v>
      </c>
      <c r="G244" s="16">
        <v>0</v>
      </c>
      <c r="H244" s="16">
        <v>99</v>
      </c>
      <c r="I244" s="16">
        <v>0</v>
      </c>
      <c r="J244" s="16">
        <v>177</v>
      </c>
      <c r="K244" s="16">
        <v>0</v>
      </c>
      <c r="L244" s="16">
        <v>72</v>
      </c>
      <c r="M244" s="9" t="s">
        <v>408</v>
      </c>
    </row>
    <row r="245" spans="1:13" x14ac:dyDescent="0.2">
      <c r="A245" s="10" t="str">
        <f t="shared" ref="A245:B260" si="16">A244</f>
        <v>2023/2末</v>
      </c>
      <c r="B245" s="10" t="str">
        <f t="shared" si="16"/>
        <v>令和5/2末</v>
      </c>
      <c r="C245" s="18">
        <v>243</v>
      </c>
      <c r="D245" s="18">
        <v>253</v>
      </c>
      <c r="E245" s="19" t="s">
        <v>275</v>
      </c>
      <c r="F245" s="18">
        <v>93</v>
      </c>
      <c r="G245" s="18">
        <v>0</v>
      </c>
      <c r="H245" s="18">
        <v>94</v>
      </c>
      <c r="I245" s="18">
        <v>2</v>
      </c>
      <c r="J245" s="18">
        <v>187</v>
      </c>
      <c r="K245" s="18">
        <v>2</v>
      </c>
      <c r="L245" s="18">
        <v>91</v>
      </c>
      <c r="M245" s="7" t="s">
        <v>408</v>
      </c>
    </row>
    <row r="246" spans="1:13" x14ac:dyDescent="0.2">
      <c r="A246" s="8" t="str">
        <f t="shared" si="16"/>
        <v>2023/2末</v>
      </c>
      <c r="B246" s="8" t="str">
        <f t="shared" si="16"/>
        <v>令和5/2末</v>
      </c>
      <c r="C246" s="16">
        <v>244</v>
      </c>
      <c r="D246" s="16">
        <v>254</v>
      </c>
      <c r="E246" s="17" t="s">
        <v>276</v>
      </c>
      <c r="F246" s="16">
        <v>46</v>
      </c>
      <c r="G246" s="16">
        <v>0</v>
      </c>
      <c r="H246" s="16">
        <v>54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2023/2末</v>
      </c>
      <c r="B247" s="10" t="str">
        <f t="shared" si="16"/>
        <v>令和5/2末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14</v>
      </c>
      <c r="I247" s="18">
        <v>0</v>
      </c>
      <c r="J247" s="18">
        <v>31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2023/2末</v>
      </c>
      <c r="B248" s="8" t="str">
        <f t="shared" si="16"/>
        <v>令和5/2末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14</v>
      </c>
      <c r="I248" s="16">
        <v>0</v>
      </c>
      <c r="J248" s="16">
        <v>26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2023/2末</v>
      </c>
      <c r="B249" s="10" t="str">
        <f t="shared" si="16"/>
        <v>令和5/2末</v>
      </c>
      <c r="C249" s="18">
        <v>247</v>
      </c>
      <c r="D249" s="18">
        <v>257</v>
      </c>
      <c r="E249" s="19" t="s">
        <v>469</v>
      </c>
      <c r="F249" s="18">
        <v>58</v>
      </c>
      <c r="G249" s="18">
        <v>0</v>
      </c>
      <c r="H249" s="18">
        <v>67</v>
      </c>
      <c r="I249" s="18">
        <v>2</v>
      </c>
      <c r="J249" s="18">
        <v>125</v>
      </c>
      <c r="K249" s="18">
        <v>2</v>
      </c>
      <c r="L249" s="18">
        <v>50</v>
      </c>
      <c r="M249" s="7" t="s">
        <v>408</v>
      </c>
    </row>
    <row r="250" spans="1:13" x14ac:dyDescent="0.2">
      <c r="A250" s="8" t="str">
        <f t="shared" si="16"/>
        <v>2023/2末</v>
      </c>
      <c r="B250" s="8" t="str">
        <f t="shared" si="16"/>
        <v>令和5/2末</v>
      </c>
      <c r="C250" s="16">
        <v>248</v>
      </c>
      <c r="D250" s="16">
        <v>258</v>
      </c>
      <c r="E250" s="17" t="s">
        <v>278</v>
      </c>
      <c r="F250" s="16">
        <v>46</v>
      </c>
      <c r="G250" s="16">
        <v>0</v>
      </c>
      <c r="H250" s="16">
        <v>51</v>
      </c>
      <c r="I250" s="16">
        <v>1</v>
      </c>
      <c r="J250" s="16">
        <v>97</v>
      </c>
      <c r="K250" s="16">
        <v>1</v>
      </c>
      <c r="L250" s="16">
        <v>42</v>
      </c>
      <c r="M250" s="9" t="s">
        <v>408</v>
      </c>
    </row>
    <row r="251" spans="1:13" x14ac:dyDescent="0.2">
      <c r="A251" s="10" t="str">
        <f t="shared" si="16"/>
        <v>2023/2末</v>
      </c>
      <c r="B251" s="10" t="str">
        <f t="shared" si="16"/>
        <v>令和5/2末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69</v>
      </c>
      <c r="I251" s="18">
        <v>0</v>
      </c>
      <c r="J251" s="18">
        <v>127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2023/2末</v>
      </c>
      <c r="B252" s="8" t="str">
        <f t="shared" si="16"/>
        <v>令和5/2末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33</v>
      </c>
      <c r="I252" s="16">
        <v>0</v>
      </c>
      <c r="J252" s="16">
        <v>64</v>
      </c>
      <c r="K252" s="16">
        <v>0</v>
      </c>
      <c r="L252" s="16">
        <v>35</v>
      </c>
      <c r="M252" s="9" t="s">
        <v>409</v>
      </c>
    </row>
    <row r="253" spans="1:13" x14ac:dyDescent="0.2">
      <c r="A253" s="10" t="str">
        <f t="shared" si="16"/>
        <v>2023/2末</v>
      </c>
      <c r="B253" s="10" t="str">
        <f t="shared" si="16"/>
        <v>令和5/2末</v>
      </c>
      <c r="C253" s="18">
        <v>251</v>
      </c>
      <c r="D253" s="18">
        <v>271</v>
      </c>
      <c r="E253" s="19" t="s">
        <v>280</v>
      </c>
      <c r="F253" s="18">
        <v>28</v>
      </c>
      <c r="G253" s="18">
        <v>0</v>
      </c>
      <c r="H253" s="18">
        <v>33</v>
      </c>
      <c r="I253" s="18">
        <v>0</v>
      </c>
      <c r="J253" s="18">
        <v>61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2023/2末</v>
      </c>
      <c r="B254" s="8" t="str">
        <f t="shared" si="16"/>
        <v>令和5/2末</v>
      </c>
      <c r="C254" s="16">
        <v>252</v>
      </c>
      <c r="D254" s="16">
        <v>272</v>
      </c>
      <c r="E254" s="17" t="s">
        <v>281</v>
      </c>
      <c r="F254" s="16">
        <v>39</v>
      </c>
      <c r="G254" s="16">
        <v>0</v>
      </c>
      <c r="H254" s="16">
        <v>37</v>
      </c>
      <c r="I254" s="16">
        <v>0</v>
      </c>
      <c r="J254" s="16">
        <v>76</v>
      </c>
      <c r="K254" s="16">
        <v>0</v>
      </c>
      <c r="L254" s="16">
        <v>30</v>
      </c>
      <c r="M254" s="9" t="s">
        <v>409</v>
      </c>
    </row>
    <row r="255" spans="1:13" x14ac:dyDescent="0.2">
      <c r="A255" s="10" t="str">
        <f t="shared" si="16"/>
        <v>2023/2末</v>
      </c>
      <c r="B255" s="10" t="str">
        <f t="shared" si="16"/>
        <v>令和5/2末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2023/2末</v>
      </c>
      <c r="B256" s="8" t="str">
        <f t="shared" si="16"/>
        <v>令和5/2末</v>
      </c>
      <c r="C256" s="16">
        <v>254</v>
      </c>
      <c r="D256" s="16">
        <v>274</v>
      </c>
      <c r="E256" s="17" t="s">
        <v>283</v>
      </c>
      <c r="F256" s="16">
        <v>50</v>
      </c>
      <c r="G256" s="16">
        <v>0</v>
      </c>
      <c r="H256" s="16">
        <v>53</v>
      </c>
      <c r="I256" s="16">
        <v>0</v>
      </c>
      <c r="J256" s="16">
        <v>103</v>
      </c>
      <c r="K256" s="16">
        <v>0</v>
      </c>
      <c r="L256" s="16">
        <v>45</v>
      </c>
      <c r="M256" s="9" t="s">
        <v>409</v>
      </c>
    </row>
    <row r="257" spans="1:13" x14ac:dyDescent="0.2">
      <c r="A257" s="10" t="str">
        <f t="shared" si="16"/>
        <v>2023/2末</v>
      </c>
      <c r="B257" s="10" t="str">
        <f t="shared" si="16"/>
        <v>令和5/2末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2023/2末</v>
      </c>
      <c r="B258" s="8" t="str">
        <f t="shared" si="16"/>
        <v>令和5/2末</v>
      </c>
      <c r="C258" s="16">
        <v>256</v>
      </c>
      <c r="D258" s="16">
        <v>276</v>
      </c>
      <c r="E258" s="17" t="s">
        <v>285</v>
      </c>
      <c r="F258" s="16">
        <v>95</v>
      </c>
      <c r="G258" s="16">
        <v>1</v>
      </c>
      <c r="H258" s="16">
        <v>95</v>
      </c>
      <c r="I258" s="16">
        <v>0</v>
      </c>
      <c r="J258" s="16">
        <v>190</v>
      </c>
      <c r="K258" s="16">
        <v>1</v>
      </c>
      <c r="L258" s="16">
        <v>84</v>
      </c>
      <c r="M258" s="9" t="s">
        <v>409</v>
      </c>
    </row>
    <row r="259" spans="1:13" x14ac:dyDescent="0.2">
      <c r="A259" s="10" t="str">
        <f t="shared" si="16"/>
        <v>2023/2末</v>
      </c>
      <c r="B259" s="10" t="str">
        <f t="shared" si="16"/>
        <v>令和5/2末</v>
      </c>
      <c r="C259" s="18">
        <v>257</v>
      </c>
      <c r="D259" s="18">
        <v>277</v>
      </c>
      <c r="E259" s="19" t="s">
        <v>286</v>
      </c>
      <c r="F259" s="18">
        <v>56</v>
      </c>
      <c r="G259" s="18">
        <v>0</v>
      </c>
      <c r="H259" s="18">
        <v>51</v>
      </c>
      <c r="I259" s="18">
        <v>0</v>
      </c>
      <c r="J259" s="18">
        <v>107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2023/2末</v>
      </c>
      <c r="B260" s="8" t="str">
        <f t="shared" si="16"/>
        <v>令和5/2末</v>
      </c>
      <c r="C260" s="16">
        <v>258</v>
      </c>
      <c r="D260" s="16">
        <v>278</v>
      </c>
      <c r="E260" s="17" t="s">
        <v>287</v>
      </c>
      <c r="F260" s="16">
        <v>92</v>
      </c>
      <c r="G260" s="16">
        <v>1</v>
      </c>
      <c r="H260" s="16">
        <v>83</v>
      </c>
      <c r="I260" s="16">
        <v>1</v>
      </c>
      <c r="J260" s="16">
        <v>175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2023/2末</v>
      </c>
      <c r="B261" s="10" t="str">
        <f t="shared" si="17"/>
        <v>令和5/2末</v>
      </c>
      <c r="C261" s="18">
        <v>259</v>
      </c>
      <c r="D261" s="18">
        <v>280</v>
      </c>
      <c r="E261" s="19" t="s">
        <v>471</v>
      </c>
      <c r="F261" s="18">
        <v>75</v>
      </c>
      <c r="G261" s="18">
        <v>0</v>
      </c>
      <c r="H261" s="18">
        <v>93</v>
      </c>
      <c r="I261" s="18">
        <v>0</v>
      </c>
      <c r="J261" s="18">
        <v>168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2023/2末</v>
      </c>
      <c r="B262" s="8" t="str">
        <f t="shared" si="17"/>
        <v>令和5/2末</v>
      </c>
      <c r="C262" s="16">
        <v>260</v>
      </c>
      <c r="D262" s="16">
        <v>281</v>
      </c>
      <c r="E262" s="17" t="s">
        <v>480</v>
      </c>
      <c r="F262" s="16">
        <v>47</v>
      </c>
      <c r="G262" s="16">
        <v>0</v>
      </c>
      <c r="H262" s="16">
        <v>44</v>
      </c>
      <c r="I262" s="16">
        <v>0</v>
      </c>
      <c r="J262" s="16">
        <v>91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2023/2末</v>
      </c>
      <c r="B263" s="10" t="str">
        <f t="shared" si="17"/>
        <v>令和5/2末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2023/2末</v>
      </c>
      <c r="B264" s="8" t="str">
        <f t="shared" si="17"/>
        <v>令和5/2末</v>
      </c>
      <c r="C264" s="16">
        <v>262</v>
      </c>
      <c r="D264" s="16">
        <v>283</v>
      </c>
      <c r="E264" s="17" t="s">
        <v>482</v>
      </c>
      <c r="F264" s="16">
        <v>47</v>
      </c>
      <c r="G264" s="16">
        <v>0</v>
      </c>
      <c r="H264" s="16">
        <v>48</v>
      </c>
      <c r="I264" s="16">
        <v>0</v>
      </c>
      <c r="J264" s="16">
        <v>95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2023/2末</v>
      </c>
      <c r="B265" s="10" t="str">
        <f t="shared" si="17"/>
        <v>令和5/2末</v>
      </c>
      <c r="C265" s="18">
        <v>263</v>
      </c>
      <c r="D265" s="18">
        <v>284</v>
      </c>
      <c r="E265" s="19" t="s">
        <v>483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2023/2末</v>
      </c>
      <c r="B266" s="8" t="str">
        <f t="shared" si="17"/>
        <v>令和5/2末</v>
      </c>
      <c r="C266" s="16">
        <v>264</v>
      </c>
      <c r="D266" s="16">
        <v>285</v>
      </c>
      <c r="E266" s="17" t="s">
        <v>484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2023/2末</v>
      </c>
      <c r="B267" s="10" t="str">
        <f t="shared" si="17"/>
        <v>令和5/2末</v>
      </c>
      <c r="C267" s="18">
        <v>265</v>
      </c>
      <c r="D267" s="18">
        <v>286</v>
      </c>
      <c r="E267" s="19" t="s">
        <v>485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2023/2末</v>
      </c>
      <c r="B268" s="8" t="str">
        <f t="shared" si="17"/>
        <v>令和5/2末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2023/2末</v>
      </c>
      <c r="B269" s="10" t="str">
        <f t="shared" si="17"/>
        <v>令和5/2末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29</v>
      </c>
      <c r="I269" s="18">
        <v>1</v>
      </c>
      <c r="J269" s="18">
        <v>49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2023/2末</v>
      </c>
      <c r="B270" s="8" t="str">
        <f t="shared" si="17"/>
        <v>令和5/2末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2023/2末</v>
      </c>
      <c r="B271" s="10" t="str">
        <f t="shared" si="17"/>
        <v>令和5/2末</v>
      </c>
      <c r="C271" s="18">
        <v>269</v>
      </c>
      <c r="D271" s="18">
        <v>290</v>
      </c>
      <c r="E271" s="19" t="s">
        <v>489</v>
      </c>
      <c r="F271" s="18">
        <v>27</v>
      </c>
      <c r="G271" s="18">
        <v>0</v>
      </c>
      <c r="H271" s="18">
        <v>34</v>
      </c>
      <c r="I271" s="18">
        <v>0</v>
      </c>
      <c r="J271" s="18">
        <v>61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2023/2末</v>
      </c>
      <c r="B272" s="8" t="str">
        <f t="shared" si="17"/>
        <v>令和5/2末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2023/2末</v>
      </c>
      <c r="B273" s="10" t="str">
        <f t="shared" si="17"/>
        <v>令和5/2末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2023/2末</v>
      </c>
      <c r="B274" s="8" t="str">
        <f t="shared" si="17"/>
        <v>令和5/2末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2023/2末</v>
      </c>
      <c r="B275" s="10" t="str">
        <f t="shared" si="17"/>
        <v>令和5/2末</v>
      </c>
      <c r="C275" s="18">
        <v>273</v>
      </c>
      <c r="D275" s="18">
        <v>294</v>
      </c>
      <c r="E275" s="19" t="s">
        <v>493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2023/2末</v>
      </c>
      <c r="B276" s="8" t="str">
        <f t="shared" si="17"/>
        <v>令和5/2末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2023/2末</v>
      </c>
      <c r="B277" s="10" t="str">
        <f t="shared" si="18"/>
        <v>令和5/2末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2023/2末</v>
      </c>
      <c r="B278" s="8" t="str">
        <f t="shared" si="18"/>
        <v>令和5/2末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2023/2末</v>
      </c>
      <c r="B279" s="10" t="str">
        <f t="shared" si="18"/>
        <v>令和5/2末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2023/2末</v>
      </c>
      <c r="B280" s="8" t="str">
        <f t="shared" si="18"/>
        <v>令和5/2末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2023/2末</v>
      </c>
      <c r="B281" s="10" t="str">
        <f t="shared" si="18"/>
        <v>令和5/2末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2023/2末</v>
      </c>
      <c r="B282" s="8" t="str">
        <f t="shared" si="18"/>
        <v>令和5/2末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2023/2末</v>
      </c>
      <c r="B283" s="10" t="str">
        <f t="shared" si="18"/>
        <v>令和5/2末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2023/2末</v>
      </c>
      <c r="B284" s="8" t="str">
        <f t="shared" si="18"/>
        <v>令和5/2末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2023/2末</v>
      </c>
      <c r="B285" s="10" t="str">
        <f t="shared" si="18"/>
        <v>令和5/2末</v>
      </c>
      <c r="C285" s="18">
        <v>283</v>
      </c>
      <c r="D285" s="18">
        <v>400</v>
      </c>
      <c r="E285" s="19" t="s">
        <v>288</v>
      </c>
      <c r="F285" s="18">
        <v>87</v>
      </c>
      <c r="G285" s="18">
        <v>0</v>
      </c>
      <c r="H285" s="18">
        <v>95</v>
      </c>
      <c r="I285" s="18">
        <v>1</v>
      </c>
      <c r="J285" s="18">
        <v>182</v>
      </c>
      <c r="K285" s="18">
        <v>1</v>
      </c>
      <c r="L285" s="18">
        <v>96</v>
      </c>
      <c r="M285" s="7" t="s">
        <v>411</v>
      </c>
    </row>
    <row r="286" spans="1:13" x14ac:dyDescent="0.2">
      <c r="A286" s="8" t="str">
        <f t="shared" si="18"/>
        <v>2023/2末</v>
      </c>
      <c r="B286" s="8" t="str">
        <f t="shared" si="18"/>
        <v>令和5/2末</v>
      </c>
      <c r="C286" s="16">
        <v>284</v>
      </c>
      <c r="D286" s="16">
        <v>401</v>
      </c>
      <c r="E286" s="17" t="s">
        <v>289</v>
      </c>
      <c r="F286" s="16">
        <v>153</v>
      </c>
      <c r="G286" s="16">
        <v>0</v>
      </c>
      <c r="H286" s="16">
        <v>173</v>
      </c>
      <c r="I286" s="16">
        <v>1</v>
      </c>
      <c r="J286" s="16">
        <v>326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2023/2末</v>
      </c>
      <c r="B287" s="10" t="str">
        <f t="shared" si="18"/>
        <v>令和5/2末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2023/2末</v>
      </c>
      <c r="B288" s="8" t="str">
        <f t="shared" si="18"/>
        <v>令和5/2末</v>
      </c>
      <c r="C288" s="16">
        <v>286</v>
      </c>
      <c r="D288" s="16">
        <v>403</v>
      </c>
      <c r="E288" s="17" t="s">
        <v>291</v>
      </c>
      <c r="F288" s="16">
        <v>31</v>
      </c>
      <c r="G288" s="16">
        <v>0</v>
      </c>
      <c r="H288" s="16">
        <v>37</v>
      </c>
      <c r="I288" s="16">
        <v>0</v>
      </c>
      <c r="J288" s="16">
        <v>68</v>
      </c>
      <c r="K288" s="16">
        <v>0</v>
      </c>
      <c r="L288" s="16">
        <v>37</v>
      </c>
      <c r="M288" s="9" t="s">
        <v>411</v>
      </c>
    </row>
    <row r="289" spans="1:13" x14ac:dyDescent="0.2">
      <c r="A289" s="10" t="str">
        <f t="shared" si="18"/>
        <v>2023/2末</v>
      </c>
      <c r="B289" s="10" t="str">
        <f t="shared" si="18"/>
        <v>令和5/2末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2023/2末</v>
      </c>
      <c r="B290" s="8" t="str">
        <f t="shared" si="18"/>
        <v>令和5/2末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2023/2末</v>
      </c>
      <c r="B291" s="10" t="str">
        <f t="shared" si="18"/>
        <v>令和5/2末</v>
      </c>
      <c r="C291" s="18">
        <v>289</v>
      </c>
      <c r="D291" s="18">
        <v>406</v>
      </c>
      <c r="E291" s="19" t="s">
        <v>294</v>
      </c>
      <c r="F291" s="18">
        <v>24</v>
      </c>
      <c r="G291" s="18">
        <v>0</v>
      </c>
      <c r="H291" s="18">
        <v>23</v>
      </c>
      <c r="I291" s="18">
        <v>0</v>
      </c>
      <c r="J291" s="18">
        <v>47</v>
      </c>
      <c r="K291" s="18">
        <v>0</v>
      </c>
      <c r="L291" s="18">
        <v>24</v>
      </c>
      <c r="M291" s="7" t="s">
        <v>411</v>
      </c>
    </row>
    <row r="292" spans="1:13" x14ac:dyDescent="0.2">
      <c r="A292" s="8" t="str">
        <f t="shared" si="18"/>
        <v>2023/2末</v>
      </c>
      <c r="B292" s="8" t="str">
        <f t="shared" si="18"/>
        <v>令和5/2末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81</v>
      </c>
      <c r="I292" s="16">
        <v>0</v>
      </c>
      <c r="J292" s="16">
        <v>167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2023/2末</v>
      </c>
      <c r="B293" s="10" t="str">
        <f t="shared" si="19"/>
        <v>令和5/2末</v>
      </c>
      <c r="C293" s="18">
        <v>291</v>
      </c>
      <c r="D293" s="18">
        <v>408</v>
      </c>
      <c r="E293" s="19" t="s">
        <v>296</v>
      </c>
      <c r="F293" s="18">
        <v>10</v>
      </c>
      <c r="G293" s="18">
        <v>0</v>
      </c>
      <c r="H293" s="18">
        <v>11</v>
      </c>
      <c r="I293" s="18">
        <v>0</v>
      </c>
      <c r="J293" s="18">
        <v>21</v>
      </c>
      <c r="K293" s="18">
        <v>0</v>
      </c>
      <c r="L293" s="18">
        <v>16</v>
      </c>
      <c r="M293" s="7" t="s">
        <v>411</v>
      </c>
    </row>
    <row r="294" spans="1:13" x14ac:dyDescent="0.2">
      <c r="A294" s="8" t="str">
        <f t="shared" si="19"/>
        <v>2023/2末</v>
      </c>
      <c r="B294" s="8" t="str">
        <f t="shared" si="19"/>
        <v>令和5/2末</v>
      </c>
      <c r="C294" s="16">
        <v>292</v>
      </c>
      <c r="D294" s="16">
        <v>409</v>
      </c>
      <c r="E294" s="17" t="s">
        <v>297</v>
      </c>
      <c r="F294" s="16">
        <v>14</v>
      </c>
      <c r="G294" s="16">
        <v>0</v>
      </c>
      <c r="H294" s="16">
        <v>13</v>
      </c>
      <c r="I294" s="16">
        <v>0</v>
      </c>
      <c r="J294" s="16">
        <v>27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2023/2末</v>
      </c>
      <c r="B295" s="10" t="str">
        <f t="shared" si="19"/>
        <v>令和5/2末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23</v>
      </c>
      <c r="I295" s="18">
        <v>1</v>
      </c>
      <c r="J295" s="18">
        <v>54</v>
      </c>
      <c r="K295" s="18">
        <v>1</v>
      </c>
      <c r="L295" s="18">
        <v>25</v>
      </c>
      <c r="M295" s="7" t="s">
        <v>411</v>
      </c>
    </row>
    <row r="296" spans="1:13" x14ac:dyDescent="0.2">
      <c r="A296" s="8" t="str">
        <f t="shared" si="19"/>
        <v>2023/2末</v>
      </c>
      <c r="B296" s="8" t="str">
        <f t="shared" si="19"/>
        <v>令和5/2末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2023/2末</v>
      </c>
      <c r="B297" s="10" t="str">
        <f t="shared" si="19"/>
        <v>令和5/2末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2023/2末</v>
      </c>
      <c r="B298" s="8" t="str">
        <f t="shared" si="19"/>
        <v>令和5/2末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2023/2末</v>
      </c>
      <c r="B299" s="10" t="str">
        <f t="shared" si="19"/>
        <v>令和5/2末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2023/2末</v>
      </c>
      <c r="B300" s="8" t="str">
        <f t="shared" si="19"/>
        <v>令和5/2末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2023/2末</v>
      </c>
      <c r="B301" s="10" t="str">
        <f t="shared" si="19"/>
        <v>令和5/2末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2023/2末</v>
      </c>
      <c r="B302" s="8" t="str">
        <f t="shared" si="19"/>
        <v>令和5/2末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2023/2末</v>
      </c>
      <c r="B303" s="10" t="str">
        <f t="shared" si="19"/>
        <v>令和5/2末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2023/2末</v>
      </c>
      <c r="B304" s="8" t="str">
        <f t="shared" si="19"/>
        <v>令和5/2末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53</v>
      </c>
      <c r="I304" s="16">
        <v>0</v>
      </c>
      <c r="J304" s="16">
        <v>58</v>
      </c>
      <c r="K304" s="16">
        <v>0</v>
      </c>
      <c r="L304" s="16">
        <v>58</v>
      </c>
      <c r="M304" s="9" t="s">
        <v>411</v>
      </c>
    </row>
    <row r="305" spans="1:13" x14ac:dyDescent="0.2">
      <c r="A305" s="10" t="str">
        <f t="shared" si="19"/>
        <v>2023/2末</v>
      </c>
      <c r="B305" s="10" t="str">
        <f t="shared" si="19"/>
        <v>令和5/2末</v>
      </c>
      <c r="C305" s="18">
        <v>303</v>
      </c>
      <c r="D305" s="18">
        <v>500</v>
      </c>
      <c r="E305" s="19" t="s">
        <v>308</v>
      </c>
      <c r="F305" s="18">
        <v>248</v>
      </c>
      <c r="G305" s="18">
        <v>0</v>
      </c>
      <c r="H305" s="18">
        <v>262</v>
      </c>
      <c r="I305" s="18">
        <v>1</v>
      </c>
      <c r="J305" s="18">
        <v>510</v>
      </c>
      <c r="K305" s="18">
        <v>1</v>
      </c>
      <c r="L305" s="18">
        <v>186</v>
      </c>
      <c r="M305" s="7" t="s">
        <v>412</v>
      </c>
    </row>
    <row r="306" spans="1:13" x14ac:dyDescent="0.2">
      <c r="A306" s="8" t="str">
        <f t="shared" si="19"/>
        <v>2023/2末</v>
      </c>
      <c r="B306" s="8" t="str">
        <f t="shared" si="19"/>
        <v>令和5/2末</v>
      </c>
      <c r="C306" s="16">
        <v>304</v>
      </c>
      <c r="D306" s="16">
        <v>501</v>
      </c>
      <c r="E306" s="17" t="s">
        <v>309</v>
      </c>
      <c r="F306" s="16">
        <v>88</v>
      </c>
      <c r="G306" s="16">
        <v>4</v>
      </c>
      <c r="H306" s="16">
        <v>72</v>
      </c>
      <c r="I306" s="16">
        <v>1</v>
      </c>
      <c r="J306" s="16">
        <v>160</v>
      </c>
      <c r="K306" s="16">
        <v>5</v>
      </c>
      <c r="L306" s="16">
        <v>72</v>
      </c>
      <c r="M306" s="9" t="s">
        <v>412</v>
      </c>
    </row>
    <row r="307" spans="1:13" x14ac:dyDescent="0.2">
      <c r="A307" s="10" t="str">
        <f t="shared" si="19"/>
        <v>2023/2末</v>
      </c>
      <c r="B307" s="10" t="str">
        <f t="shared" si="19"/>
        <v>令和5/2末</v>
      </c>
      <c r="C307" s="18">
        <v>305</v>
      </c>
      <c r="D307" s="18">
        <v>502</v>
      </c>
      <c r="E307" s="19" t="s">
        <v>310</v>
      </c>
      <c r="F307" s="18">
        <v>46</v>
      </c>
      <c r="G307" s="18">
        <v>0</v>
      </c>
      <c r="H307" s="18">
        <v>41</v>
      </c>
      <c r="I307" s="18">
        <v>0</v>
      </c>
      <c r="J307" s="18">
        <v>87</v>
      </c>
      <c r="K307" s="18">
        <v>0</v>
      </c>
      <c r="L307" s="18">
        <v>42</v>
      </c>
      <c r="M307" s="7" t="s">
        <v>412</v>
      </c>
    </row>
    <row r="308" spans="1:13" x14ac:dyDescent="0.2">
      <c r="A308" s="8" t="str">
        <f t="shared" si="19"/>
        <v>2023/2末</v>
      </c>
      <c r="B308" s="8" t="str">
        <f t="shared" si="19"/>
        <v>令和5/2末</v>
      </c>
      <c r="C308" s="16">
        <v>306</v>
      </c>
      <c r="D308" s="16">
        <v>503</v>
      </c>
      <c r="E308" s="17" t="s">
        <v>311</v>
      </c>
      <c r="F308" s="16">
        <v>52</v>
      </c>
      <c r="G308" s="16">
        <v>0</v>
      </c>
      <c r="H308" s="16">
        <v>42</v>
      </c>
      <c r="I308" s="16">
        <v>0</v>
      </c>
      <c r="J308" s="16">
        <v>94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2023/2末</v>
      </c>
      <c r="B309" s="10" t="str">
        <f t="shared" si="20"/>
        <v>令和5/2末</v>
      </c>
      <c r="C309" s="18">
        <v>307</v>
      </c>
      <c r="D309" s="18">
        <v>504</v>
      </c>
      <c r="E309" s="19" t="s">
        <v>312</v>
      </c>
      <c r="F309" s="18">
        <v>87</v>
      </c>
      <c r="G309" s="18">
        <v>0</v>
      </c>
      <c r="H309" s="18">
        <v>79</v>
      </c>
      <c r="I309" s="18">
        <v>0</v>
      </c>
      <c r="J309" s="18">
        <v>166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2023/2末</v>
      </c>
      <c r="B310" s="8" t="str">
        <f t="shared" si="20"/>
        <v>令和5/2末</v>
      </c>
      <c r="C310" s="16">
        <v>308</v>
      </c>
      <c r="D310" s="16">
        <v>505</v>
      </c>
      <c r="E310" s="17" t="s">
        <v>313</v>
      </c>
      <c r="F310" s="16">
        <v>9</v>
      </c>
      <c r="G310" s="16">
        <v>0</v>
      </c>
      <c r="H310" s="16">
        <v>6</v>
      </c>
      <c r="I310" s="16">
        <v>0</v>
      </c>
      <c r="J310" s="16">
        <v>15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2023/2末</v>
      </c>
      <c r="B311" s="10" t="str">
        <f t="shared" si="20"/>
        <v>令和5/2末</v>
      </c>
      <c r="C311" s="18">
        <v>309</v>
      </c>
      <c r="D311" s="18">
        <v>506</v>
      </c>
      <c r="E311" s="19" t="s">
        <v>314</v>
      </c>
      <c r="F311" s="18">
        <v>135</v>
      </c>
      <c r="G311" s="18">
        <v>0</v>
      </c>
      <c r="H311" s="18">
        <v>152</v>
      </c>
      <c r="I311" s="18">
        <v>0</v>
      </c>
      <c r="J311" s="18">
        <v>287</v>
      </c>
      <c r="K311" s="18">
        <v>0</v>
      </c>
      <c r="L311" s="18">
        <v>112</v>
      </c>
      <c r="M311" s="7" t="s">
        <v>412</v>
      </c>
    </row>
    <row r="312" spans="1:13" x14ac:dyDescent="0.2">
      <c r="A312" s="8" t="str">
        <f t="shared" si="20"/>
        <v>2023/2末</v>
      </c>
      <c r="B312" s="8" t="str">
        <f t="shared" si="20"/>
        <v>令和5/2末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40</v>
      </c>
      <c r="I312" s="16">
        <v>0</v>
      </c>
      <c r="J312" s="16">
        <v>79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2023/2末</v>
      </c>
      <c r="B313" s="10" t="str">
        <f t="shared" si="20"/>
        <v>令和5/2末</v>
      </c>
      <c r="C313" s="18">
        <v>311</v>
      </c>
      <c r="D313" s="18">
        <v>508</v>
      </c>
      <c r="E313" s="19" t="s">
        <v>316</v>
      </c>
      <c r="F313" s="18">
        <v>55</v>
      </c>
      <c r="G313" s="18">
        <v>3</v>
      </c>
      <c r="H313" s="18">
        <v>65</v>
      </c>
      <c r="I313" s="18">
        <v>2</v>
      </c>
      <c r="J313" s="18">
        <v>120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2023/2末</v>
      </c>
      <c r="B314" s="8" t="str">
        <f t="shared" si="20"/>
        <v>令和5/2末</v>
      </c>
      <c r="C314" s="16">
        <v>312</v>
      </c>
      <c r="D314" s="16">
        <v>509</v>
      </c>
      <c r="E314" s="17" t="s">
        <v>317</v>
      </c>
      <c r="F314" s="16">
        <v>79</v>
      </c>
      <c r="G314" s="16">
        <v>0</v>
      </c>
      <c r="H314" s="16">
        <v>77</v>
      </c>
      <c r="I314" s="16">
        <v>0</v>
      </c>
      <c r="J314" s="16">
        <v>156</v>
      </c>
      <c r="K314" s="16">
        <v>0</v>
      </c>
      <c r="L314" s="16">
        <v>54</v>
      </c>
      <c r="M314" s="9" t="s">
        <v>412</v>
      </c>
    </row>
    <row r="315" spans="1:13" x14ac:dyDescent="0.2">
      <c r="A315" s="10" t="str">
        <f t="shared" si="20"/>
        <v>2023/2末</v>
      </c>
      <c r="B315" s="10" t="str">
        <f t="shared" si="20"/>
        <v>令和5/2末</v>
      </c>
      <c r="C315" s="18">
        <v>313</v>
      </c>
      <c r="D315" s="18">
        <v>510</v>
      </c>
      <c r="E315" s="19" t="s">
        <v>318</v>
      </c>
      <c r="F315" s="18">
        <v>70</v>
      </c>
      <c r="G315" s="18">
        <v>0</v>
      </c>
      <c r="H315" s="18">
        <v>71</v>
      </c>
      <c r="I315" s="18">
        <v>0</v>
      </c>
      <c r="J315" s="18">
        <v>141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2023/2末</v>
      </c>
      <c r="B316" s="8" t="str">
        <f t="shared" si="20"/>
        <v>令和5/2末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24</v>
      </c>
      <c r="I316" s="16">
        <v>0</v>
      </c>
      <c r="J316" s="16">
        <v>44</v>
      </c>
      <c r="K316" s="16">
        <v>0</v>
      </c>
      <c r="L316" s="16">
        <v>16</v>
      </c>
      <c r="M316" s="9" t="s">
        <v>412</v>
      </c>
    </row>
    <row r="317" spans="1:13" x14ac:dyDescent="0.2">
      <c r="A317" s="10" t="str">
        <f t="shared" si="20"/>
        <v>2023/2末</v>
      </c>
      <c r="B317" s="10" t="str">
        <f t="shared" si="20"/>
        <v>令和5/2末</v>
      </c>
      <c r="C317" s="18">
        <v>315</v>
      </c>
      <c r="D317" s="18">
        <v>512</v>
      </c>
      <c r="E317" s="19" t="s">
        <v>320</v>
      </c>
      <c r="F317" s="18">
        <v>23</v>
      </c>
      <c r="G317" s="18">
        <v>0</v>
      </c>
      <c r="H317" s="18">
        <v>22</v>
      </c>
      <c r="I317" s="18">
        <v>1</v>
      </c>
      <c r="J317" s="18">
        <v>45</v>
      </c>
      <c r="K317" s="18">
        <v>1</v>
      </c>
      <c r="L317" s="18">
        <v>21</v>
      </c>
      <c r="M317" s="7" t="s">
        <v>412</v>
      </c>
    </row>
    <row r="318" spans="1:13" x14ac:dyDescent="0.2">
      <c r="A318" s="8" t="str">
        <f t="shared" si="20"/>
        <v>2023/2末</v>
      </c>
      <c r="B318" s="8" t="str">
        <f t="shared" si="20"/>
        <v>令和5/2末</v>
      </c>
      <c r="C318" s="16">
        <v>316</v>
      </c>
      <c r="D318" s="16">
        <v>513</v>
      </c>
      <c r="E318" s="17" t="s">
        <v>321</v>
      </c>
      <c r="F318" s="16">
        <v>72</v>
      </c>
      <c r="G318" s="16">
        <v>0</v>
      </c>
      <c r="H318" s="16">
        <v>78</v>
      </c>
      <c r="I318" s="16">
        <v>0</v>
      </c>
      <c r="J318" s="16">
        <v>150</v>
      </c>
      <c r="K318" s="16">
        <v>0</v>
      </c>
      <c r="L318" s="16">
        <v>63</v>
      </c>
      <c r="M318" s="9" t="s">
        <v>412</v>
      </c>
    </row>
    <row r="319" spans="1:13" x14ac:dyDescent="0.2">
      <c r="A319" s="10" t="str">
        <f t="shared" si="20"/>
        <v>2023/2末</v>
      </c>
      <c r="B319" s="10" t="str">
        <f t="shared" si="20"/>
        <v>令和5/2末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46</v>
      </c>
      <c r="I319" s="18">
        <v>2</v>
      </c>
      <c r="J319" s="18">
        <v>103</v>
      </c>
      <c r="K319" s="18">
        <v>3</v>
      </c>
      <c r="L319" s="18">
        <v>45</v>
      </c>
      <c r="M319" s="7" t="s">
        <v>412</v>
      </c>
    </row>
    <row r="320" spans="1:13" x14ac:dyDescent="0.2">
      <c r="A320" s="8" t="str">
        <f t="shared" si="20"/>
        <v>2023/2末</v>
      </c>
      <c r="B320" s="8" t="str">
        <f t="shared" si="20"/>
        <v>令和5/2末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83</v>
      </c>
      <c r="I320" s="16">
        <v>1</v>
      </c>
      <c r="J320" s="16">
        <v>147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2023/2末</v>
      </c>
      <c r="B321" s="10" t="str">
        <f t="shared" si="20"/>
        <v>令和5/2末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44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2023/2末</v>
      </c>
      <c r="B322" s="8" t="str">
        <f t="shared" si="20"/>
        <v>令和5/2末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79</v>
      </c>
      <c r="I322" s="16">
        <v>0</v>
      </c>
      <c r="J322" s="16">
        <v>150</v>
      </c>
      <c r="K322" s="16">
        <v>0</v>
      </c>
      <c r="L322" s="16">
        <v>46</v>
      </c>
      <c r="M322" s="9" t="s">
        <v>412</v>
      </c>
    </row>
    <row r="323" spans="1:13" x14ac:dyDescent="0.2">
      <c r="A323" s="10" t="str">
        <f t="shared" si="20"/>
        <v>2023/2末</v>
      </c>
      <c r="B323" s="10" t="str">
        <f t="shared" si="20"/>
        <v>令和5/2末</v>
      </c>
      <c r="C323" s="18">
        <v>321</v>
      </c>
      <c r="D323" s="18">
        <v>518</v>
      </c>
      <c r="E323" s="19" t="s">
        <v>326</v>
      </c>
      <c r="F323" s="18">
        <v>169</v>
      </c>
      <c r="G323" s="18">
        <v>0</v>
      </c>
      <c r="H323" s="18">
        <v>178</v>
      </c>
      <c r="I323" s="18">
        <v>2</v>
      </c>
      <c r="J323" s="18">
        <v>347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20"/>
        <v>2023/2末</v>
      </c>
      <c r="B324" s="8" t="str">
        <f t="shared" si="20"/>
        <v>令和5/2末</v>
      </c>
      <c r="C324" s="16">
        <v>322</v>
      </c>
      <c r="D324" s="16">
        <v>519</v>
      </c>
      <c r="E324" s="17" t="s">
        <v>327</v>
      </c>
      <c r="F324" s="16">
        <v>73</v>
      </c>
      <c r="G324" s="16">
        <v>0</v>
      </c>
      <c r="H324" s="16">
        <v>74</v>
      </c>
      <c r="I324" s="16">
        <v>0</v>
      </c>
      <c r="J324" s="16">
        <v>147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2023/2末</v>
      </c>
      <c r="B325" s="10" t="str">
        <f t="shared" si="21"/>
        <v>令和5/2末</v>
      </c>
      <c r="C325" s="18">
        <v>323</v>
      </c>
      <c r="D325" s="18">
        <v>520</v>
      </c>
      <c r="E325" s="19" t="s">
        <v>328</v>
      </c>
      <c r="F325" s="18">
        <v>99</v>
      </c>
      <c r="G325" s="18">
        <v>0</v>
      </c>
      <c r="H325" s="18">
        <v>102</v>
      </c>
      <c r="I325" s="18">
        <v>0</v>
      </c>
      <c r="J325" s="18">
        <v>201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2023/2末</v>
      </c>
      <c r="B326" s="8" t="str">
        <f t="shared" si="21"/>
        <v>令和5/2末</v>
      </c>
      <c r="C326" s="16">
        <v>324</v>
      </c>
      <c r="D326" s="16">
        <v>521</v>
      </c>
      <c r="E326" s="17" t="s">
        <v>329</v>
      </c>
      <c r="F326" s="16">
        <v>47</v>
      </c>
      <c r="G326" s="16">
        <v>0</v>
      </c>
      <c r="H326" s="16">
        <v>35</v>
      </c>
      <c r="I326" s="16">
        <v>0</v>
      </c>
      <c r="J326" s="16">
        <v>82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2023/2末</v>
      </c>
      <c r="B327" s="10" t="str">
        <f t="shared" si="21"/>
        <v>令和5/2末</v>
      </c>
      <c r="C327" s="18">
        <v>325</v>
      </c>
      <c r="D327" s="18">
        <v>522</v>
      </c>
      <c r="E327" s="19" t="s">
        <v>330</v>
      </c>
      <c r="F327" s="18">
        <v>79</v>
      </c>
      <c r="G327" s="18">
        <v>0</v>
      </c>
      <c r="H327" s="18">
        <v>80</v>
      </c>
      <c r="I327" s="18">
        <v>0</v>
      </c>
      <c r="J327" s="18">
        <v>159</v>
      </c>
      <c r="K327" s="18">
        <v>0</v>
      </c>
      <c r="L327" s="18">
        <v>59</v>
      </c>
      <c r="M327" s="7" t="s">
        <v>412</v>
      </c>
    </row>
    <row r="328" spans="1:13" x14ac:dyDescent="0.2">
      <c r="A328" s="8" t="str">
        <f t="shared" si="21"/>
        <v>2023/2末</v>
      </c>
      <c r="B328" s="8" t="str">
        <f t="shared" si="21"/>
        <v>令和5/2末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46</v>
      </c>
      <c r="I328" s="16">
        <v>0</v>
      </c>
      <c r="J328" s="16">
        <v>87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2023/2末</v>
      </c>
      <c r="B329" s="10" t="str">
        <f t="shared" si="21"/>
        <v>令和5/2末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2023/2末</v>
      </c>
      <c r="B330" s="8" t="str">
        <f t="shared" si="21"/>
        <v>令和5/2末</v>
      </c>
      <c r="C330" s="16">
        <v>328</v>
      </c>
      <c r="D330" s="16">
        <v>525</v>
      </c>
      <c r="E330" s="17" t="s">
        <v>333</v>
      </c>
      <c r="F330" s="16">
        <v>37</v>
      </c>
      <c r="G330" s="16">
        <v>0</v>
      </c>
      <c r="H330" s="16">
        <v>45</v>
      </c>
      <c r="I330" s="16">
        <v>0</v>
      </c>
      <c r="J330" s="16">
        <v>82</v>
      </c>
      <c r="K330" s="16">
        <v>0</v>
      </c>
      <c r="L330" s="16">
        <v>32</v>
      </c>
      <c r="M330" s="9" t="s">
        <v>412</v>
      </c>
    </row>
    <row r="331" spans="1:13" x14ac:dyDescent="0.2">
      <c r="A331" s="10" t="str">
        <f t="shared" si="21"/>
        <v>2023/2末</v>
      </c>
      <c r="B331" s="10" t="str">
        <f t="shared" si="21"/>
        <v>令和5/2末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47</v>
      </c>
      <c r="I331" s="18">
        <v>0</v>
      </c>
      <c r="J331" s="18">
        <v>90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2023/2末</v>
      </c>
      <c r="B332" s="8" t="str">
        <f t="shared" si="21"/>
        <v>令和5/2末</v>
      </c>
      <c r="C332" s="16">
        <v>330</v>
      </c>
      <c r="D332" s="16">
        <v>527</v>
      </c>
      <c r="E332" s="17" t="s">
        <v>335</v>
      </c>
      <c r="F332" s="16">
        <v>19</v>
      </c>
      <c r="G332" s="16">
        <v>0</v>
      </c>
      <c r="H332" s="16">
        <v>22</v>
      </c>
      <c r="I332" s="16">
        <v>0</v>
      </c>
      <c r="J332" s="16">
        <v>41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2023/2末</v>
      </c>
      <c r="B333" s="10" t="str">
        <f t="shared" si="21"/>
        <v>令和5/2末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2023/2末</v>
      </c>
      <c r="B334" s="8" t="str">
        <f t="shared" si="21"/>
        <v>令和5/2末</v>
      </c>
      <c r="C334" s="16">
        <v>332</v>
      </c>
      <c r="D334" s="16">
        <v>529</v>
      </c>
      <c r="E334" s="17" t="s">
        <v>337</v>
      </c>
      <c r="F334" s="16">
        <v>13</v>
      </c>
      <c r="G334" s="16">
        <v>0</v>
      </c>
      <c r="H334" s="16">
        <v>17</v>
      </c>
      <c r="I334" s="16">
        <v>0</v>
      </c>
      <c r="J334" s="16">
        <v>30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2023/2末</v>
      </c>
      <c r="B335" s="10" t="str">
        <f t="shared" si="21"/>
        <v>令和5/2末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2023/2末</v>
      </c>
      <c r="B336" s="8" t="str">
        <f t="shared" si="21"/>
        <v>令和5/2末</v>
      </c>
      <c r="C336" s="16">
        <v>334</v>
      </c>
      <c r="D336" s="16">
        <v>531</v>
      </c>
      <c r="E336" s="17" t="s">
        <v>339</v>
      </c>
      <c r="F336" s="16">
        <v>19</v>
      </c>
      <c r="G336" s="16">
        <v>1</v>
      </c>
      <c r="H336" s="16">
        <v>11</v>
      </c>
      <c r="I336" s="16">
        <v>1</v>
      </c>
      <c r="J336" s="16">
        <v>30</v>
      </c>
      <c r="K336" s="16">
        <v>2</v>
      </c>
      <c r="L336" s="16">
        <v>13</v>
      </c>
      <c r="M336" s="9" t="s">
        <v>412</v>
      </c>
    </row>
    <row r="337" spans="1:13" x14ac:dyDescent="0.2">
      <c r="A337" s="10" t="str">
        <f t="shared" si="21"/>
        <v>2023/2末</v>
      </c>
      <c r="B337" s="10" t="str">
        <f t="shared" si="21"/>
        <v>令和5/2末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12</v>
      </c>
      <c r="I337" s="18">
        <v>0</v>
      </c>
      <c r="J337" s="18">
        <v>30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2023/2末</v>
      </c>
      <c r="B338" s="8" t="str">
        <f t="shared" si="21"/>
        <v>令和5/2末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47</v>
      </c>
      <c r="I338" s="16">
        <v>1</v>
      </c>
      <c r="J338" s="16">
        <v>91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2023/2末</v>
      </c>
      <c r="B339" s="10" t="str">
        <f t="shared" si="21"/>
        <v>令和5/2末</v>
      </c>
      <c r="C339" s="18">
        <v>337</v>
      </c>
      <c r="D339" s="18">
        <v>534</v>
      </c>
      <c r="E339" s="19" t="s">
        <v>342</v>
      </c>
      <c r="F339" s="18">
        <v>101</v>
      </c>
      <c r="G339" s="18">
        <v>0</v>
      </c>
      <c r="H339" s="18">
        <v>93</v>
      </c>
      <c r="I339" s="18">
        <v>0</v>
      </c>
      <c r="J339" s="18">
        <v>194</v>
      </c>
      <c r="K339" s="18">
        <v>0</v>
      </c>
      <c r="L339" s="18">
        <v>102</v>
      </c>
      <c r="M339" s="7" t="s">
        <v>412</v>
      </c>
    </row>
    <row r="340" spans="1:13" x14ac:dyDescent="0.2">
      <c r="A340" s="8" t="str">
        <f t="shared" si="21"/>
        <v>2023/2末</v>
      </c>
      <c r="B340" s="8" t="str">
        <f t="shared" si="21"/>
        <v>令和5/2末</v>
      </c>
      <c r="C340" s="16">
        <v>338</v>
      </c>
      <c r="D340" s="16">
        <v>535</v>
      </c>
      <c r="E340" s="17" t="s">
        <v>343</v>
      </c>
      <c r="F340" s="16">
        <v>11</v>
      </c>
      <c r="G340" s="16">
        <v>0</v>
      </c>
      <c r="H340" s="16">
        <v>6</v>
      </c>
      <c r="I340" s="16">
        <v>0</v>
      </c>
      <c r="J340" s="16">
        <v>17</v>
      </c>
      <c r="K340" s="16">
        <v>0</v>
      </c>
      <c r="L340" s="16">
        <v>11</v>
      </c>
      <c r="M340" s="9" t="s">
        <v>412</v>
      </c>
    </row>
    <row r="341" spans="1:13" x14ac:dyDescent="0.2">
      <c r="A341" s="10" t="str">
        <f t="shared" ref="A341:B346" si="22">A340</f>
        <v>2023/2末</v>
      </c>
      <c r="B341" s="10" t="str">
        <f t="shared" si="22"/>
        <v>令和5/2末</v>
      </c>
      <c r="C341" s="18">
        <v>339</v>
      </c>
      <c r="D341" s="18">
        <v>536</v>
      </c>
      <c r="E341" s="19" t="s">
        <v>344</v>
      </c>
      <c r="F341" s="18">
        <v>73</v>
      </c>
      <c r="G341" s="18">
        <v>0</v>
      </c>
      <c r="H341" s="18">
        <v>65</v>
      </c>
      <c r="I341" s="18">
        <v>3</v>
      </c>
      <c r="J341" s="18">
        <v>138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2023/2末</v>
      </c>
      <c r="B342" s="8" t="str">
        <f t="shared" si="22"/>
        <v>令和5/2末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65</v>
      </c>
      <c r="I342" s="16">
        <v>0</v>
      </c>
      <c r="J342" s="16">
        <v>131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2023/2末</v>
      </c>
      <c r="B343" s="10" t="str">
        <f t="shared" si="22"/>
        <v>令和5/2末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2023/2末</v>
      </c>
      <c r="B344" s="8" t="str">
        <f t="shared" si="22"/>
        <v>令和5/2末</v>
      </c>
      <c r="C344" s="16">
        <v>342</v>
      </c>
      <c r="D344" s="16">
        <v>539</v>
      </c>
      <c r="E344" s="17" t="s">
        <v>347</v>
      </c>
      <c r="F344" s="16">
        <v>86</v>
      </c>
      <c r="G344" s="16">
        <v>0</v>
      </c>
      <c r="H344" s="16">
        <v>96</v>
      </c>
      <c r="I344" s="16">
        <v>1</v>
      </c>
      <c r="J344" s="16">
        <v>182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2023/2末</v>
      </c>
      <c r="B345" s="10" t="str">
        <f t="shared" si="22"/>
        <v>令和5/2末</v>
      </c>
      <c r="C345" s="18">
        <v>343</v>
      </c>
      <c r="D345" s="18">
        <v>540</v>
      </c>
      <c r="E345" s="19" t="s">
        <v>348</v>
      </c>
      <c r="F345" s="18">
        <v>22</v>
      </c>
      <c r="G345" s="18">
        <v>0</v>
      </c>
      <c r="H345" s="18">
        <v>51</v>
      </c>
      <c r="I345" s="18">
        <v>0</v>
      </c>
      <c r="J345" s="18">
        <v>73</v>
      </c>
      <c r="K345" s="18">
        <v>0</v>
      </c>
      <c r="L345" s="18">
        <v>73</v>
      </c>
      <c r="M345" s="7" t="s">
        <v>412</v>
      </c>
    </row>
    <row r="346" spans="1:13" x14ac:dyDescent="0.2">
      <c r="A346" s="11" t="str">
        <f t="shared" si="22"/>
        <v>2023/2末</v>
      </c>
      <c r="B346" s="11" t="str">
        <f t="shared" si="22"/>
        <v>令和5/2末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22</v>
      </c>
      <c r="I346" s="20">
        <v>0</v>
      </c>
      <c r="J346" s="20">
        <v>26</v>
      </c>
      <c r="K346" s="20">
        <v>0</v>
      </c>
      <c r="L346" s="20">
        <v>26</v>
      </c>
      <c r="M346" s="5" t="s">
        <v>412</v>
      </c>
    </row>
  </sheetData>
  <sheetProtection algorithmName="SHA-512" hashValue="+8T4CfGAV3Y6TBY5mRgh6dYXJk42hDP9Q5Azj6oRFYS3nDf3N6hmlhxWppSuqXOeHhu2qjFCR43OoPAzzIKTKQ==" saltValue="6Fbhs3N5zSL/90rxuB+fc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R346"/>
  <sheetViews>
    <sheetView workbookViewId="0">
      <selection activeCell="E10" sqref="E10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523</v>
      </c>
      <c r="B2" s="24" t="s">
        <v>524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38558</v>
      </c>
      <c r="G2" s="26">
        <f t="shared" si="0"/>
        <v>319</v>
      </c>
      <c r="H2" s="26">
        <f t="shared" si="0"/>
        <v>39609</v>
      </c>
      <c r="I2" s="26">
        <f t="shared" si="0"/>
        <v>539</v>
      </c>
      <c r="J2" s="26">
        <f t="shared" si="0"/>
        <v>78167</v>
      </c>
      <c r="K2" s="26">
        <f t="shared" si="0"/>
        <v>858</v>
      </c>
      <c r="L2" s="26">
        <f t="shared" si="0"/>
        <v>34628</v>
      </c>
      <c r="M2" s="108" t="s">
        <v>350</v>
      </c>
    </row>
    <row r="3" spans="1:18" x14ac:dyDescent="0.2">
      <c r="A3" s="6" t="str">
        <f>A2</f>
        <v>2023/3末</v>
      </c>
      <c r="B3" s="6" t="str">
        <f>B2</f>
        <v>令和5/3末</v>
      </c>
      <c r="C3" s="14">
        <v>1</v>
      </c>
      <c r="D3" s="14">
        <v>1</v>
      </c>
      <c r="E3" s="15" t="s">
        <v>540</v>
      </c>
      <c r="F3" s="14">
        <v>29</v>
      </c>
      <c r="G3" s="14">
        <v>0</v>
      </c>
      <c r="H3" s="14">
        <v>41</v>
      </c>
      <c r="I3" s="14">
        <v>2</v>
      </c>
      <c r="J3" s="14">
        <v>70</v>
      </c>
      <c r="K3" s="14">
        <v>2</v>
      </c>
      <c r="L3" s="14">
        <v>49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2023/3末</v>
      </c>
      <c r="B4" s="8" t="str">
        <f>B3</f>
        <v>令和5/3末</v>
      </c>
      <c r="C4" s="16">
        <v>2</v>
      </c>
      <c r="D4" s="16">
        <v>2</v>
      </c>
      <c r="E4" s="17" t="s">
        <v>43</v>
      </c>
      <c r="F4" s="16">
        <v>114</v>
      </c>
      <c r="G4" s="16">
        <v>0</v>
      </c>
      <c r="H4" s="16">
        <v>183</v>
      </c>
      <c r="I4" s="16">
        <v>7</v>
      </c>
      <c r="J4" s="16">
        <v>297</v>
      </c>
      <c r="K4" s="16">
        <v>7</v>
      </c>
      <c r="L4" s="16">
        <v>175</v>
      </c>
      <c r="M4" s="9" t="s">
        <v>396</v>
      </c>
      <c r="Q4" s="1"/>
    </row>
    <row r="5" spans="1:18" x14ac:dyDescent="0.2">
      <c r="A5" s="10" t="str">
        <f t="shared" ref="A5:B20" si="1">A4</f>
        <v>2023/3末</v>
      </c>
      <c r="B5" s="10" t="str">
        <f t="shared" si="1"/>
        <v>令和5/3末</v>
      </c>
      <c r="C5" s="18">
        <v>3</v>
      </c>
      <c r="D5" s="18">
        <v>3</v>
      </c>
      <c r="E5" s="19" t="s">
        <v>44</v>
      </c>
      <c r="F5" s="18">
        <v>153</v>
      </c>
      <c r="G5" s="18">
        <v>5</v>
      </c>
      <c r="H5" s="18">
        <v>152</v>
      </c>
      <c r="I5" s="18">
        <v>3</v>
      </c>
      <c r="J5" s="18">
        <v>305</v>
      </c>
      <c r="K5" s="18">
        <v>8</v>
      </c>
      <c r="L5" s="18">
        <v>143</v>
      </c>
      <c r="M5" s="7" t="s">
        <v>396</v>
      </c>
    </row>
    <row r="6" spans="1:18" x14ac:dyDescent="0.2">
      <c r="A6" s="8" t="str">
        <f t="shared" si="1"/>
        <v>2023/3末</v>
      </c>
      <c r="B6" s="8" t="str">
        <f t="shared" si="1"/>
        <v>令和5/3末</v>
      </c>
      <c r="C6" s="16">
        <v>4</v>
      </c>
      <c r="D6" s="16">
        <v>4</v>
      </c>
      <c r="E6" s="17" t="s">
        <v>45</v>
      </c>
      <c r="F6" s="16">
        <v>252</v>
      </c>
      <c r="G6" s="16">
        <v>0</v>
      </c>
      <c r="H6" s="16">
        <v>276</v>
      </c>
      <c r="I6" s="16">
        <v>4</v>
      </c>
      <c r="J6" s="16">
        <v>528</v>
      </c>
      <c r="K6" s="16">
        <v>4</v>
      </c>
      <c r="L6" s="16">
        <v>248</v>
      </c>
      <c r="M6" s="9" t="s">
        <v>396</v>
      </c>
    </row>
    <row r="7" spans="1:18" x14ac:dyDescent="0.2">
      <c r="A7" s="10" t="str">
        <f t="shared" si="1"/>
        <v>2023/3末</v>
      </c>
      <c r="B7" s="10" t="str">
        <f t="shared" si="1"/>
        <v>令和5/3末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158</v>
      </c>
      <c r="I7" s="18">
        <v>0</v>
      </c>
      <c r="J7" s="18">
        <v>313</v>
      </c>
      <c r="K7" s="18">
        <v>0</v>
      </c>
      <c r="L7" s="18">
        <v>129</v>
      </c>
      <c r="M7" s="7" t="s">
        <v>396</v>
      </c>
    </row>
    <row r="8" spans="1:18" x14ac:dyDescent="0.2">
      <c r="A8" s="8" t="str">
        <f t="shared" si="1"/>
        <v>2023/3末</v>
      </c>
      <c r="B8" s="8" t="str">
        <f t="shared" si="1"/>
        <v>令和5/3末</v>
      </c>
      <c r="C8" s="16">
        <v>6</v>
      </c>
      <c r="D8" s="16">
        <v>6</v>
      </c>
      <c r="E8" s="17" t="s">
        <v>47</v>
      </c>
      <c r="F8" s="16">
        <v>261</v>
      </c>
      <c r="G8" s="16">
        <v>0</v>
      </c>
      <c r="H8" s="16">
        <v>273</v>
      </c>
      <c r="I8" s="16">
        <v>1</v>
      </c>
      <c r="J8" s="16">
        <v>534</v>
      </c>
      <c r="K8" s="16">
        <v>1</v>
      </c>
      <c r="L8" s="16">
        <v>244</v>
      </c>
      <c r="M8" s="9" t="s">
        <v>396</v>
      </c>
    </row>
    <row r="9" spans="1:18" x14ac:dyDescent="0.2">
      <c r="A9" s="10" t="str">
        <f t="shared" si="1"/>
        <v>2023/3末</v>
      </c>
      <c r="B9" s="10" t="str">
        <f t="shared" si="1"/>
        <v>令和5/3末</v>
      </c>
      <c r="C9" s="18">
        <v>7</v>
      </c>
      <c r="D9" s="18">
        <v>7</v>
      </c>
      <c r="E9" s="19" t="s">
        <v>48</v>
      </c>
      <c r="F9" s="18">
        <v>140</v>
      </c>
      <c r="G9" s="18">
        <v>0</v>
      </c>
      <c r="H9" s="18">
        <v>146</v>
      </c>
      <c r="I9" s="18">
        <v>0</v>
      </c>
      <c r="J9" s="18">
        <v>286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2023/3末</v>
      </c>
      <c r="B10" s="8" t="str">
        <f t="shared" si="1"/>
        <v>令和5/3末</v>
      </c>
      <c r="C10" s="16">
        <v>8</v>
      </c>
      <c r="D10" s="16">
        <v>8</v>
      </c>
      <c r="E10" s="17" t="s">
        <v>49</v>
      </c>
      <c r="F10" s="16">
        <v>162</v>
      </c>
      <c r="G10" s="16">
        <v>1</v>
      </c>
      <c r="H10" s="16">
        <v>177</v>
      </c>
      <c r="I10" s="16">
        <v>7</v>
      </c>
      <c r="J10" s="16">
        <v>339</v>
      </c>
      <c r="K10" s="16">
        <v>8</v>
      </c>
      <c r="L10" s="16">
        <v>159</v>
      </c>
      <c r="M10" s="9" t="s">
        <v>396</v>
      </c>
    </row>
    <row r="11" spans="1:18" x14ac:dyDescent="0.2">
      <c r="A11" s="10" t="str">
        <f t="shared" si="1"/>
        <v>2023/3末</v>
      </c>
      <c r="B11" s="10" t="str">
        <f t="shared" si="1"/>
        <v>令和5/3末</v>
      </c>
      <c r="C11" s="18">
        <v>9</v>
      </c>
      <c r="D11" s="18">
        <v>10</v>
      </c>
      <c r="E11" s="19" t="s">
        <v>50</v>
      </c>
      <c r="F11" s="18">
        <v>32</v>
      </c>
      <c r="G11" s="18">
        <v>0</v>
      </c>
      <c r="H11" s="18">
        <v>37</v>
      </c>
      <c r="I11" s="18">
        <v>0</v>
      </c>
      <c r="J11" s="18">
        <v>69</v>
      </c>
      <c r="K11" s="18">
        <v>0</v>
      </c>
      <c r="L11" s="18">
        <v>44</v>
      </c>
      <c r="M11" s="7" t="s">
        <v>396</v>
      </c>
    </row>
    <row r="12" spans="1:18" x14ac:dyDescent="0.2">
      <c r="A12" s="8" t="str">
        <f t="shared" si="1"/>
        <v>2023/3末</v>
      </c>
      <c r="B12" s="8" t="str">
        <f t="shared" si="1"/>
        <v>令和5/3末</v>
      </c>
      <c r="C12" s="16">
        <v>10</v>
      </c>
      <c r="D12" s="16">
        <v>11</v>
      </c>
      <c r="E12" s="17" t="s">
        <v>51</v>
      </c>
      <c r="F12" s="16">
        <v>159</v>
      </c>
      <c r="G12" s="16">
        <v>1</v>
      </c>
      <c r="H12" s="16">
        <v>181</v>
      </c>
      <c r="I12" s="16">
        <v>5</v>
      </c>
      <c r="J12" s="16">
        <v>340</v>
      </c>
      <c r="K12" s="16">
        <v>6</v>
      </c>
      <c r="L12" s="16">
        <v>165</v>
      </c>
      <c r="M12" s="9" t="s">
        <v>396</v>
      </c>
    </row>
    <row r="13" spans="1:18" x14ac:dyDescent="0.2">
      <c r="A13" s="10" t="str">
        <f t="shared" si="1"/>
        <v>2023/3末</v>
      </c>
      <c r="B13" s="10" t="str">
        <f t="shared" si="1"/>
        <v>令和5/3末</v>
      </c>
      <c r="C13" s="18">
        <v>11</v>
      </c>
      <c r="D13" s="18">
        <v>12</v>
      </c>
      <c r="E13" s="19" t="s">
        <v>52</v>
      </c>
      <c r="F13" s="18">
        <v>121</v>
      </c>
      <c r="G13" s="18">
        <v>4</v>
      </c>
      <c r="H13" s="18">
        <v>128</v>
      </c>
      <c r="I13" s="18">
        <v>3</v>
      </c>
      <c r="J13" s="18">
        <v>249</v>
      </c>
      <c r="K13" s="18">
        <v>7</v>
      </c>
      <c r="L13" s="18">
        <v>126</v>
      </c>
      <c r="M13" s="7" t="s">
        <v>396</v>
      </c>
    </row>
    <row r="14" spans="1:18" x14ac:dyDescent="0.2">
      <c r="A14" s="8" t="str">
        <f t="shared" si="1"/>
        <v>2023/3末</v>
      </c>
      <c r="B14" s="8" t="str">
        <f t="shared" si="1"/>
        <v>令和5/3末</v>
      </c>
      <c r="C14" s="16">
        <v>12</v>
      </c>
      <c r="D14" s="16">
        <v>13</v>
      </c>
      <c r="E14" s="17" t="s">
        <v>53</v>
      </c>
      <c r="F14" s="16">
        <v>179</v>
      </c>
      <c r="G14" s="16">
        <v>0</v>
      </c>
      <c r="H14" s="16">
        <v>210</v>
      </c>
      <c r="I14" s="16">
        <v>1</v>
      </c>
      <c r="J14" s="16">
        <v>389</v>
      </c>
      <c r="K14" s="16">
        <v>1</v>
      </c>
      <c r="L14" s="16">
        <v>189</v>
      </c>
      <c r="M14" s="9" t="s">
        <v>396</v>
      </c>
    </row>
    <row r="15" spans="1:18" x14ac:dyDescent="0.2">
      <c r="A15" s="10" t="str">
        <f t="shared" si="1"/>
        <v>2023/3末</v>
      </c>
      <c r="B15" s="10" t="str">
        <f t="shared" si="1"/>
        <v>令和5/3末</v>
      </c>
      <c r="C15" s="18">
        <v>13</v>
      </c>
      <c r="D15" s="18">
        <v>14</v>
      </c>
      <c r="E15" s="19" t="s">
        <v>54</v>
      </c>
      <c r="F15" s="18">
        <v>82</v>
      </c>
      <c r="G15" s="18">
        <v>0</v>
      </c>
      <c r="H15" s="18">
        <v>101</v>
      </c>
      <c r="I15" s="18">
        <v>2</v>
      </c>
      <c r="J15" s="18">
        <v>183</v>
      </c>
      <c r="K15" s="18">
        <v>2</v>
      </c>
      <c r="L15" s="18">
        <v>95</v>
      </c>
      <c r="M15" s="7" t="s">
        <v>396</v>
      </c>
    </row>
    <row r="16" spans="1:18" x14ac:dyDescent="0.2">
      <c r="A16" s="8" t="str">
        <f t="shared" si="1"/>
        <v>2023/3末</v>
      </c>
      <c r="B16" s="8" t="str">
        <f t="shared" si="1"/>
        <v>令和5/3末</v>
      </c>
      <c r="C16" s="16">
        <v>14</v>
      </c>
      <c r="D16" s="16">
        <v>15</v>
      </c>
      <c r="E16" s="17" t="s">
        <v>55</v>
      </c>
      <c r="F16" s="16">
        <v>185</v>
      </c>
      <c r="G16" s="16">
        <v>0</v>
      </c>
      <c r="H16" s="16">
        <v>206</v>
      </c>
      <c r="I16" s="16">
        <v>3</v>
      </c>
      <c r="J16" s="16">
        <v>391</v>
      </c>
      <c r="K16" s="16">
        <v>3</v>
      </c>
      <c r="L16" s="16">
        <v>189</v>
      </c>
      <c r="M16" s="9" t="s">
        <v>396</v>
      </c>
    </row>
    <row r="17" spans="1:13" x14ac:dyDescent="0.2">
      <c r="A17" s="10" t="str">
        <f t="shared" si="1"/>
        <v>2023/3末</v>
      </c>
      <c r="B17" s="10" t="str">
        <f t="shared" si="1"/>
        <v>令和5/3末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83</v>
      </c>
      <c r="I17" s="18">
        <v>0</v>
      </c>
      <c r="J17" s="18">
        <v>154</v>
      </c>
      <c r="K17" s="18">
        <v>0</v>
      </c>
      <c r="L17" s="18">
        <v>69</v>
      </c>
      <c r="M17" s="7" t="s">
        <v>396</v>
      </c>
    </row>
    <row r="18" spans="1:13" x14ac:dyDescent="0.2">
      <c r="A18" s="8" t="str">
        <f t="shared" si="1"/>
        <v>2023/3末</v>
      </c>
      <c r="B18" s="8" t="str">
        <f t="shared" si="1"/>
        <v>令和5/3末</v>
      </c>
      <c r="C18" s="16">
        <v>16</v>
      </c>
      <c r="D18" s="16">
        <v>17</v>
      </c>
      <c r="E18" s="17" t="s">
        <v>57</v>
      </c>
      <c r="F18" s="16">
        <v>188</v>
      </c>
      <c r="G18" s="16">
        <v>2</v>
      </c>
      <c r="H18" s="16">
        <v>202</v>
      </c>
      <c r="I18" s="16">
        <v>3</v>
      </c>
      <c r="J18" s="16">
        <v>390</v>
      </c>
      <c r="K18" s="16">
        <v>5</v>
      </c>
      <c r="L18" s="16">
        <v>173</v>
      </c>
      <c r="M18" s="9" t="s">
        <v>396</v>
      </c>
    </row>
    <row r="19" spans="1:13" x14ac:dyDescent="0.2">
      <c r="A19" s="10" t="str">
        <f t="shared" si="1"/>
        <v>2023/3末</v>
      </c>
      <c r="B19" s="10" t="str">
        <f t="shared" si="1"/>
        <v>令和5/3末</v>
      </c>
      <c r="C19" s="18">
        <v>17</v>
      </c>
      <c r="D19" s="18">
        <v>18</v>
      </c>
      <c r="E19" s="19" t="s">
        <v>58</v>
      </c>
      <c r="F19" s="18">
        <v>227</v>
      </c>
      <c r="G19" s="18">
        <v>0</v>
      </c>
      <c r="H19" s="18">
        <v>249</v>
      </c>
      <c r="I19" s="18">
        <v>2</v>
      </c>
      <c r="J19" s="18">
        <v>476</v>
      </c>
      <c r="K19" s="18">
        <v>2</v>
      </c>
      <c r="L19" s="18">
        <v>213</v>
      </c>
      <c r="M19" s="7" t="s">
        <v>396</v>
      </c>
    </row>
    <row r="20" spans="1:13" x14ac:dyDescent="0.2">
      <c r="A20" s="8" t="str">
        <f t="shared" si="1"/>
        <v>2023/3末</v>
      </c>
      <c r="B20" s="8" t="str">
        <f t="shared" si="1"/>
        <v>令和5/3末</v>
      </c>
      <c r="C20" s="16">
        <v>18</v>
      </c>
      <c r="D20" s="16">
        <v>19</v>
      </c>
      <c r="E20" s="17" t="s">
        <v>59</v>
      </c>
      <c r="F20" s="16">
        <v>160</v>
      </c>
      <c r="G20" s="16">
        <v>2</v>
      </c>
      <c r="H20" s="16">
        <v>180</v>
      </c>
      <c r="I20" s="16">
        <v>3</v>
      </c>
      <c r="J20" s="16">
        <v>340</v>
      </c>
      <c r="K20" s="16">
        <v>5</v>
      </c>
      <c r="L20" s="16">
        <v>141</v>
      </c>
      <c r="M20" s="9" t="s">
        <v>396</v>
      </c>
    </row>
    <row r="21" spans="1:13" x14ac:dyDescent="0.2">
      <c r="A21" s="10" t="str">
        <f t="shared" ref="A21:B36" si="2">A20</f>
        <v>2023/3末</v>
      </c>
      <c r="B21" s="10" t="str">
        <f t="shared" si="2"/>
        <v>令和5/3末</v>
      </c>
      <c r="C21" s="18">
        <v>19</v>
      </c>
      <c r="D21" s="18">
        <v>103</v>
      </c>
      <c r="E21" s="19" t="s">
        <v>60</v>
      </c>
      <c r="F21" s="18">
        <v>202</v>
      </c>
      <c r="G21" s="18">
        <v>6</v>
      </c>
      <c r="H21" s="18">
        <v>201</v>
      </c>
      <c r="I21" s="18">
        <v>3</v>
      </c>
      <c r="J21" s="18">
        <v>403</v>
      </c>
      <c r="K21" s="18">
        <v>9</v>
      </c>
      <c r="L21" s="18">
        <v>166</v>
      </c>
      <c r="M21" s="7" t="s">
        <v>396</v>
      </c>
    </row>
    <row r="22" spans="1:13" x14ac:dyDescent="0.2">
      <c r="A22" s="8" t="str">
        <f t="shared" si="2"/>
        <v>2023/3末</v>
      </c>
      <c r="B22" s="8" t="str">
        <f t="shared" si="2"/>
        <v>令和5/3末</v>
      </c>
      <c r="C22" s="16">
        <v>20</v>
      </c>
      <c r="D22" s="16">
        <v>104</v>
      </c>
      <c r="E22" s="17" t="s">
        <v>61</v>
      </c>
      <c r="F22" s="16">
        <v>42</v>
      </c>
      <c r="G22" s="16">
        <v>1</v>
      </c>
      <c r="H22" s="16">
        <v>64</v>
      </c>
      <c r="I22" s="16">
        <v>1</v>
      </c>
      <c r="J22" s="16">
        <v>106</v>
      </c>
      <c r="K22" s="16">
        <v>2</v>
      </c>
      <c r="L22" s="16">
        <v>53</v>
      </c>
      <c r="M22" s="9" t="s">
        <v>396</v>
      </c>
    </row>
    <row r="23" spans="1:13" x14ac:dyDescent="0.2">
      <c r="A23" s="10" t="str">
        <f t="shared" si="2"/>
        <v>2023/3末</v>
      </c>
      <c r="B23" s="10" t="str">
        <f t="shared" si="2"/>
        <v>令和5/3末</v>
      </c>
      <c r="C23" s="18">
        <v>21</v>
      </c>
      <c r="D23" s="18">
        <v>105</v>
      </c>
      <c r="E23" s="19" t="s">
        <v>62</v>
      </c>
      <c r="F23" s="18">
        <v>25</v>
      </c>
      <c r="G23" s="18">
        <v>0</v>
      </c>
      <c r="H23" s="18">
        <v>20</v>
      </c>
      <c r="I23" s="18">
        <v>0</v>
      </c>
      <c r="J23" s="18">
        <v>45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2023/3末</v>
      </c>
      <c r="B24" s="8" t="str">
        <f t="shared" si="2"/>
        <v>令和5/3末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2023/3末</v>
      </c>
      <c r="B25" s="10" t="str">
        <f t="shared" si="2"/>
        <v>令和5/3末</v>
      </c>
      <c r="C25" s="18">
        <v>23</v>
      </c>
      <c r="D25" s="18">
        <v>21</v>
      </c>
      <c r="E25" s="19" t="s">
        <v>64</v>
      </c>
      <c r="F25" s="18">
        <v>164</v>
      </c>
      <c r="G25" s="18">
        <v>0</v>
      </c>
      <c r="H25" s="18">
        <v>178</v>
      </c>
      <c r="I25" s="18">
        <v>11</v>
      </c>
      <c r="J25" s="18">
        <v>342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2023/3末</v>
      </c>
      <c r="B26" s="8" t="str">
        <f t="shared" si="2"/>
        <v>令和5/3末</v>
      </c>
      <c r="C26" s="16">
        <v>24</v>
      </c>
      <c r="D26" s="16">
        <v>22</v>
      </c>
      <c r="E26" s="17" t="s">
        <v>65</v>
      </c>
      <c r="F26" s="16">
        <v>233</v>
      </c>
      <c r="G26" s="16">
        <v>2</v>
      </c>
      <c r="H26" s="16">
        <v>291</v>
      </c>
      <c r="I26" s="16">
        <v>9</v>
      </c>
      <c r="J26" s="16">
        <v>524</v>
      </c>
      <c r="K26" s="16">
        <v>11</v>
      </c>
      <c r="L26" s="16">
        <v>255</v>
      </c>
      <c r="M26" s="9" t="s">
        <v>396</v>
      </c>
    </row>
    <row r="27" spans="1:13" x14ac:dyDescent="0.2">
      <c r="A27" s="10" t="str">
        <f t="shared" si="2"/>
        <v>2023/3末</v>
      </c>
      <c r="B27" s="10" t="str">
        <f t="shared" si="2"/>
        <v>令和5/3末</v>
      </c>
      <c r="C27" s="18">
        <v>25</v>
      </c>
      <c r="D27" s="18">
        <v>23</v>
      </c>
      <c r="E27" s="19" t="s">
        <v>66</v>
      </c>
      <c r="F27" s="18">
        <v>224</v>
      </c>
      <c r="G27" s="18">
        <v>1</v>
      </c>
      <c r="H27" s="18">
        <v>228</v>
      </c>
      <c r="I27" s="18">
        <v>6</v>
      </c>
      <c r="J27" s="18">
        <v>452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2023/3末</v>
      </c>
      <c r="B28" s="8" t="str">
        <f t="shared" si="2"/>
        <v>令和5/3末</v>
      </c>
      <c r="C28" s="16">
        <v>26</v>
      </c>
      <c r="D28" s="16">
        <v>24</v>
      </c>
      <c r="E28" s="17" t="s">
        <v>67</v>
      </c>
      <c r="F28" s="16">
        <v>310</v>
      </c>
      <c r="G28" s="16">
        <v>4</v>
      </c>
      <c r="H28" s="16">
        <v>376</v>
      </c>
      <c r="I28" s="16">
        <v>11</v>
      </c>
      <c r="J28" s="16">
        <v>686</v>
      </c>
      <c r="K28" s="16">
        <v>15</v>
      </c>
      <c r="L28" s="16">
        <v>306</v>
      </c>
      <c r="M28" s="9" t="s">
        <v>396</v>
      </c>
    </row>
    <row r="29" spans="1:13" x14ac:dyDescent="0.2">
      <c r="A29" s="10" t="str">
        <f t="shared" si="2"/>
        <v>2023/3末</v>
      </c>
      <c r="B29" s="10" t="str">
        <f t="shared" si="2"/>
        <v>令和5/3末</v>
      </c>
      <c r="C29" s="18">
        <v>27</v>
      </c>
      <c r="D29" s="18">
        <v>25</v>
      </c>
      <c r="E29" s="19" t="s">
        <v>68</v>
      </c>
      <c r="F29" s="18">
        <v>204</v>
      </c>
      <c r="G29" s="18">
        <v>8</v>
      </c>
      <c r="H29" s="18">
        <v>239</v>
      </c>
      <c r="I29" s="18">
        <v>15</v>
      </c>
      <c r="J29" s="18">
        <v>443</v>
      </c>
      <c r="K29" s="18">
        <v>23</v>
      </c>
      <c r="L29" s="18">
        <v>213</v>
      </c>
      <c r="M29" s="7" t="s">
        <v>396</v>
      </c>
    </row>
    <row r="30" spans="1:13" x14ac:dyDescent="0.2">
      <c r="A30" s="8" t="str">
        <f t="shared" si="2"/>
        <v>2023/3末</v>
      </c>
      <c r="B30" s="8" t="str">
        <f t="shared" si="2"/>
        <v>令和5/3末</v>
      </c>
      <c r="C30" s="16">
        <v>28</v>
      </c>
      <c r="D30" s="16">
        <v>26</v>
      </c>
      <c r="E30" s="17" t="s">
        <v>69</v>
      </c>
      <c r="F30" s="16">
        <v>177</v>
      </c>
      <c r="G30" s="16">
        <v>0</v>
      </c>
      <c r="H30" s="16">
        <v>171</v>
      </c>
      <c r="I30" s="16">
        <v>0</v>
      </c>
      <c r="J30" s="16">
        <v>348</v>
      </c>
      <c r="K30" s="16">
        <v>0</v>
      </c>
      <c r="L30" s="16">
        <v>147</v>
      </c>
      <c r="M30" s="9" t="s">
        <v>396</v>
      </c>
    </row>
    <row r="31" spans="1:13" x14ac:dyDescent="0.2">
      <c r="A31" s="10" t="str">
        <f t="shared" si="2"/>
        <v>2023/3末</v>
      </c>
      <c r="B31" s="10" t="str">
        <f t="shared" si="2"/>
        <v>令和5/3末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2023/3末</v>
      </c>
      <c r="B32" s="8" t="str">
        <f t="shared" si="2"/>
        <v>令和5/3末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21</v>
      </c>
      <c r="I32" s="16">
        <v>0</v>
      </c>
      <c r="J32" s="16">
        <v>28</v>
      </c>
      <c r="K32" s="16">
        <v>0</v>
      </c>
      <c r="L32" s="16">
        <v>28</v>
      </c>
      <c r="M32" s="9" t="s">
        <v>396</v>
      </c>
    </row>
    <row r="33" spans="1:13" x14ac:dyDescent="0.2">
      <c r="A33" s="10" t="str">
        <f t="shared" si="2"/>
        <v>2023/3末</v>
      </c>
      <c r="B33" s="10" t="str">
        <f t="shared" si="2"/>
        <v>令和5/3末</v>
      </c>
      <c r="C33" s="18">
        <v>31</v>
      </c>
      <c r="D33" s="18">
        <v>30</v>
      </c>
      <c r="E33" s="19" t="s">
        <v>72</v>
      </c>
      <c r="F33" s="18">
        <v>547</v>
      </c>
      <c r="G33" s="18">
        <v>3</v>
      </c>
      <c r="H33" s="18">
        <v>530</v>
      </c>
      <c r="I33" s="18">
        <v>7</v>
      </c>
      <c r="J33" s="18">
        <v>1077</v>
      </c>
      <c r="K33" s="18">
        <v>10</v>
      </c>
      <c r="L33" s="18">
        <v>477</v>
      </c>
      <c r="M33" s="7" t="s">
        <v>396</v>
      </c>
    </row>
    <row r="34" spans="1:13" x14ac:dyDescent="0.2">
      <c r="A34" s="8" t="str">
        <f t="shared" si="2"/>
        <v>2023/3末</v>
      </c>
      <c r="B34" s="8" t="str">
        <f t="shared" si="2"/>
        <v>令和5/3末</v>
      </c>
      <c r="C34" s="16">
        <v>32</v>
      </c>
      <c r="D34" s="16">
        <v>31</v>
      </c>
      <c r="E34" s="17" t="s">
        <v>73</v>
      </c>
      <c r="F34" s="16">
        <v>587</v>
      </c>
      <c r="G34" s="16">
        <v>9</v>
      </c>
      <c r="H34" s="16">
        <v>734</v>
      </c>
      <c r="I34" s="16">
        <v>27</v>
      </c>
      <c r="J34" s="16">
        <v>1321</v>
      </c>
      <c r="K34" s="16">
        <v>36</v>
      </c>
      <c r="L34" s="16">
        <v>700</v>
      </c>
      <c r="M34" s="9" t="s">
        <v>396</v>
      </c>
    </row>
    <row r="35" spans="1:13" x14ac:dyDescent="0.2">
      <c r="A35" s="10" t="str">
        <f t="shared" si="2"/>
        <v>2023/3末</v>
      </c>
      <c r="B35" s="10" t="str">
        <f t="shared" si="2"/>
        <v>令和5/3末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2023/3末</v>
      </c>
      <c r="B36" s="8" t="str">
        <f t="shared" si="2"/>
        <v>令和5/3末</v>
      </c>
      <c r="C36" s="16">
        <v>34</v>
      </c>
      <c r="D36" s="16">
        <v>33</v>
      </c>
      <c r="E36" s="17" t="s">
        <v>75</v>
      </c>
      <c r="F36" s="16">
        <v>331</v>
      </c>
      <c r="G36" s="16">
        <v>4</v>
      </c>
      <c r="H36" s="16">
        <v>315</v>
      </c>
      <c r="I36" s="16">
        <v>4</v>
      </c>
      <c r="J36" s="16">
        <v>646</v>
      </c>
      <c r="K36" s="16">
        <v>8</v>
      </c>
      <c r="L36" s="16">
        <v>244</v>
      </c>
      <c r="M36" s="9" t="s">
        <v>396</v>
      </c>
    </row>
    <row r="37" spans="1:13" x14ac:dyDescent="0.2">
      <c r="A37" s="10" t="str">
        <f t="shared" ref="A37:B52" si="3">A36</f>
        <v>2023/3末</v>
      </c>
      <c r="B37" s="10" t="str">
        <f t="shared" si="3"/>
        <v>令和5/3末</v>
      </c>
      <c r="C37" s="18">
        <v>35</v>
      </c>
      <c r="D37" s="18">
        <v>34</v>
      </c>
      <c r="E37" s="19" t="s">
        <v>76</v>
      </c>
      <c r="F37" s="18">
        <v>420</v>
      </c>
      <c r="G37" s="18">
        <v>3</v>
      </c>
      <c r="H37" s="18">
        <v>393</v>
      </c>
      <c r="I37" s="18">
        <v>3</v>
      </c>
      <c r="J37" s="18">
        <v>813</v>
      </c>
      <c r="K37" s="18">
        <v>6</v>
      </c>
      <c r="L37" s="18">
        <v>382</v>
      </c>
      <c r="M37" s="7" t="s">
        <v>396</v>
      </c>
    </row>
    <row r="38" spans="1:13" x14ac:dyDescent="0.2">
      <c r="A38" s="8" t="str">
        <f t="shared" si="3"/>
        <v>2023/3末</v>
      </c>
      <c r="B38" s="8" t="str">
        <f t="shared" si="3"/>
        <v>令和5/3末</v>
      </c>
      <c r="C38" s="16">
        <v>36</v>
      </c>
      <c r="D38" s="16">
        <v>35</v>
      </c>
      <c r="E38" s="17" t="s">
        <v>77</v>
      </c>
      <c r="F38" s="16">
        <v>537</v>
      </c>
      <c r="G38" s="16">
        <v>4</v>
      </c>
      <c r="H38" s="16">
        <v>517</v>
      </c>
      <c r="I38" s="16">
        <v>3</v>
      </c>
      <c r="J38" s="16">
        <v>1054</v>
      </c>
      <c r="K38" s="16">
        <v>7</v>
      </c>
      <c r="L38" s="16">
        <v>444</v>
      </c>
      <c r="M38" s="9" t="s">
        <v>396</v>
      </c>
    </row>
    <row r="39" spans="1:13" x14ac:dyDescent="0.2">
      <c r="A39" s="10" t="str">
        <f t="shared" si="3"/>
        <v>2023/3末</v>
      </c>
      <c r="B39" s="10" t="str">
        <f t="shared" si="3"/>
        <v>令和5/3末</v>
      </c>
      <c r="C39" s="18">
        <v>37</v>
      </c>
      <c r="D39" s="18">
        <v>36</v>
      </c>
      <c r="E39" s="19" t="s">
        <v>78</v>
      </c>
      <c r="F39" s="18">
        <v>149</v>
      </c>
      <c r="G39" s="18">
        <v>1</v>
      </c>
      <c r="H39" s="18">
        <v>138</v>
      </c>
      <c r="I39" s="18">
        <v>2</v>
      </c>
      <c r="J39" s="18">
        <v>287</v>
      </c>
      <c r="K39" s="18">
        <v>3</v>
      </c>
      <c r="L39" s="18">
        <v>108</v>
      </c>
      <c r="M39" s="7" t="s">
        <v>396</v>
      </c>
    </row>
    <row r="40" spans="1:13" x14ac:dyDescent="0.2">
      <c r="A40" s="8" t="str">
        <f t="shared" si="3"/>
        <v>2023/3末</v>
      </c>
      <c r="B40" s="8" t="str">
        <f t="shared" si="3"/>
        <v>令和5/3末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8</v>
      </c>
      <c r="I40" s="16">
        <v>0</v>
      </c>
      <c r="J40" s="16">
        <v>25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2023/3末</v>
      </c>
      <c r="B41" s="10" t="str">
        <f t="shared" si="3"/>
        <v>令和5/3末</v>
      </c>
      <c r="C41" s="18">
        <v>39</v>
      </c>
      <c r="D41" s="18">
        <v>38</v>
      </c>
      <c r="E41" s="19" t="s">
        <v>80</v>
      </c>
      <c r="F41" s="18">
        <v>276</v>
      </c>
      <c r="G41" s="18">
        <v>3</v>
      </c>
      <c r="H41" s="18">
        <v>294</v>
      </c>
      <c r="I41" s="18">
        <v>5</v>
      </c>
      <c r="J41" s="18">
        <v>570</v>
      </c>
      <c r="K41" s="18">
        <v>8</v>
      </c>
      <c r="L41" s="18">
        <v>224</v>
      </c>
      <c r="M41" s="7" t="s">
        <v>396</v>
      </c>
    </row>
    <row r="42" spans="1:13" x14ac:dyDescent="0.2">
      <c r="A42" s="8" t="str">
        <f t="shared" si="3"/>
        <v>2023/3末</v>
      </c>
      <c r="B42" s="8" t="str">
        <f t="shared" si="3"/>
        <v>令和5/3末</v>
      </c>
      <c r="C42" s="16">
        <v>40</v>
      </c>
      <c r="D42" s="16">
        <v>39</v>
      </c>
      <c r="E42" s="17" t="s">
        <v>81</v>
      </c>
      <c r="F42" s="16">
        <v>212</v>
      </c>
      <c r="G42" s="16">
        <v>1</v>
      </c>
      <c r="H42" s="16">
        <v>203</v>
      </c>
      <c r="I42" s="16">
        <v>0</v>
      </c>
      <c r="J42" s="16">
        <v>415</v>
      </c>
      <c r="K42" s="16">
        <v>1</v>
      </c>
      <c r="L42" s="16">
        <v>160</v>
      </c>
      <c r="M42" s="9" t="s">
        <v>396</v>
      </c>
    </row>
    <row r="43" spans="1:13" x14ac:dyDescent="0.2">
      <c r="A43" s="10" t="str">
        <f t="shared" si="3"/>
        <v>2023/3末</v>
      </c>
      <c r="B43" s="10" t="str">
        <f t="shared" si="3"/>
        <v>令和5/3末</v>
      </c>
      <c r="C43" s="18">
        <v>41</v>
      </c>
      <c r="D43" s="18">
        <v>40</v>
      </c>
      <c r="E43" s="19" t="s">
        <v>465</v>
      </c>
      <c r="F43" s="18">
        <v>114</v>
      </c>
      <c r="G43" s="18">
        <v>1</v>
      </c>
      <c r="H43" s="18">
        <v>114</v>
      </c>
      <c r="I43" s="18">
        <v>3</v>
      </c>
      <c r="J43" s="18">
        <v>228</v>
      </c>
      <c r="K43" s="18">
        <v>4</v>
      </c>
      <c r="L43" s="18">
        <v>124</v>
      </c>
      <c r="M43" s="7" t="s">
        <v>396</v>
      </c>
    </row>
    <row r="44" spans="1:13" x14ac:dyDescent="0.2">
      <c r="A44" s="8" t="str">
        <f t="shared" si="3"/>
        <v>2023/3末</v>
      </c>
      <c r="B44" s="8" t="str">
        <f t="shared" si="3"/>
        <v>令和5/3末</v>
      </c>
      <c r="C44" s="16">
        <v>42</v>
      </c>
      <c r="D44" s="16">
        <v>41</v>
      </c>
      <c r="E44" s="17" t="s">
        <v>466</v>
      </c>
      <c r="F44" s="16">
        <v>119</v>
      </c>
      <c r="G44" s="16">
        <v>0</v>
      </c>
      <c r="H44" s="16">
        <v>129</v>
      </c>
      <c r="I44" s="16">
        <v>0</v>
      </c>
      <c r="J44" s="16">
        <v>248</v>
      </c>
      <c r="K44" s="16">
        <v>0</v>
      </c>
      <c r="L44" s="16">
        <v>124</v>
      </c>
      <c r="M44" s="9" t="s">
        <v>396</v>
      </c>
    </row>
    <row r="45" spans="1:13" x14ac:dyDescent="0.2">
      <c r="A45" s="10" t="str">
        <f t="shared" si="3"/>
        <v>2023/3末</v>
      </c>
      <c r="B45" s="10" t="str">
        <f t="shared" si="3"/>
        <v>令和5/3末</v>
      </c>
      <c r="C45" s="18">
        <v>43</v>
      </c>
      <c r="D45" s="18">
        <v>42</v>
      </c>
      <c r="E45" s="19" t="s">
        <v>82</v>
      </c>
      <c r="F45" s="18">
        <v>163</v>
      </c>
      <c r="G45" s="18">
        <v>1</v>
      </c>
      <c r="H45" s="18">
        <v>162</v>
      </c>
      <c r="I45" s="18">
        <v>3</v>
      </c>
      <c r="J45" s="18">
        <v>325</v>
      </c>
      <c r="K45" s="18">
        <v>4</v>
      </c>
      <c r="L45" s="18">
        <v>146</v>
      </c>
      <c r="M45" s="7" t="s">
        <v>396</v>
      </c>
    </row>
    <row r="46" spans="1:13" x14ac:dyDescent="0.2">
      <c r="A46" s="8" t="str">
        <f t="shared" si="3"/>
        <v>2023/3末</v>
      </c>
      <c r="B46" s="8" t="str">
        <f t="shared" si="3"/>
        <v>令和5/3末</v>
      </c>
      <c r="C46" s="16">
        <v>44</v>
      </c>
      <c r="D46" s="16">
        <v>43</v>
      </c>
      <c r="E46" s="17" t="s">
        <v>83</v>
      </c>
      <c r="F46" s="16">
        <v>201</v>
      </c>
      <c r="G46" s="16">
        <v>0</v>
      </c>
      <c r="H46" s="16">
        <v>213</v>
      </c>
      <c r="I46" s="16">
        <v>0</v>
      </c>
      <c r="J46" s="16">
        <v>414</v>
      </c>
      <c r="K46" s="16">
        <v>0</v>
      </c>
      <c r="L46" s="16">
        <v>192</v>
      </c>
      <c r="M46" s="9" t="s">
        <v>396</v>
      </c>
    </row>
    <row r="47" spans="1:13" x14ac:dyDescent="0.2">
      <c r="A47" s="10" t="str">
        <f t="shared" si="3"/>
        <v>2023/3末</v>
      </c>
      <c r="B47" s="10" t="str">
        <f t="shared" si="3"/>
        <v>令和5/3末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55</v>
      </c>
      <c r="I47" s="18">
        <v>0</v>
      </c>
      <c r="J47" s="18">
        <v>85</v>
      </c>
      <c r="K47" s="18">
        <v>0</v>
      </c>
      <c r="L47" s="18">
        <v>42</v>
      </c>
      <c r="M47" s="7" t="s">
        <v>396</v>
      </c>
    </row>
    <row r="48" spans="1:13" x14ac:dyDescent="0.2">
      <c r="A48" s="8" t="str">
        <f t="shared" si="3"/>
        <v>2023/3末</v>
      </c>
      <c r="B48" s="8" t="str">
        <f t="shared" si="3"/>
        <v>令和5/3末</v>
      </c>
      <c r="C48" s="16">
        <v>46</v>
      </c>
      <c r="D48" s="16">
        <v>45</v>
      </c>
      <c r="E48" s="17" t="s">
        <v>85</v>
      </c>
      <c r="F48" s="16">
        <v>145</v>
      </c>
      <c r="G48" s="16">
        <v>0</v>
      </c>
      <c r="H48" s="16">
        <v>133</v>
      </c>
      <c r="I48" s="16">
        <v>1</v>
      </c>
      <c r="J48" s="16">
        <v>278</v>
      </c>
      <c r="K48" s="16">
        <v>1</v>
      </c>
      <c r="L48" s="16">
        <v>128</v>
      </c>
      <c r="M48" s="9" t="s">
        <v>396</v>
      </c>
    </row>
    <row r="49" spans="1:13" x14ac:dyDescent="0.2">
      <c r="A49" s="10" t="str">
        <f t="shared" si="3"/>
        <v>2023/3末</v>
      </c>
      <c r="B49" s="10" t="str">
        <f t="shared" si="3"/>
        <v>令和5/3末</v>
      </c>
      <c r="C49" s="18">
        <v>47</v>
      </c>
      <c r="D49" s="18">
        <v>46</v>
      </c>
      <c r="E49" s="19" t="s">
        <v>86</v>
      </c>
      <c r="F49" s="18">
        <v>104</v>
      </c>
      <c r="G49" s="18">
        <v>1</v>
      </c>
      <c r="H49" s="18">
        <v>131</v>
      </c>
      <c r="I49" s="18">
        <v>1</v>
      </c>
      <c r="J49" s="18">
        <v>235</v>
      </c>
      <c r="K49" s="18">
        <v>2</v>
      </c>
      <c r="L49" s="18">
        <v>193</v>
      </c>
      <c r="M49" s="7" t="s">
        <v>396</v>
      </c>
    </row>
    <row r="50" spans="1:13" x14ac:dyDescent="0.2">
      <c r="A50" s="8" t="str">
        <f t="shared" si="3"/>
        <v>2023/3末</v>
      </c>
      <c r="B50" s="8" t="str">
        <f t="shared" si="3"/>
        <v>令和5/3末</v>
      </c>
      <c r="C50" s="16">
        <v>48</v>
      </c>
      <c r="D50" s="16">
        <v>47</v>
      </c>
      <c r="E50" s="17" t="s">
        <v>87</v>
      </c>
      <c r="F50" s="16">
        <v>111</v>
      </c>
      <c r="G50" s="16">
        <v>0</v>
      </c>
      <c r="H50" s="16">
        <v>117</v>
      </c>
      <c r="I50" s="16">
        <v>0</v>
      </c>
      <c r="J50" s="16">
        <v>228</v>
      </c>
      <c r="K50" s="16">
        <v>0</v>
      </c>
      <c r="L50" s="16">
        <v>102</v>
      </c>
      <c r="M50" s="9" t="s">
        <v>396</v>
      </c>
    </row>
    <row r="51" spans="1:13" x14ac:dyDescent="0.2">
      <c r="A51" s="10" t="str">
        <f t="shared" si="3"/>
        <v>2023/3末</v>
      </c>
      <c r="B51" s="10" t="str">
        <f t="shared" si="3"/>
        <v>令和5/3末</v>
      </c>
      <c r="C51" s="18">
        <v>49</v>
      </c>
      <c r="D51" s="18">
        <v>48</v>
      </c>
      <c r="E51" s="19" t="s">
        <v>88</v>
      </c>
      <c r="F51" s="18">
        <v>151</v>
      </c>
      <c r="G51" s="18">
        <v>0</v>
      </c>
      <c r="H51" s="18">
        <v>143</v>
      </c>
      <c r="I51" s="18">
        <v>1</v>
      </c>
      <c r="J51" s="18">
        <v>294</v>
      </c>
      <c r="K51" s="18">
        <v>1</v>
      </c>
      <c r="L51" s="18">
        <v>122</v>
      </c>
      <c r="M51" s="7" t="s">
        <v>396</v>
      </c>
    </row>
    <row r="52" spans="1:13" x14ac:dyDescent="0.2">
      <c r="A52" s="8" t="str">
        <f t="shared" si="3"/>
        <v>2023/3末</v>
      </c>
      <c r="B52" s="8" t="str">
        <f t="shared" si="3"/>
        <v>令和5/3末</v>
      </c>
      <c r="C52" s="16">
        <v>50</v>
      </c>
      <c r="D52" s="16">
        <v>49</v>
      </c>
      <c r="E52" s="17" t="s">
        <v>89</v>
      </c>
      <c r="F52" s="16">
        <v>90</v>
      </c>
      <c r="G52" s="16">
        <v>1</v>
      </c>
      <c r="H52" s="16">
        <v>88</v>
      </c>
      <c r="I52" s="16">
        <v>1</v>
      </c>
      <c r="J52" s="16">
        <v>178</v>
      </c>
      <c r="K52" s="16">
        <v>2</v>
      </c>
      <c r="L52" s="16">
        <v>78</v>
      </c>
      <c r="M52" s="9" t="s">
        <v>396</v>
      </c>
    </row>
    <row r="53" spans="1:13" x14ac:dyDescent="0.2">
      <c r="A53" s="10" t="str">
        <f t="shared" ref="A53:B68" si="4">A52</f>
        <v>2023/3末</v>
      </c>
      <c r="B53" s="10" t="str">
        <f t="shared" si="4"/>
        <v>令和5/3末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2023/3末</v>
      </c>
      <c r="B54" s="8" t="str">
        <f t="shared" si="4"/>
        <v>令和5/3末</v>
      </c>
      <c r="C54" s="16">
        <v>52</v>
      </c>
      <c r="D54" s="16">
        <v>51</v>
      </c>
      <c r="E54" s="17" t="s">
        <v>91</v>
      </c>
      <c r="F54" s="16">
        <v>99</v>
      </c>
      <c r="G54" s="16">
        <v>1</v>
      </c>
      <c r="H54" s="16">
        <v>110</v>
      </c>
      <c r="I54" s="16">
        <v>1</v>
      </c>
      <c r="J54" s="16">
        <v>209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2023/3末</v>
      </c>
      <c r="B55" s="10" t="str">
        <f t="shared" si="4"/>
        <v>令和5/3末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13</v>
      </c>
      <c r="I55" s="18">
        <v>0</v>
      </c>
      <c r="J55" s="18">
        <v>27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2023/3末</v>
      </c>
      <c r="B56" s="8" t="str">
        <f t="shared" si="4"/>
        <v>令和5/3末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63</v>
      </c>
      <c r="I56" s="16">
        <v>1</v>
      </c>
      <c r="J56" s="16">
        <v>124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2023/3末</v>
      </c>
      <c r="B57" s="10" t="str">
        <f t="shared" si="4"/>
        <v>令和5/3末</v>
      </c>
      <c r="C57" s="18">
        <v>55</v>
      </c>
      <c r="D57" s="18">
        <v>54</v>
      </c>
      <c r="E57" s="19" t="s">
        <v>94</v>
      </c>
      <c r="F57" s="18">
        <v>138</v>
      </c>
      <c r="G57" s="18">
        <v>0</v>
      </c>
      <c r="H57" s="18">
        <v>155</v>
      </c>
      <c r="I57" s="18">
        <v>3</v>
      </c>
      <c r="J57" s="18">
        <v>293</v>
      </c>
      <c r="K57" s="18">
        <v>3</v>
      </c>
      <c r="L57" s="18">
        <v>120</v>
      </c>
      <c r="M57" s="7" t="s">
        <v>396</v>
      </c>
    </row>
    <row r="58" spans="1:13" x14ac:dyDescent="0.2">
      <c r="A58" s="8" t="str">
        <f t="shared" si="4"/>
        <v>2023/3末</v>
      </c>
      <c r="B58" s="8" t="str">
        <f t="shared" si="4"/>
        <v>令和5/3末</v>
      </c>
      <c r="C58" s="16">
        <v>56</v>
      </c>
      <c r="D58" s="16">
        <v>55</v>
      </c>
      <c r="E58" s="17" t="s">
        <v>95</v>
      </c>
      <c r="F58" s="16">
        <v>304</v>
      </c>
      <c r="G58" s="16">
        <v>8</v>
      </c>
      <c r="H58" s="16">
        <v>329</v>
      </c>
      <c r="I58" s="16">
        <v>9</v>
      </c>
      <c r="J58" s="16">
        <v>633</v>
      </c>
      <c r="K58" s="16">
        <v>17</v>
      </c>
      <c r="L58" s="16">
        <v>281</v>
      </c>
      <c r="M58" s="9" t="s">
        <v>396</v>
      </c>
    </row>
    <row r="59" spans="1:13" x14ac:dyDescent="0.2">
      <c r="A59" s="10" t="str">
        <f t="shared" si="4"/>
        <v>2023/3末</v>
      </c>
      <c r="B59" s="10" t="str">
        <f t="shared" si="4"/>
        <v>令和5/3末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2023/3末</v>
      </c>
      <c r="B60" s="8" t="str">
        <f t="shared" si="4"/>
        <v>令和5/3末</v>
      </c>
      <c r="C60" s="16">
        <v>58</v>
      </c>
      <c r="D60" s="16">
        <v>57</v>
      </c>
      <c r="E60" s="17" t="s">
        <v>96</v>
      </c>
      <c r="F60" s="16">
        <v>71</v>
      </c>
      <c r="G60" s="16">
        <v>3</v>
      </c>
      <c r="H60" s="16">
        <v>73</v>
      </c>
      <c r="I60" s="16">
        <v>2</v>
      </c>
      <c r="J60" s="16">
        <v>144</v>
      </c>
      <c r="K60" s="16">
        <v>5</v>
      </c>
      <c r="L60" s="16">
        <v>70</v>
      </c>
      <c r="M60" s="9" t="s">
        <v>396</v>
      </c>
    </row>
    <row r="61" spans="1:13" x14ac:dyDescent="0.2">
      <c r="A61" s="10" t="str">
        <f t="shared" si="4"/>
        <v>2023/3末</v>
      </c>
      <c r="B61" s="10" t="str">
        <f t="shared" si="4"/>
        <v>令和5/3末</v>
      </c>
      <c r="C61" s="18">
        <v>59</v>
      </c>
      <c r="D61" s="18">
        <v>58</v>
      </c>
      <c r="E61" s="19" t="s">
        <v>97</v>
      </c>
      <c r="F61" s="18">
        <v>128</v>
      </c>
      <c r="G61" s="18">
        <v>0</v>
      </c>
      <c r="H61" s="18">
        <v>117</v>
      </c>
      <c r="I61" s="18">
        <v>0</v>
      </c>
      <c r="J61" s="18">
        <v>245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2023/3末</v>
      </c>
      <c r="B62" s="8" t="str">
        <f t="shared" si="4"/>
        <v>令和5/3末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2023/3末</v>
      </c>
      <c r="B63" s="10" t="str">
        <f t="shared" si="4"/>
        <v>令和5/3末</v>
      </c>
      <c r="C63" s="18">
        <v>61</v>
      </c>
      <c r="D63" s="18">
        <v>60</v>
      </c>
      <c r="E63" s="19" t="s">
        <v>99</v>
      </c>
      <c r="F63" s="18">
        <v>269</v>
      </c>
      <c r="G63" s="18">
        <v>8</v>
      </c>
      <c r="H63" s="18">
        <v>294</v>
      </c>
      <c r="I63" s="18">
        <v>15</v>
      </c>
      <c r="J63" s="18">
        <v>563</v>
      </c>
      <c r="K63" s="18">
        <v>23</v>
      </c>
      <c r="L63" s="18">
        <v>291</v>
      </c>
      <c r="M63" s="7" t="s">
        <v>396</v>
      </c>
    </row>
    <row r="64" spans="1:13" x14ac:dyDescent="0.2">
      <c r="A64" s="8" t="str">
        <f t="shared" si="4"/>
        <v>2023/3末</v>
      </c>
      <c r="B64" s="8" t="str">
        <f t="shared" si="4"/>
        <v>令和5/3末</v>
      </c>
      <c r="C64" s="16">
        <v>62</v>
      </c>
      <c r="D64" s="16">
        <v>61</v>
      </c>
      <c r="E64" s="17" t="s">
        <v>100</v>
      </c>
      <c r="F64" s="16">
        <v>286</v>
      </c>
      <c r="G64" s="16">
        <v>7</v>
      </c>
      <c r="H64" s="16">
        <v>258</v>
      </c>
      <c r="I64" s="16">
        <v>7</v>
      </c>
      <c r="J64" s="16">
        <v>544</v>
      </c>
      <c r="K64" s="16">
        <v>14</v>
      </c>
      <c r="L64" s="16">
        <v>282</v>
      </c>
      <c r="M64" s="9" t="s">
        <v>396</v>
      </c>
    </row>
    <row r="65" spans="1:13" x14ac:dyDescent="0.2">
      <c r="A65" s="10" t="str">
        <f t="shared" si="4"/>
        <v>2023/3末</v>
      </c>
      <c r="B65" s="10" t="str">
        <f t="shared" si="4"/>
        <v>令和5/3末</v>
      </c>
      <c r="C65" s="18">
        <v>63</v>
      </c>
      <c r="D65" s="18">
        <v>62</v>
      </c>
      <c r="E65" s="19" t="s">
        <v>101</v>
      </c>
      <c r="F65" s="18">
        <v>115</v>
      </c>
      <c r="G65" s="18">
        <v>2</v>
      </c>
      <c r="H65" s="18">
        <v>97</v>
      </c>
      <c r="I65" s="18">
        <v>8</v>
      </c>
      <c r="J65" s="18">
        <v>212</v>
      </c>
      <c r="K65" s="18">
        <v>10</v>
      </c>
      <c r="L65" s="18">
        <v>133</v>
      </c>
      <c r="M65" s="7" t="s">
        <v>396</v>
      </c>
    </row>
    <row r="66" spans="1:13" x14ac:dyDescent="0.2">
      <c r="A66" s="8" t="str">
        <f t="shared" si="4"/>
        <v>2023/3末</v>
      </c>
      <c r="B66" s="8" t="str">
        <f t="shared" si="4"/>
        <v>令和5/3末</v>
      </c>
      <c r="C66" s="16">
        <v>64</v>
      </c>
      <c r="D66" s="16">
        <v>63</v>
      </c>
      <c r="E66" s="17" t="s">
        <v>102</v>
      </c>
      <c r="F66" s="16">
        <v>342</v>
      </c>
      <c r="G66" s="16">
        <v>6</v>
      </c>
      <c r="H66" s="16">
        <v>345</v>
      </c>
      <c r="I66" s="16">
        <v>8</v>
      </c>
      <c r="J66" s="16">
        <v>687</v>
      </c>
      <c r="K66" s="16">
        <v>14</v>
      </c>
      <c r="L66" s="16">
        <v>320</v>
      </c>
      <c r="M66" s="9" t="s">
        <v>396</v>
      </c>
    </row>
    <row r="67" spans="1:13" x14ac:dyDescent="0.2">
      <c r="A67" s="10" t="str">
        <f t="shared" si="4"/>
        <v>2023/3末</v>
      </c>
      <c r="B67" s="10" t="str">
        <f t="shared" si="4"/>
        <v>令和5/3末</v>
      </c>
      <c r="C67" s="18">
        <v>65</v>
      </c>
      <c r="D67" s="18">
        <v>64</v>
      </c>
      <c r="E67" s="19" t="s">
        <v>103</v>
      </c>
      <c r="F67" s="18">
        <v>337</v>
      </c>
      <c r="G67" s="18">
        <v>22</v>
      </c>
      <c r="H67" s="18">
        <v>344</v>
      </c>
      <c r="I67" s="18">
        <v>16</v>
      </c>
      <c r="J67" s="18">
        <v>681</v>
      </c>
      <c r="K67" s="18">
        <v>38</v>
      </c>
      <c r="L67" s="18">
        <v>316</v>
      </c>
      <c r="M67" s="7" t="s">
        <v>396</v>
      </c>
    </row>
    <row r="68" spans="1:13" x14ac:dyDescent="0.2">
      <c r="A68" s="8" t="str">
        <f t="shared" si="4"/>
        <v>2023/3末</v>
      </c>
      <c r="B68" s="8" t="str">
        <f t="shared" si="4"/>
        <v>令和5/3末</v>
      </c>
      <c r="C68" s="16">
        <v>66</v>
      </c>
      <c r="D68" s="16">
        <v>65</v>
      </c>
      <c r="E68" s="17" t="s">
        <v>104</v>
      </c>
      <c r="F68" s="16">
        <v>7</v>
      </c>
      <c r="G68" s="16">
        <v>0</v>
      </c>
      <c r="H68" s="16">
        <v>6</v>
      </c>
      <c r="I68" s="16">
        <v>0</v>
      </c>
      <c r="J68" s="16">
        <v>13</v>
      </c>
      <c r="K68" s="16">
        <v>0</v>
      </c>
      <c r="L68" s="16">
        <v>9</v>
      </c>
      <c r="M68" s="9" t="s">
        <v>396</v>
      </c>
    </row>
    <row r="69" spans="1:13" x14ac:dyDescent="0.2">
      <c r="A69" s="10" t="str">
        <f t="shared" ref="A69:B84" si="5">A68</f>
        <v>2023/3末</v>
      </c>
      <c r="B69" s="10" t="str">
        <f t="shared" si="5"/>
        <v>令和5/3末</v>
      </c>
      <c r="C69" s="18">
        <v>67</v>
      </c>
      <c r="D69" s="18">
        <v>66</v>
      </c>
      <c r="E69" s="19" t="s">
        <v>105</v>
      </c>
      <c r="F69" s="18">
        <v>108</v>
      </c>
      <c r="G69" s="18">
        <v>0</v>
      </c>
      <c r="H69" s="18">
        <v>108</v>
      </c>
      <c r="I69" s="18">
        <v>0</v>
      </c>
      <c r="J69" s="18">
        <v>216</v>
      </c>
      <c r="K69" s="18">
        <v>0</v>
      </c>
      <c r="L69" s="18">
        <v>102</v>
      </c>
      <c r="M69" s="7" t="s">
        <v>396</v>
      </c>
    </row>
    <row r="70" spans="1:13" x14ac:dyDescent="0.2">
      <c r="A70" s="8" t="str">
        <f t="shared" si="5"/>
        <v>2023/3末</v>
      </c>
      <c r="B70" s="8" t="str">
        <f t="shared" si="5"/>
        <v>令和5/3末</v>
      </c>
      <c r="C70" s="16">
        <v>68</v>
      </c>
      <c r="D70" s="16">
        <v>67</v>
      </c>
      <c r="E70" s="17" t="s">
        <v>106</v>
      </c>
      <c r="F70" s="16">
        <v>216</v>
      </c>
      <c r="G70" s="16">
        <v>1</v>
      </c>
      <c r="H70" s="16">
        <v>248</v>
      </c>
      <c r="I70" s="16">
        <v>3</v>
      </c>
      <c r="J70" s="16">
        <v>464</v>
      </c>
      <c r="K70" s="16">
        <v>4</v>
      </c>
      <c r="L70" s="16">
        <v>190</v>
      </c>
      <c r="M70" s="9" t="s">
        <v>396</v>
      </c>
    </row>
    <row r="71" spans="1:13" x14ac:dyDescent="0.2">
      <c r="A71" s="10" t="str">
        <f t="shared" si="5"/>
        <v>2023/3末</v>
      </c>
      <c r="B71" s="10" t="str">
        <f t="shared" si="5"/>
        <v>令和5/3末</v>
      </c>
      <c r="C71" s="18">
        <v>69</v>
      </c>
      <c r="D71" s="18">
        <v>68</v>
      </c>
      <c r="E71" s="19" t="s">
        <v>107</v>
      </c>
      <c r="F71" s="18">
        <v>336</v>
      </c>
      <c r="G71" s="18">
        <v>3</v>
      </c>
      <c r="H71" s="18">
        <v>339</v>
      </c>
      <c r="I71" s="18">
        <v>5</v>
      </c>
      <c r="J71" s="18">
        <v>675</v>
      </c>
      <c r="K71" s="18">
        <v>8</v>
      </c>
      <c r="L71" s="18">
        <v>327</v>
      </c>
      <c r="M71" s="7" t="s">
        <v>396</v>
      </c>
    </row>
    <row r="72" spans="1:13" x14ac:dyDescent="0.2">
      <c r="A72" s="8" t="str">
        <f t="shared" si="5"/>
        <v>2023/3末</v>
      </c>
      <c r="B72" s="8" t="str">
        <f t="shared" si="5"/>
        <v>令和5/3末</v>
      </c>
      <c r="C72" s="16">
        <v>70</v>
      </c>
      <c r="D72" s="16">
        <v>69</v>
      </c>
      <c r="E72" s="17" t="s">
        <v>108</v>
      </c>
      <c r="F72" s="16">
        <v>367</v>
      </c>
      <c r="G72" s="16">
        <v>8</v>
      </c>
      <c r="H72" s="16">
        <v>315</v>
      </c>
      <c r="I72" s="16">
        <v>5</v>
      </c>
      <c r="J72" s="16">
        <v>682</v>
      </c>
      <c r="K72" s="16">
        <v>13</v>
      </c>
      <c r="L72" s="16">
        <v>343</v>
      </c>
      <c r="M72" s="9" t="s">
        <v>396</v>
      </c>
    </row>
    <row r="73" spans="1:13" x14ac:dyDescent="0.2">
      <c r="A73" s="10" t="str">
        <f t="shared" si="5"/>
        <v>2023/3末</v>
      </c>
      <c r="B73" s="10" t="str">
        <f t="shared" si="5"/>
        <v>令和5/3末</v>
      </c>
      <c r="C73" s="18">
        <v>71</v>
      </c>
      <c r="D73" s="18">
        <v>70</v>
      </c>
      <c r="E73" s="19" t="s">
        <v>109</v>
      </c>
      <c r="F73" s="18">
        <v>171</v>
      </c>
      <c r="G73" s="18">
        <v>1</v>
      </c>
      <c r="H73" s="18">
        <v>165</v>
      </c>
      <c r="I73" s="18">
        <v>1</v>
      </c>
      <c r="J73" s="18">
        <v>336</v>
      </c>
      <c r="K73" s="18">
        <v>2</v>
      </c>
      <c r="L73" s="18">
        <v>143</v>
      </c>
      <c r="M73" s="7" t="s">
        <v>396</v>
      </c>
    </row>
    <row r="74" spans="1:13" x14ac:dyDescent="0.2">
      <c r="A74" s="8" t="str">
        <f t="shared" si="5"/>
        <v>2023/3末</v>
      </c>
      <c r="B74" s="8" t="str">
        <f t="shared" si="5"/>
        <v>令和5/3末</v>
      </c>
      <c r="C74" s="16">
        <v>72</v>
      </c>
      <c r="D74" s="16">
        <v>71</v>
      </c>
      <c r="E74" s="17" t="s">
        <v>110</v>
      </c>
      <c r="F74" s="16">
        <v>201</v>
      </c>
      <c r="G74" s="16">
        <v>2</v>
      </c>
      <c r="H74" s="16">
        <v>172</v>
      </c>
      <c r="I74" s="16">
        <v>2</v>
      </c>
      <c r="J74" s="16">
        <v>373</v>
      </c>
      <c r="K74" s="16">
        <v>4</v>
      </c>
      <c r="L74" s="16">
        <v>178</v>
      </c>
      <c r="M74" s="9" t="s">
        <v>396</v>
      </c>
    </row>
    <row r="75" spans="1:13" x14ac:dyDescent="0.2">
      <c r="A75" s="10" t="str">
        <f t="shared" si="5"/>
        <v>2023/3末</v>
      </c>
      <c r="B75" s="10" t="str">
        <f t="shared" si="5"/>
        <v>令和5/3末</v>
      </c>
      <c r="C75" s="18">
        <v>73</v>
      </c>
      <c r="D75" s="18">
        <v>72</v>
      </c>
      <c r="E75" s="19" t="s">
        <v>111</v>
      </c>
      <c r="F75" s="18">
        <v>230</v>
      </c>
      <c r="G75" s="18">
        <v>2</v>
      </c>
      <c r="H75" s="18">
        <v>307</v>
      </c>
      <c r="I75" s="18">
        <v>9</v>
      </c>
      <c r="J75" s="18">
        <v>537</v>
      </c>
      <c r="K75" s="18">
        <v>11</v>
      </c>
      <c r="L75" s="18">
        <v>260</v>
      </c>
      <c r="M75" s="7" t="s">
        <v>396</v>
      </c>
    </row>
    <row r="76" spans="1:13" x14ac:dyDescent="0.2">
      <c r="A76" s="8" t="str">
        <f t="shared" si="5"/>
        <v>2023/3末</v>
      </c>
      <c r="B76" s="8" t="str">
        <f t="shared" si="5"/>
        <v>令和5/3末</v>
      </c>
      <c r="C76" s="16">
        <v>74</v>
      </c>
      <c r="D76" s="16">
        <v>73</v>
      </c>
      <c r="E76" s="17" t="s">
        <v>112</v>
      </c>
      <c r="F76" s="16">
        <v>435</v>
      </c>
      <c r="G76" s="16">
        <v>3</v>
      </c>
      <c r="H76" s="16">
        <v>306</v>
      </c>
      <c r="I76" s="16">
        <v>4</v>
      </c>
      <c r="J76" s="16">
        <v>741</v>
      </c>
      <c r="K76" s="16">
        <v>7</v>
      </c>
      <c r="L76" s="16">
        <v>432</v>
      </c>
      <c r="M76" s="9" t="s">
        <v>396</v>
      </c>
    </row>
    <row r="77" spans="1:13" x14ac:dyDescent="0.2">
      <c r="A77" s="10" t="str">
        <f t="shared" si="5"/>
        <v>2023/3末</v>
      </c>
      <c r="B77" s="10" t="str">
        <f t="shared" si="5"/>
        <v>令和5/3末</v>
      </c>
      <c r="C77" s="18">
        <v>75</v>
      </c>
      <c r="D77" s="18">
        <v>74</v>
      </c>
      <c r="E77" s="19" t="s">
        <v>113</v>
      </c>
      <c r="F77" s="18">
        <v>433</v>
      </c>
      <c r="G77" s="18">
        <v>1</v>
      </c>
      <c r="H77" s="18">
        <v>433</v>
      </c>
      <c r="I77" s="18">
        <v>5</v>
      </c>
      <c r="J77" s="18">
        <v>866</v>
      </c>
      <c r="K77" s="18">
        <v>6</v>
      </c>
      <c r="L77" s="18">
        <v>383</v>
      </c>
      <c r="M77" s="7" t="s">
        <v>396</v>
      </c>
    </row>
    <row r="78" spans="1:13" x14ac:dyDescent="0.2">
      <c r="A78" s="8" t="str">
        <f t="shared" si="5"/>
        <v>2023/3末</v>
      </c>
      <c r="B78" s="8" t="str">
        <f t="shared" si="5"/>
        <v>令和5/3末</v>
      </c>
      <c r="C78" s="16">
        <v>76</v>
      </c>
      <c r="D78" s="16">
        <v>75</v>
      </c>
      <c r="E78" s="17" t="s">
        <v>114</v>
      </c>
      <c r="F78" s="16">
        <v>222</v>
      </c>
      <c r="G78" s="16">
        <v>2</v>
      </c>
      <c r="H78" s="16">
        <v>247</v>
      </c>
      <c r="I78" s="16">
        <v>4</v>
      </c>
      <c r="J78" s="16">
        <v>469</v>
      </c>
      <c r="K78" s="16">
        <v>6</v>
      </c>
      <c r="L78" s="16">
        <v>192</v>
      </c>
      <c r="M78" s="9" t="s">
        <v>396</v>
      </c>
    </row>
    <row r="79" spans="1:13" x14ac:dyDescent="0.2">
      <c r="A79" s="10" t="str">
        <f t="shared" si="5"/>
        <v>2023/3末</v>
      </c>
      <c r="B79" s="10" t="str">
        <f t="shared" si="5"/>
        <v>令和5/3末</v>
      </c>
      <c r="C79" s="18">
        <v>77</v>
      </c>
      <c r="D79" s="18">
        <v>76</v>
      </c>
      <c r="E79" s="19" t="s">
        <v>115</v>
      </c>
      <c r="F79" s="18">
        <v>11</v>
      </c>
      <c r="G79" s="18">
        <v>0</v>
      </c>
      <c r="H79" s="18">
        <v>10</v>
      </c>
      <c r="I79" s="18">
        <v>0</v>
      </c>
      <c r="J79" s="18">
        <v>21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2023/3末</v>
      </c>
      <c r="B80" s="8" t="str">
        <f t="shared" si="5"/>
        <v>令和5/3末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2023/3末</v>
      </c>
      <c r="B81" s="10" t="str">
        <f t="shared" si="5"/>
        <v>令和5/3末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2023/3末</v>
      </c>
      <c r="B82" s="8" t="str">
        <f t="shared" si="5"/>
        <v>令和5/3末</v>
      </c>
      <c r="C82" s="16">
        <v>80</v>
      </c>
      <c r="D82" s="16">
        <v>79</v>
      </c>
      <c r="E82" s="17" t="s">
        <v>118</v>
      </c>
      <c r="F82" s="16">
        <v>22</v>
      </c>
      <c r="G82" s="16">
        <v>0</v>
      </c>
      <c r="H82" s="16">
        <v>23</v>
      </c>
      <c r="I82" s="16">
        <v>0</v>
      </c>
      <c r="J82" s="16">
        <v>45</v>
      </c>
      <c r="K82" s="16">
        <v>0</v>
      </c>
      <c r="L82" s="16">
        <v>21</v>
      </c>
      <c r="M82" s="9" t="s">
        <v>396</v>
      </c>
    </row>
    <row r="83" spans="1:13" x14ac:dyDescent="0.2">
      <c r="A83" s="10" t="str">
        <f t="shared" si="5"/>
        <v>2023/3末</v>
      </c>
      <c r="B83" s="10" t="str">
        <f t="shared" si="5"/>
        <v>令和5/3末</v>
      </c>
      <c r="C83" s="18">
        <v>81</v>
      </c>
      <c r="D83" s="18">
        <v>80</v>
      </c>
      <c r="E83" s="19" t="s">
        <v>119</v>
      </c>
      <c r="F83" s="18">
        <v>337</v>
      </c>
      <c r="G83" s="18">
        <v>5</v>
      </c>
      <c r="H83" s="18">
        <v>292</v>
      </c>
      <c r="I83" s="18">
        <v>5</v>
      </c>
      <c r="J83" s="18">
        <v>629</v>
      </c>
      <c r="K83" s="18">
        <v>10</v>
      </c>
      <c r="L83" s="18">
        <v>311</v>
      </c>
      <c r="M83" s="7" t="s">
        <v>396</v>
      </c>
    </row>
    <row r="84" spans="1:13" x14ac:dyDescent="0.2">
      <c r="A84" s="8" t="str">
        <f t="shared" si="5"/>
        <v>2023/3末</v>
      </c>
      <c r="B84" s="8" t="str">
        <f t="shared" si="5"/>
        <v>令和5/3末</v>
      </c>
      <c r="C84" s="16">
        <v>82</v>
      </c>
      <c r="D84" s="16">
        <v>81</v>
      </c>
      <c r="E84" s="17" t="s">
        <v>120</v>
      </c>
      <c r="F84" s="16">
        <v>421</v>
      </c>
      <c r="G84" s="16">
        <v>1</v>
      </c>
      <c r="H84" s="16">
        <v>418</v>
      </c>
      <c r="I84" s="16">
        <v>10</v>
      </c>
      <c r="J84" s="16">
        <v>839</v>
      </c>
      <c r="K84" s="16">
        <v>11</v>
      </c>
      <c r="L84" s="16">
        <v>378</v>
      </c>
      <c r="M84" s="9" t="s">
        <v>396</v>
      </c>
    </row>
    <row r="85" spans="1:13" x14ac:dyDescent="0.2">
      <c r="A85" s="10" t="str">
        <f t="shared" ref="A85:B100" si="6">A84</f>
        <v>2023/3末</v>
      </c>
      <c r="B85" s="10" t="str">
        <f t="shared" si="6"/>
        <v>令和5/3末</v>
      </c>
      <c r="C85" s="18">
        <v>83</v>
      </c>
      <c r="D85" s="18">
        <v>82</v>
      </c>
      <c r="E85" s="19" t="s">
        <v>121</v>
      </c>
      <c r="F85" s="18">
        <v>214</v>
      </c>
      <c r="G85" s="18">
        <v>0</v>
      </c>
      <c r="H85" s="18">
        <v>161</v>
      </c>
      <c r="I85" s="18">
        <v>1</v>
      </c>
      <c r="J85" s="18">
        <v>375</v>
      </c>
      <c r="K85" s="18">
        <v>1</v>
      </c>
      <c r="L85" s="18">
        <v>197</v>
      </c>
      <c r="M85" s="7" t="s">
        <v>396</v>
      </c>
    </row>
    <row r="86" spans="1:13" x14ac:dyDescent="0.2">
      <c r="A86" s="8" t="str">
        <f t="shared" si="6"/>
        <v>2023/3末</v>
      </c>
      <c r="B86" s="8" t="str">
        <f t="shared" si="6"/>
        <v>令和5/3末</v>
      </c>
      <c r="C86" s="16">
        <v>84</v>
      </c>
      <c r="D86" s="16">
        <v>83</v>
      </c>
      <c r="E86" s="17" t="s">
        <v>122</v>
      </c>
      <c r="F86" s="16">
        <v>218</v>
      </c>
      <c r="G86" s="16">
        <v>0</v>
      </c>
      <c r="H86" s="16">
        <v>216</v>
      </c>
      <c r="I86" s="16">
        <v>1</v>
      </c>
      <c r="J86" s="16">
        <v>434</v>
      </c>
      <c r="K86" s="16">
        <v>1</v>
      </c>
      <c r="L86" s="16">
        <v>215</v>
      </c>
      <c r="M86" s="9" t="s">
        <v>396</v>
      </c>
    </row>
    <row r="87" spans="1:13" x14ac:dyDescent="0.2">
      <c r="A87" s="10" t="str">
        <f t="shared" si="6"/>
        <v>2023/3末</v>
      </c>
      <c r="B87" s="10" t="str">
        <f t="shared" si="6"/>
        <v>令和5/3末</v>
      </c>
      <c r="C87" s="18">
        <v>85</v>
      </c>
      <c r="D87" s="18">
        <v>84</v>
      </c>
      <c r="E87" s="19" t="s">
        <v>123</v>
      </c>
      <c r="F87" s="18">
        <v>121</v>
      </c>
      <c r="G87" s="18">
        <v>0</v>
      </c>
      <c r="H87" s="18">
        <v>128</v>
      </c>
      <c r="I87" s="18">
        <v>2</v>
      </c>
      <c r="J87" s="18">
        <v>249</v>
      </c>
      <c r="K87" s="18">
        <v>2</v>
      </c>
      <c r="L87" s="18">
        <v>113</v>
      </c>
      <c r="M87" s="7" t="s">
        <v>396</v>
      </c>
    </row>
    <row r="88" spans="1:13" x14ac:dyDescent="0.2">
      <c r="A88" s="8" t="str">
        <f t="shared" si="6"/>
        <v>2023/3末</v>
      </c>
      <c r="B88" s="8" t="str">
        <f t="shared" si="6"/>
        <v>令和5/3末</v>
      </c>
      <c r="C88" s="16">
        <v>86</v>
      </c>
      <c r="D88" s="16">
        <v>85</v>
      </c>
      <c r="E88" s="17" t="s">
        <v>124</v>
      </c>
      <c r="F88" s="16">
        <v>160</v>
      </c>
      <c r="G88" s="16">
        <v>3</v>
      </c>
      <c r="H88" s="16">
        <v>155</v>
      </c>
      <c r="I88" s="16">
        <v>2</v>
      </c>
      <c r="J88" s="16">
        <v>315</v>
      </c>
      <c r="K88" s="16">
        <v>5</v>
      </c>
      <c r="L88" s="16">
        <v>150</v>
      </c>
      <c r="M88" s="9" t="s">
        <v>396</v>
      </c>
    </row>
    <row r="89" spans="1:13" x14ac:dyDescent="0.2">
      <c r="A89" s="10" t="str">
        <f t="shared" si="6"/>
        <v>2023/3末</v>
      </c>
      <c r="B89" s="10" t="str">
        <f t="shared" si="6"/>
        <v>令和5/3末</v>
      </c>
      <c r="C89" s="18">
        <v>87</v>
      </c>
      <c r="D89" s="18">
        <v>86</v>
      </c>
      <c r="E89" s="19" t="s">
        <v>125</v>
      </c>
      <c r="F89" s="18">
        <v>269</v>
      </c>
      <c r="G89" s="18">
        <v>0</v>
      </c>
      <c r="H89" s="18">
        <v>263</v>
      </c>
      <c r="I89" s="18">
        <v>4</v>
      </c>
      <c r="J89" s="18">
        <v>532</v>
      </c>
      <c r="K89" s="18">
        <v>4</v>
      </c>
      <c r="L89" s="18">
        <v>246</v>
      </c>
      <c r="M89" s="7" t="s">
        <v>396</v>
      </c>
    </row>
    <row r="90" spans="1:13" x14ac:dyDescent="0.2">
      <c r="A90" s="8" t="str">
        <f t="shared" si="6"/>
        <v>2023/3末</v>
      </c>
      <c r="B90" s="8" t="str">
        <f t="shared" si="6"/>
        <v>令和5/3末</v>
      </c>
      <c r="C90" s="16">
        <v>88</v>
      </c>
      <c r="D90" s="16">
        <v>87</v>
      </c>
      <c r="E90" s="17" t="s">
        <v>126</v>
      </c>
      <c r="F90" s="16">
        <v>259</v>
      </c>
      <c r="G90" s="16">
        <v>0</v>
      </c>
      <c r="H90" s="16">
        <v>274</v>
      </c>
      <c r="I90" s="16">
        <v>3</v>
      </c>
      <c r="J90" s="16">
        <v>533</v>
      </c>
      <c r="K90" s="16">
        <v>3</v>
      </c>
      <c r="L90" s="16">
        <v>255</v>
      </c>
      <c r="M90" s="9" t="s">
        <v>396</v>
      </c>
    </row>
    <row r="91" spans="1:13" x14ac:dyDescent="0.2">
      <c r="A91" s="10" t="str">
        <f t="shared" si="6"/>
        <v>2023/3末</v>
      </c>
      <c r="B91" s="10" t="str">
        <f t="shared" si="6"/>
        <v>令和5/3末</v>
      </c>
      <c r="C91" s="18">
        <v>89</v>
      </c>
      <c r="D91" s="18">
        <v>88</v>
      </c>
      <c r="E91" s="19" t="s">
        <v>127</v>
      </c>
      <c r="F91" s="18">
        <v>211</v>
      </c>
      <c r="G91" s="18">
        <v>5</v>
      </c>
      <c r="H91" s="18">
        <v>216</v>
      </c>
      <c r="I91" s="18">
        <v>2</v>
      </c>
      <c r="J91" s="18">
        <v>427</v>
      </c>
      <c r="K91" s="18">
        <v>7</v>
      </c>
      <c r="L91" s="18">
        <v>183</v>
      </c>
      <c r="M91" s="7" t="s">
        <v>396</v>
      </c>
    </row>
    <row r="92" spans="1:13" x14ac:dyDescent="0.2">
      <c r="A92" s="8" t="str">
        <f t="shared" si="6"/>
        <v>2023/3末</v>
      </c>
      <c r="B92" s="8" t="str">
        <f t="shared" si="6"/>
        <v>令和5/3末</v>
      </c>
      <c r="C92" s="16">
        <v>90</v>
      </c>
      <c r="D92" s="16">
        <v>89</v>
      </c>
      <c r="E92" s="17" t="s">
        <v>128</v>
      </c>
      <c r="F92" s="16">
        <v>153</v>
      </c>
      <c r="G92" s="16">
        <v>3</v>
      </c>
      <c r="H92" s="16">
        <v>134</v>
      </c>
      <c r="I92" s="16">
        <v>5</v>
      </c>
      <c r="J92" s="16">
        <v>287</v>
      </c>
      <c r="K92" s="16">
        <v>8</v>
      </c>
      <c r="L92" s="16">
        <v>138</v>
      </c>
      <c r="M92" s="9" t="s">
        <v>396</v>
      </c>
    </row>
    <row r="93" spans="1:13" x14ac:dyDescent="0.2">
      <c r="A93" s="10" t="str">
        <f t="shared" si="6"/>
        <v>2023/3末</v>
      </c>
      <c r="B93" s="10" t="str">
        <f t="shared" si="6"/>
        <v>令和5/3末</v>
      </c>
      <c r="C93" s="18">
        <v>91</v>
      </c>
      <c r="D93" s="18">
        <v>90</v>
      </c>
      <c r="E93" s="19" t="s">
        <v>129</v>
      </c>
      <c r="F93" s="18">
        <v>366</v>
      </c>
      <c r="G93" s="18">
        <v>5</v>
      </c>
      <c r="H93" s="18">
        <v>369</v>
      </c>
      <c r="I93" s="18">
        <v>6</v>
      </c>
      <c r="J93" s="18">
        <v>735</v>
      </c>
      <c r="K93" s="18">
        <v>11</v>
      </c>
      <c r="L93" s="18">
        <v>337</v>
      </c>
      <c r="M93" s="7" t="s">
        <v>396</v>
      </c>
    </row>
    <row r="94" spans="1:13" x14ac:dyDescent="0.2">
      <c r="A94" s="8" t="str">
        <f t="shared" si="6"/>
        <v>2023/3末</v>
      </c>
      <c r="B94" s="8" t="str">
        <f t="shared" si="6"/>
        <v>令和5/3末</v>
      </c>
      <c r="C94" s="16">
        <v>92</v>
      </c>
      <c r="D94" s="16">
        <v>91</v>
      </c>
      <c r="E94" s="17" t="s">
        <v>130</v>
      </c>
      <c r="F94" s="16">
        <v>217</v>
      </c>
      <c r="G94" s="16">
        <v>4</v>
      </c>
      <c r="H94" s="16">
        <v>225</v>
      </c>
      <c r="I94" s="16">
        <v>1</v>
      </c>
      <c r="J94" s="16">
        <v>442</v>
      </c>
      <c r="K94" s="16">
        <v>5</v>
      </c>
      <c r="L94" s="16">
        <v>200</v>
      </c>
      <c r="M94" s="9" t="s">
        <v>396</v>
      </c>
    </row>
    <row r="95" spans="1:13" x14ac:dyDescent="0.2">
      <c r="A95" s="10" t="str">
        <f t="shared" si="6"/>
        <v>2023/3末</v>
      </c>
      <c r="B95" s="10" t="str">
        <f t="shared" si="6"/>
        <v>令和5/3末</v>
      </c>
      <c r="C95" s="18">
        <v>93</v>
      </c>
      <c r="D95" s="18">
        <v>92</v>
      </c>
      <c r="E95" s="19" t="s">
        <v>131</v>
      </c>
      <c r="F95" s="18">
        <v>133</v>
      </c>
      <c r="G95" s="18">
        <v>1</v>
      </c>
      <c r="H95" s="18">
        <v>142</v>
      </c>
      <c r="I95" s="18">
        <v>4</v>
      </c>
      <c r="J95" s="18">
        <v>275</v>
      </c>
      <c r="K95" s="18">
        <v>5</v>
      </c>
      <c r="L95" s="18">
        <v>135</v>
      </c>
      <c r="M95" s="7" t="s">
        <v>396</v>
      </c>
    </row>
    <row r="96" spans="1:13" x14ac:dyDescent="0.2">
      <c r="A96" s="8" t="str">
        <f t="shared" si="6"/>
        <v>2023/3末</v>
      </c>
      <c r="B96" s="8" t="str">
        <f t="shared" si="6"/>
        <v>令和5/3末</v>
      </c>
      <c r="C96" s="16">
        <v>94</v>
      </c>
      <c r="D96" s="16">
        <v>93</v>
      </c>
      <c r="E96" s="17" t="s">
        <v>132</v>
      </c>
      <c r="F96" s="16">
        <v>235</v>
      </c>
      <c r="G96" s="16">
        <v>2</v>
      </c>
      <c r="H96" s="16">
        <v>219</v>
      </c>
      <c r="I96" s="16">
        <v>7</v>
      </c>
      <c r="J96" s="16">
        <v>454</v>
      </c>
      <c r="K96" s="16">
        <v>9</v>
      </c>
      <c r="L96" s="16">
        <v>203</v>
      </c>
      <c r="M96" s="9" t="s">
        <v>396</v>
      </c>
    </row>
    <row r="97" spans="1:13" x14ac:dyDescent="0.2">
      <c r="A97" s="10" t="str">
        <f t="shared" si="6"/>
        <v>2023/3末</v>
      </c>
      <c r="B97" s="10" t="str">
        <f t="shared" si="6"/>
        <v>令和5/3末</v>
      </c>
      <c r="C97" s="18">
        <v>95</v>
      </c>
      <c r="D97" s="18">
        <v>95</v>
      </c>
      <c r="E97" s="19" t="s">
        <v>133</v>
      </c>
      <c r="F97" s="18">
        <v>156</v>
      </c>
      <c r="G97" s="18">
        <v>0</v>
      </c>
      <c r="H97" s="18">
        <v>188</v>
      </c>
      <c r="I97" s="18">
        <v>1</v>
      </c>
      <c r="J97" s="18">
        <v>344</v>
      </c>
      <c r="K97" s="18">
        <v>1</v>
      </c>
      <c r="L97" s="18">
        <v>145</v>
      </c>
      <c r="M97" s="7" t="s">
        <v>396</v>
      </c>
    </row>
    <row r="98" spans="1:13" x14ac:dyDescent="0.2">
      <c r="A98" s="8" t="str">
        <f t="shared" si="6"/>
        <v>2023/3末</v>
      </c>
      <c r="B98" s="8" t="str">
        <f t="shared" si="6"/>
        <v>令和5/3末</v>
      </c>
      <c r="C98" s="16">
        <v>96</v>
      </c>
      <c r="D98" s="16">
        <v>96</v>
      </c>
      <c r="E98" s="17" t="s">
        <v>134</v>
      </c>
      <c r="F98" s="16">
        <v>134</v>
      </c>
      <c r="G98" s="16">
        <v>2</v>
      </c>
      <c r="H98" s="16">
        <v>129</v>
      </c>
      <c r="I98" s="16">
        <v>4</v>
      </c>
      <c r="J98" s="16">
        <v>263</v>
      </c>
      <c r="K98" s="16">
        <v>6</v>
      </c>
      <c r="L98" s="16">
        <v>136</v>
      </c>
      <c r="M98" s="9" t="s">
        <v>396</v>
      </c>
    </row>
    <row r="99" spans="1:13" x14ac:dyDescent="0.2">
      <c r="A99" s="10" t="str">
        <f t="shared" si="6"/>
        <v>2023/3末</v>
      </c>
      <c r="B99" s="10" t="str">
        <f t="shared" si="6"/>
        <v>令和5/3末</v>
      </c>
      <c r="C99" s="18">
        <v>97</v>
      </c>
      <c r="D99" s="18">
        <v>97</v>
      </c>
      <c r="E99" s="19" t="s">
        <v>135</v>
      </c>
      <c r="F99" s="18">
        <v>114</v>
      </c>
      <c r="G99" s="18">
        <v>0</v>
      </c>
      <c r="H99" s="18">
        <v>106</v>
      </c>
      <c r="I99" s="18">
        <v>0</v>
      </c>
      <c r="J99" s="18">
        <v>220</v>
      </c>
      <c r="K99" s="18">
        <v>0</v>
      </c>
      <c r="L99" s="18">
        <v>96</v>
      </c>
      <c r="M99" s="7" t="s">
        <v>396</v>
      </c>
    </row>
    <row r="100" spans="1:13" x14ac:dyDescent="0.2">
      <c r="A100" s="8" t="str">
        <f t="shared" si="6"/>
        <v>2023/3末</v>
      </c>
      <c r="B100" s="8" t="str">
        <f t="shared" si="6"/>
        <v>令和5/3末</v>
      </c>
      <c r="C100" s="16">
        <v>98</v>
      </c>
      <c r="D100" s="16">
        <v>98</v>
      </c>
      <c r="E100" s="17" t="s">
        <v>136</v>
      </c>
      <c r="F100" s="16">
        <v>132</v>
      </c>
      <c r="G100" s="16">
        <v>3</v>
      </c>
      <c r="H100" s="16">
        <v>150</v>
      </c>
      <c r="I100" s="16">
        <v>18</v>
      </c>
      <c r="J100" s="16">
        <v>282</v>
      </c>
      <c r="K100" s="16">
        <v>21</v>
      </c>
      <c r="L100" s="16">
        <v>140</v>
      </c>
      <c r="M100" s="9" t="s">
        <v>396</v>
      </c>
    </row>
    <row r="101" spans="1:13" x14ac:dyDescent="0.2">
      <c r="A101" s="10" t="str">
        <f t="shared" ref="A101:B116" si="7">A100</f>
        <v>2023/3末</v>
      </c>
      <c r="B101" s="10" t="str">
        <f t="shared" si="7"/>
        <v>令和5/3末</v>
      </c>
      <c r="C101" s="18">
        <v>99</v>
      </c>
      <c r="D101" s="18">
        <v>99</v>
      </c>
      <c r="E101" s="19" t="s">
        <v>137</v>
      </c>
      <c r="F101" s="18">
        <v>158</v>
      </c>
      <c r="G101" s="18">
        <v>0</v>
      </c>
      <c r="H101" s="18">
        <v>158</v>
      </c>
      <c r="I101" s="18">
        <v>0</v>
      </c>
      <c r="J101" s="18">
        <v>316</v>
      </c>
      <c r="K101" s="18">
        <v>0</v>
      </c>
      <c r="L101" s="18">
        <v>128</v>
      </c>
      <c r="M101" s="7" t="s">
        <v>396</v>
      </c>
    </row>
    <row r="102" spans="1:13" x14ac:dyDescent="0.2">
      <c r="A102" s="8" t="str">
        <f t="shared" si="7"/>
        <v>2023/3末</v>
      </c>
      <c r="B102" s="8" t="str">
        <f t="shared" si="7"/>
        <v>令和5/3末</v>
      </c>
      <c r="C102" s="16">
        <v>100</v>
      </c>
      <c r="D102" s="16">
        <v>106</v>
      </c>
      <c r="E102" s="17" t="s">
        <v>138</v>
      </c>
      <c r="F102" s="16">
        <v>130</v>
      </c>
      <c r="G102" s="16">
        <v>0</v>
      </c>
      <c r="H102" s="16">
        <v>151</v>
      </c>
      <c r="I102" s="16">
        <v>0</v>
      </c>
      <c r="J102" s="16">
        <v>281</v>
      </c>
      <c r="K102" s="16">
        <v>0</v>
      </c>
      <c r="L102" s="16">
        <v>101</v>
      </c>
      <c r="M102" s="9" t="s">
        <v>396</v>
      </c>
    </row>
    <row r="103" spans="1:13" x14ac:dyDescent="0.2">
      <c r="A103" s="10" t="str">
        <f t="shared" si="7"/>
        <v>2023/3末</v>
      </c>
      <c r="B103" s="10" t="str">
        <f t="shared" si="7"/>
        <v>令和5/3末</v>
      </c>
      <c r="C103" s="18">
        <v>101</v>
      </c>
      <c r="D103" s="18">
        <v>107</v>
      </c>
      <c r="E103" s="19" t="s">
        <v>139</v>
      </c>
      <c r="F103" s="18">
        <v>206</v>
      </c>
      <c r="G103" s="18">
        <v>0</v>
      </c>
      <c r="H103" s="18">
        <v>204</v>
      </c>
      <c r="I103" s="18">
        <v>0</v>
      </c>
      <c r="J103" s="18">
        <v>410</v>
      </c>
      <c r="K103" s="18">
        <v>0</v>
      </c>
      <c r="L103" s="18">
        <v>149</v>
      </c>
      <c r="M103" s="7" t="s">
        <v>396</v>
      </c>
    </row>
    <row r="104" spans="1:13" x14ac:dyDescent="0.2">
      <c r="A104" s="8" t="str">
        <f t="shared" si="7"/>
        <v>2023/3末</v>
      </c>
      <c r="B104" s="8" t="str">
        <f t="shared" si="7"/>
        <v>令和5/3末</v>
      </c>
      <c r="C104" s="16">
        <v>102</v>
      </c>
      <c r="D104" s="16">
        <v>108</v>
      </c>
      <c r="E104" s="17" t="s">
        <v>140</v>
      </c>
      <c r="F104" s="16">
        <v>205</v>
      </c>
      <c r="G104" s="16">
        <v>0</v>
      </c>
      <c r="H104" s="16">
        <v>201</v>
      </c>
      <c r="I104" s="16">
        <v>0</v>
      </c>
      <c r="J104" s="16">
        <v>406</v>
      </c>
      <c r="K104" s="16">
        <v>0</v>
      </c>
      <c r="L104" s="16">
        <v>134</v>
      </c>
      <c r="M104" s="9" t="s">
        <v>396</v>
      </c>
    </row>
    <row r="105" spans="1:13" x14ac:dyDescent="0.2">
      <c r="A105" s="10" t="str">
        <f t="shared" si="7"/>
        <v>2023/3末</v>
      </c>
      <c r="B105" s="10" t="str">
        <f t="shared" si="7"/>
        <v>令和5/3末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2</v>
      </c>
      <c r="H105" s="18">
        <v>280</v>
      </c>
      <c r="I105" s="18">
        <v>1</v>
      </c>
      <c r="J105" s="18">
        <v>577</v>
      </c>
      <c r="K105" s="18">
        <v>3</v>
      </c>
      <c r="L105" s="18">
        <v>170</v>
      </c>
      <c r="M105" s="7" t="s">
        <v>396</v>
      </c>
    </row>
    <row r="106" spans="1:13" x14ac:dyDescent="0.2">
      <c r="A106" s="8" t="str">
        <f t="shared" si="7"/>
        <v>2023/3末</v>
      </c>
      <c r="B106" s="8" t="str">
        <f t="shared" si="7"/>
        <v>令和5/3末</v>
      </c>
      <c r="C106" s="16">
        <v>104</v>
      </c>
      <c r="D106" s="16">
        <v>149</v>
      </c>
      <c r="E106" s="17" t="s">
        <v>142</v>
      </c>
      <c r="F106" s="16">
        <v>14</v>
      </c>
      <c r="G106" s="16">
        <v>0</v>
      </c>
      <c r="H106" s="16">
        <v>61</v>
      </c>
      <c r="I106" s="16">
        <v>0</v>
      </c>
      <c r="J106" s="16">
        <v>75</v>
      </c>
      <c r="K106" s="16">
        <v>0</v>
      </c>
      <c r="L106" s="16">
        <v>75</v>
      </c>
      <c r="M106" s="9" t="s">
        <v>396</v>
      </c>
    </row>
    <row r="107" spans="1:13" x14ac:dyDescent="0.2">
      <c r="A107" s="10" t="str">
        <f t="shared" si="7"/>
        <v>2023/3末</v>
      </c>
      <c r="B107" s="10" t="str">
        <f t="shared" si="7"/>
        <v>令和5/3末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72</v>
      </c>
      <c r="I107" s="18">
        <v>0</v>
      </c>
      <c r="J107" s="18">
        <v>92</v>
      </c>
      <c r="K107" s="18">
        <v>0</v>
      </c>
      <c r="L107" s="18">
        <v>92</v>
      </c>
      <c r="M107" s="7" t="s">
        <v>396</v>
      </c>
    </row>
    <row r="108" spans="1:13" x14ac:dyDescent="0.2">
      <c r="A108" s="8" t="str">
        <f t="shared" si="7"/>
        <v>2023/3末</v>
      </c>
      <c r="B108" s="8" t="str">
        <f t="shared" si="7"/>
        <v>令和5/3末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2023/3末</v>
      </c>
      <c r="B109" s="10" t="str">
        <f t="shared" si="7"/>
        <v>令和5/3末</v>
      </c>
      <c r="C109" s="18">
        <v>107</v>
      </c>
      <c r="D109" s="18">
        <v>140</v>
      </c>
      <c r="E109" s="19" t="s">
        <v>145</v>
      </c>
      <c r="F109" s="18">
        <v>396</v>
      </c>
      <c r="G109" s="18">
        <v>0</v>
      </c>
      <c r="H109" s="18">
        <v>424</v>
      </c>
      <c r="I109" s="18">
        <v>8</v>
      </c>
      <c r="J109" s="18">
        <v>820</v>
      </c>
      <c r="K109" s="18">
        <v>8</v>
      </c>
      <c r="L109" s="18">
        <v>372</v>
      </c>
      <c r="M109" s="7" t="s">
        <v>397</v>
      </c>
    </row>
    <row r="110" spans="1:13" x14ac:dyDescent="0.2">
      <c r="A110" s="8" t="str">
        <f t="shared" si="7"/>
        <v>2023/3末</v>
      </c>
      <c r="B110" s="8" t="str">
        <f t="shared" si="7"/>
        <v>令和5/3末</v>
      </c>
      <c r="C110" s="16">
        <v>108</v>
      </c>
      <c r="D110" s="16">
        <v>141</v>
      </c>
      <c r="E110" s="17" t="s">
        <v>146</v>
      </c>
      <c r="F110" s="16">
        <v>468</v>
      </c>
      <c r="G110" s="16">
        <v>4</v>
      </c>
      <c r="H110" s="16">
        <v>471</v>
      </c>
      <c r="I110" s="16">
        <v>7</v>
      </c>
      <c r="J110" s="16">
        <v>939</v>
      </c>
      <c r="K110" s="16">
        <v>11</v>
      </c>
      <c r="L110" s="16">
        <v>396</v>
      </c>
      <c r="M110" s="9" t="s">
        <v>397</v>
      </c>
    </row>
    <row r="111" spans="1:13" x14ac:dyDescent="0.2">
      <c r="A111" s="10" t="str">
        <f t="shared" si="7"/>
        <v>2023/3末</v>
      </c>
      <c r="B111" s="10" t="str">
        <f t="shared" si="7"/>
        <v>令和5/3末</v>
      </c>
      <c r="C111" s="18">
        <v>109</v>
      </c>
      <c r="D111" s="18">
        <v>142</v>
      </c>
      <c r="E111" s="19" t="s">
        <v>147</v>
      </c>
      <c r="F111" s="18">
        <v>354</v>
      </c>
      <c r="G111" s="18">
        <v>3</v>
      </c>
      <c r="H111" s="18">
        <v>380</v>
      </c>
      <c r="I111" s="18">
        <v>5</v>
      </c>
      <c r="J111" s="18">
        <v>734</v>
      </c>
      <c r="K111" s="18">
        <v>8</v>
      </c>
      <c r="L111" s="18">
        <v>370</v>
      </c>
      <c r="M111" s="7" t="s">
        <v>397</v>
      </c>
    </row>
    <row r="112" spans="1:13" x14ac:dyDescent="0.2">
      <c r="A112" s="8" t="str">
        <f t="shared" si="7"/>
        <v>2023/3末</v>
      </c>
      <c r="B112" s="8" t="str">
        <f t="shared" si="7"/>
        <v>令和5/3末</v>
      </c>
      <c r="C112" s="16">
        <v>110</v>
      </c>
      <c r="D112" s="16">
        <v>143</v>
      </c>
      <c r="E112" s="17" t="s">
        <v>148</v>
      </c>
      <c r="F112" s="16">
        <v>433</v>
      </c>
      <c r="G112" s="16">
        <v>8</v>
      </c>
      <c r="H112" s="16">
        <v>403</v>
      </c>
      <c r="I112" s="16">
        <v>13</v>
      </c>
      <c r="J112" s="16">
        <v>836</v>
      </c>
      <c r="K112" s="16">
        <v>21</v>
      </c>
      <c r="L112" s="16">
        <v>389</v>
      </c>
      <c r="M112" s="9" t="s">
        <v>397</v>
      </c>
    </row>
    <row r="113" spans="1:13" x14ac:dyDescent="0.2">
      <c r="A113" s="10" t="str">
        <f t="shared" si="7"/>
        <v>2023/3末</v>
      </c>
      <c r="B113" s="10" t="str">
        <f t="shared" si="7"/>
        <v>令和5/3末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37</v>
      </c>
      <c r="I113" s="18">
        <v>0</v>
      </c>
      <c r="J113" s="18">
        <v>82</v>
      </c>
      <c r="K113" s="18">
        <v>0</v>
      </c>
      <c r="L113" s="18">
        <v>31</v>
      </c>
      <c r="M113" s="7" t="s">
        <v>397</v>
      </c>
    </row>
    <row r="114" spans="1:13" x14ac:dyDescent="0.2">
      <c r="A114" s="8" t="str">
        <f t="shared" si="7"/>
        <v>2023/3末</v>
      </c>
      <c r="B114" s="8" t="str">
        <f t="shared" si="7"/>
        <v>令和5/3末</v>
      </c>
      <c r="C114" s="16">
        <v>112</v>
      </c>
      <c r="D114" s="16">
        <v>145</v>
      </c>
      <c r="E114" s="17" t="s">
        <v>150</v>
      </c>
      <c r="F114" s="16">
        <v>173</v>
      </c>
      <c r="G114" s="16">
        <v>0</v>
      </c>
      <c r="H114" s="16">
        <v>163</v>
      </c>
      <c r="I114" s="16">
        <v>1</v>
      </c>
      <c r="J114" s="16">
        <v>336</v>
      </c>
      <c r="K114" s="16">
        <v>1</v>
      </c>
      <c r="L114" s="16">
        <v>154</v>
      </c>
      <c r="M114" s="9" t="s">
        <v>397</v>
      </c>
    </row>
    <row r="115" spans="1:13" x14ac:dyDescent="0.2">
      <c r="A115" s="10" t="str">
        <f t="shared" si="7"/>
        <v>2023/3末</v>
      </c>
      <c r="B115" s="10" t="str">
        <f t="shared" si="7"/>
        <v>令和5/3末</v>
      </c>
      <c r="C115" s="18">
        <v>113</v>
      </c>
      <c r="D115" s="18">
        <v>146</v>
      </c>
      <c r="E115" s="19" t="s">
        <v>151</v>
      </c>
      <c r="F115" s="18">
        <v>134</v>
      </c>
      <c r="G115" s="18">
        <v>1</v>
      </c>
      <c r="H115" s="18">
        <v>138</v>
      </c>
      <c r="I115" s="18">
        <v>0</v>
      </c>
      <c r="J115" s="18">
        <v>272</v>
      </c>
      <c r="K115" s="18">
        <v>1</v>
      </c>
      <c r="L115" s="18">
        <v>116</v>
      </c>
      <c r="M115" s="7" t="s">
        <v>397</v>
      </c>
    </row>
    <row r="116" spans="1:13" x14ac:dyDescent="0.2">
      <c r="A116" s="8" t="str">
        <f t="shared" si="7"/>
        <v>2023/3末</v>
      </c>
      <c r="B116" s="8" t="str">
        <f t="shared" si="7"/>
        <v>令和5/3末</v>
      </c>
      <c r="C116" s="16">
        <v>114</v>
      </c>
      <c r="D116" s="16">
        <v>147</v>
      </c>
      <c r="E116" s="17" t="s">
        <v>152</v>
      </c>
      <c r="F116" s="16">
        <v>99</v>
      </c>
      <c r="G116" s="16">
        <v>1</v>
      </c>
      <c r="H116" s="16">
        <v>111</v>
      </c>
      <c r="I116" s="16">
        <v>0</v>
      </c>
      <c r="J116" s="16">
        <v>210</v>
      </c>
      <c r="K116" s="16">
        <v>1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2023/3末</v>
      </c>
      <c r="B117" s="10" t="str">
        <f t="shared" si="8"/>
        <v>令和5/3末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2023/3末</v>
      </c>
      <c r="B118" s="8" t="str">
        <f t="shared" si="8"/>
        <v>令和5/3末</v>
      </c>
      <c r="C118" s="16">
        <v>116</v>
      </c>
      <c r="D118" s="16">
        <v>110</v>
      </c>
      <c r="E118" s="17" t="s">
        <v>154</v>
      </c>
      <c r="F118" s="16">
        <v>232</v>
      </c>
      <c r="G118" s="16">
        <v>2</v>
      </c>
      <c r="H118" s="16">
        <v>260</v>
      </c>
      <c r="I118" s="16">
        <v>8</v>
      </c>
      <c r="J118" s="16">
        <v>492</v>
      </c>
      <c r="K118" s="16">
        <v>10</v>
      </c>
      <c r="L118" s="16">
        <v>201</v>
      </c>
      <c r="M118" s="9" t="s">
        <v>398</v>
      </c>
    </row>
    <row r="119" spans="1:13" x14ac:dyDescent="0.2">
      <c r="A119" s="10" t="str">
        <f t="shared" si="8"/>
        <v>2023/3末</v>
      </c>
      <c r="B119" s="10" t="str">
        <f t="shared" si="8"/>
        <v>令和5/3末</v>
      </c>
      <c r="C119" s="18">
        <v>117</v>
      </c>
      <c r="D119" s="18">
        <v>111</v>
      </c>
      <c r="E119" s="19" t="s">
        <v>155</v>
      </c>
      <c r="F119" s="18">
        <v>181</v>
      </c>
      <c r="G119" s="18">
        <v>1</v>
      </c>
      <c r="H119" s="18">
        <v>211</v>
      </c>
      <c r="I119" s="18">
        <v>12</v>
      </c>
      <c r="J119" s="18">
        <v>392</v>
      </c>
      <c r="K119" s="18">
        <v>13</v>
      </c>
      <c r="L119" s="18">
        <v>185</v>
      </c>
      <c r="M119" s="7" t="s">
        <v>398</v>
      </c>
    </row>
    <row r="120" spans="1:13" x14ac:dyDescent="0.2">
      <c r="A120" s="8" t="str">
        <f t="shared" si="8"/>
        <v>2023/3末</v>
      </c>
      <c r="B120" s="8" t="str">
        <f t="shared" si="8"/>
        <v>令和5/3末</v>
      </c>
      <c r="C120" s="16">
        <v>118</v>
      </c>
      <c r="D120" s="16">
        <v>112</v>
      </c>
      <c r="E120" s="17" t="s">
        <v>156</v>
      </c>
      <c r="F120" s="16">
        <v>89</v>
      </c>
      <c r="G120" s="16">
        <v>1</v>
      </c>
      <c r="H120" s="16">
        <v>95</v>
      </c>
      <c r="I120" s="16">
        <v>1</v>
      </c>
      <c r="J120" s="16">
        <v>184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2023/3末</v>
      </c>
      <c r="B121" s="10" t="str">
        <f t="shared" si="8"/>
        <v>令和5/3末</v>
      </c>
      <c r="C121" s="18">
        <v>119</v>
      </c>
      <c r="D121" s="18">
        <v>113</v>
      </c>
      <c r="E121" s="19" t="s">
        <v>479</v>
      </c>
      <c r="F121" s="18">
        <v>74</v>
      </c>
      <c r="G121" s="18">
        <v>0</v>
      </c>
      <c r="H121" s="18">
        <v>89</v>
      </c>
      <c r="I121" s="18">
        <v>0</v>
      </c>
      <c r="J121" s="18">
        <v>163</v>
      </c>
      <c r="K121" s="18">
        <v>0</v>
      </c>
      <c r="L121" s="18">
        <v>61</v>
      </c>
      <c r="M121" s="7" t="s">
        <v>398</v>
      </c>
    </row>
    <row r="122" spans="1:13" x14ac:dyDescent="0.2">
      <c r="A122" s="8" t="str">
        <f t="shared" si="8"/>
        <v>2023/3末</v>
      </c>
      <c r="B122" s="8" t="str">
        <f t="shared" si="8"/>
        <v>令和5/3末</v>
      </c>
      <c r="C122" s="16">
        <v>120</v>
      </c>
      <c r="D122" s="16">
        <v>114</v>
      </c>
      <c r="E122" s="17" t="s">
        <v>157</v>
      </c>
      <c r="F122" s="16">
        <v>224</v>
      </c>
      <c r="G122" s="16">
        <v>3</v>
      </c>
      <c r="H122" s="16">
        <v>238</v>
      </c>
      <c r="I122" s="16">
        <v>3</v>
      </c>
      <c r="J122" s="16">
        <v>462</v>
      </c>
      <c r="K122" s="16">
        <v>6</v>
      </c>
      <c r="L122" s="16">
        <v>182</v>
      </c>
      <c r="M122" s="9" t="s">
        <v>398</v>
      </c>
    </row>
    <row r="123" spans="1:13" x14ac:dyDescent="0.2">
      <c r="A123" s="10" t="str">
        <f t="shared" si="8"/>
        <v>2023/3末</v>
      </c>
      <c r="B123" s="10" t="str">
        <f t="shared" si="8"/>
        <v>令和5/3末</v>
      </c>
      <c r="C123" s="18">
        <v>121</v>
      </c>
      <c r="D123" s="18">
        <v>115</v>
      </c>
      <c r="E123" s="19" t="s">
        <v>158</v>
      </c>
      <c r="F123" s="18">
        <v>494</v>
      </c>
      <c r="G123" s="18">
        <v>4</v>
      </c>
      <c r="H123" s="18">
        <v>493</v>
      </c>
      <c r="I123" s="18">
        <v>10</v>
      </c>
      <c r="J123" s="18">
        <v>987</v>
      </c>
      <c r="K123" s="18">
        <v>14</v>
      </c>
      <c r="L123" s="18">
        <v>420</v>
      </c>
      <c r="M123" s="7" t="s">
        <v>398</v>
      </c>
    </row>
    <row r="124" spans="1:13" x14ac:dyDescent="0.2">
      <c r="A124" s="8" t="str">
        <f t="shared" si="8"/>
        <v>2023/3末</v>
      </c>
      <c r="B124" s="8" t="str">
        <f t="shared" si="8"/>
        <v>令和5/3末</v>
      </c>
      <c r="C124" s="16">
        <v>122</v>
      </c>
      <c r="D124" s="16">
        <v>116</v>
      </c>
      <c r="E124" s="17" t="s">
        <v>159</v>
      </c>
      <c r="F124" s="16">
        <v>22</v>
      </c>
      <c r="G124" s="16">
        <v>0</v>
      </c>
      <c r="H124" s="16">
        <v>24</v>
      </c>
      <c r="I124" s="16">
        <v>0</v>
      </c>
      <c r="J124" s="16">
        <v>46</v>
      </c>
      <c r="K124" s="16">
        <v>0</v>
      </c>
      <c r="L124" s="16">
        <v>25</v>
      </c>
      <c r="M124" s="9" t="s">
        <v>398</v>
      </c>
    </row>
    <row r="125" spans="1:13" x14ac:dyDescent="0.2">
      <c r="A125" s="10" t="str">
        <f t="shared" si="8"/>
        <v>2023/3末</v>
      </c>
      <c r="B125" s="10" t="str">
        <f t="shared" si="8"/>
        <v>令和5/3末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2023/3末</v>
      </c>
      <c r="B126" s="8" t="str">
        <f t="shared" si="8"/>
        <v>令和5/3末</v>
      </c>
      <c r="C126" s="16">
        <v>124</v>
      </c>
      <c r="D126" s="16">
        <v>118</v>
      </c>
      <c r="E126" s="17" t="s">
        <v>161</v>
      </c>
      <c r="F126" s="16">
        <v>282</v>
      </c>
      <c r="G126" s="16">
        <v>0</v>
      </c>
      <c r="H126" s="16">
        <v>233</v>
      </c>
      <c r="I126" s="16">
        <v>2</v>
      </c>
      <c r="J126" s="16">
        <v>515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2023/3末</v>
      </c>
      <c r="B127" s="10" t="str">
        <f t="shared" si="8"/>
        <v>令和5/3末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8</v>
      </c>
      <c r="I127" s="18">
        <v>0</v>
      </c>
      <c r="J127" s="18">
        <v>17</v>
      </c>
      <c r="K127" s="18">
        <v>0</v>
      </c>
      <c r="L127" s="18">
        <v>9</v>
      </c>
      <c r="M127" s="7" t="s">
        <v>398</v>
      </c>
    </row>
    <row r="128" spans="1:13" x14ac:dyDescent="0.2">
      <c r="A128" s="8" t="str">
        <f t="shared" si="8"/>
        <v>2023/3末</v>
      </c>
      <c r="B128" s="8" t="str">
        <f t="shared" si="8"/>
        <v>令和5/3末</v>
      </c>
      <c r="C128" s="16">
        <v>126</v>
      </c>
      <c r="D128" s="16">
        <v>122</v>
      </c>
      <c r="E128" s="17" t="s">
        <v>163</v>
      </c>
      <c r="F128" s="16">
        <v>43</v>
      </c>
      <c r="G128" s="16">
        <v>0</v>
      </c>
      <c r="H128" s="16">
        <v>46</v>
      </c>
      <c r="I128" s="16">
        <v>0</v>
      </c>
      <c r="J128" s="16">
        <v>89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2023/3末</v>
      </c>
      <c r="B129" s="10" t="str">
        <f t="shared" si="8"/>
        <v>令和5/3末</v>
      </c>
      <c r="C129" s="18">
        <v>127</v>
      </c>
      <c r="D129" s="18">
        <v>123</v>
      </c>
      <c r="E129" s="19" t="s">
        <v>164</v>
      </c>
      <c r="F129" s="18">
        <v>326</v>
      </c>
      <c r="G129" s="18">
        <v>4</v>
      </c>
      <c r="H129" s="18">
        <v>340</v>
      </c>
      <c r="I129" s="18">
        <v>0</v>
      </c>
      <c r="J129" s="18">
        <v>666</v>
      </c>
      <c r="K129" s="18">
        <v>4</v>
      </c>
      <c r="L129" s="18">
        <v>268</v>
      </c>
      <c r="M129" s="7" t="s">
        <v>398</v>
      </c>
    </row>
    <row r="130" spans="1:13" x14ac:dyDescent="0.2">
      <c r="A130" s="8" t="str">
        <f t="shared" si="8"/>
        <v>2023/3末</v>
      </c>
      <c r="B130" s="8" t="str">
        <f t="shared" si="8"/>
        <v>令和5/3末</v>
      </c>
      <c r="C130" s="16">
        <v>128</v>
      </c>
      <c r="D130" s="16">
        <v>124</v>
      </c>
      <c r="E130" s="17" t="s">
        <v>165</v>
      </c>
      <c r="F130" s="16">
        <v>200</v>
      </c>
      <c r="G130" s="16">
        <v>3</v>
      </c>
      <c r="H130" s="16">
        <v>215</v>
      </c>
      <c r="I130" s="16">
        <v>0</v>
      </c>
      <c r="J130" s="16">
        <v>415</v>
      </c>
      <c r="K130" s="16">
        <v>3</v>
      </c>
      <c r="L130" s="16">
        <v>156</v>
      </c>
      <c r="M130" s="9" t="s">
        <v>398</v>
      </c>
    </row>
    <row r="131" spans="1:13" x14ac:dyDescent="0.2">
      <c r="A131" s="10" t="str">
        <f t="shared" si="8"/>
        <v>2023/3末</v>
      </c>
      <c r="B131" s="10" t="str">
        <f t="shared" si="8"/>
        <v>令和5/3末</v>
      </c>
      <c r="C131" s="18">
        <v>129</v>
      </c>
      <c r="D131" s="18">
        <v>125</v>
      </c>
      <c r="E131" s="19" t="s">
        <v>166</v>
      </c>
      <c r="F131" s="18">
        <v>400</v>
      </c>
      <c r="G131" s="18">
        <v>0</v>
      </c>
      <c r="H131" s="18">
        <v>383</v>
      </c>
      <c r="I131" s="18">
        <v>3</v>
      </c>
      <c r="J131" s="18">
        <v>783</v>
      </c>
      <c r="K131" s="18">
        <v>3</v>
      </c>
      <c r="L131" s="18">
        <v>276</v>
      </c>
      <c r="M131" s="7" t="s">
        <v>398</v>
      </c>
    </row>
    <row r="132" spans="1:13" x14ac:dyDescent="0.2">
      <c r="A132" s="8" t="str">
        <f t="shared" si="8"/>
        <v>2023/3末</v>
      </c>
      <c r="B132" s="8" t="str">
        <f t="shared" si="8"/>
        <v>令和5/3末</v>
      </c>
      <c r="C132" s="16">
        <v>130</v>
      </c>
      <c r="D132" s="16">
        <v>126</v>
      </c>
      <c r="E132" s="17" t="s">
        <v>167</v>
      </c>
      <c r="F132" s="16">
        <v>143</v>
      </c>
      <c r="G132" s="16">
        <v>1</v>
      </c>
      <c r="H132" s="16">
        <v>136</v>
      </c>
      <c r="I132" s="16">
        <v>1</v>
      </c>
      <c r="J132" s="16">
        <v>279</v>
      </c>
      <c r="K132" s="16">
        <v>2</v>
      </c>
      <c r="L132" s="16">
        <v>87</v>
      </c>
      <c r="M132" s="9" t="s">
        <v>398</v>
      </c>
    </row>
    <row r="133" spans="1:13" x14ac:dyDescent="0.2">
      <c r="A133" s="10" t="str">
        <f t="shared" ref="A133:B148" si="9">A132</f>
        <v>2023/3末</v>
      </c>
      <c r="B133" s="10" t="str">
        <f t="shared" si="9"/>
        <v>令和5/3末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2023/3末</v>
      </c>
      <c r="B134" s="8" t="str">
        <f t="shared" si="9"/>
        <v>令和5/3末</v>
      </c>
      <c r="C134" s="16">
        <v>132</v>
      </c>
      <c r="D134" s="16">
        <v>128</v>
      </c>
      <c r="E134" s="17" t="s">
        <v>169</v>
      </c>
      <c r="F134" s="16">
        <v>105</v>
      </c>
      <c r="G134" s="16">
        <v>1</v>
      </c>
      <c r="H134" s="16">
        <v>111</v>
      </c>
      <c r="I134" s="16">
        <v>0</v>
      </c>
      <c r="J134" s="16">
        <v>216</v>
      </c>
      <c r="K134" s="16">
        <v>1</v>
      </c>
      <c r="L134" s="16">
        <v>72</v>
      </c>
      <c r="M134" s="9" t="s">
        <v>398</v>
      </c>
    </row>
    <row r="135" spans="1:13" x14ac:dyDescent="0.2">
      <c r="A135" s="10" t="str">
        <f t="shared" si="9"/>
        <v>2023/3末</v>
      </c>
      <c r="B135" s="10" t="str">
        <f t="shared" si="9"/>
        <v>令和5/3末</v>
      </c>
      <c r="C135" s="18">
        <v>133</v>
      </c>
      <c r="D135" s="18">
        <v>129</v>
      </c>
      <c r="E135" s="19" t="s">
        <v>170</v>
      </c>
      <c r="F135" s="18">
        <v>71</v>
      </c>
      <c r="G135" s="18">
        <v>0</v>
      </c>
      <c r="H135" s="18">
        <v>73</v>
      </c>
      <c r="I135" s="18">
        <v>0</v>
      </c>
      <c r="J135" s="18">
        <v>144</v>
      </c>
      <c r="K135" s="18">
        <v>0</v>
      </c>
      <c r="L135" s="18">
        <v>50</v>
      </c>
      <c r="M135" s="7" t="s">
        <v>398</v>
      </c>
    </row>
    <row r="136" spans="1:13" x14ac:dyDescent="0.2">
      <c r="A136" s="8" t="str">
        <f t="shared" si="9"/>
        <v>2023/3末</v>
      </c>
      <c r="B136" s="8" t="str">
        <f t="shared" si="9"/>
        <v>令和5/3末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71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2023/3末</v>
      </c>
      <c r="B137" s="10" t="str">
        <f t="shared" si="9"/>
        <v>令和5/3末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2023/3末</v>
      </c>
      <c r="B138" s="8" t="str">
        <f t="shared" si="9"/>
        <v>令和5/3末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153</v>
      </c>
      <c r="I138" s="16">
        <v>0</v>
      </c>
      <c r="J138" s="16">
        <v>306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2023/3末</v>
      </c>
      <c r="B139" s="10" t="str">
        <f t="shared" si="9"/>
        <v>令和5/3末</v>
      </c>
      <c r="C139" s="18">
        <v>137</v>
      </c>
      <c r="D139" s="18">
        <v>151</v>
      </c>
      <c r="E139" s="19" t="s">
        <v>174</v>
      </c>
      <c r="F139" s="18">
        <v>349</v>
      </c>
      <c r="G139" s="18">
        <v>7</v>
      </c>
      <c r="H139" s="18">
        <v>363</v>
      </c>
      <c r="I139" s="18">
        <v>5</v>
      </c>
      <c r="J139" s="18">
        <v>712</v>
      </c>
      <c r="K139" s="18">
        <v>12</v>
      </c>
      <c r="L139" s="18">
        <v>268</v>
      </c>
      <c r="M139" s="7" t="s">
        <v>399</v>
      </c>
    </row>
    <row r="140" spans="1:13" x14ac:dyDescent="0.2">
      <c r="A140" s="8" t="str">
        <f t="shared" si="9"/>
        <v>2023/3末</v>
      </c>
      <c r="B140" s="8" t="str">
        <f t="shared" si="9"/>
        <v>令和5/3末</v>
      </c>
      <c r="C140" s="16">
        <v>138</v>
      </c>
      <c r="D140" s="16">
        <v>152</v>
      </c>
      <c r="E140" s="17" t="s">
        <v>175</v>
      </c>
      <c r="F140" s="16">
        <v>340</v>
      </c>
      <c r="G140" s="16">
        <v>0</v>
      </c>
      <c r="H140" s="16">
        <v>367</v>
      </c>
      <c r="I140" s="16">
        <v>1</v>
      </c>
      <c r="J140" s="16">
        <v>707</v>
      </c>
      <c r="K140" s="16">
        <v>1</v>
      </c>
      <c r="L140" s="16">
        <v>269</v>
      </c>
      <c r="M140" s="9" t="s">
        <v>399</v>
      </c>
    </row>
    <row r="141" spans="1:13" x14ac:dyDescent="0.2">
      <c r="A141" s="10" t="str">
        <f t="shared" si="9"/>
        <v>2023/3末</v>
      </c>
      <c r="B141" s="10" t="str">
        <f t="shared" si="9"/>
        <v>令和5/3末</v>
      </c>
      <c r="C141" s="18">
        <v>139</v>
      </c>
      <c r="D141" s="18">
        <v>153</v>
      </c>
      <c r="E141" s="19" t="s">
        <v>176</v>
      </c>
      <c r="F141" s="18">
        <v>128</v>
      </c>
      <c r="G141" s="18">
        <v>0</v>
      </c>
      <c r="H141" s="18">
        <v>126</v>
      </c>
      <c r="I141" s="18">
        <v>2</v>
      </c>
      <c r="J141" s="18">
        <v>254</v>
      </c>
      <c r="K141" s="18">
        <v>2</v>
      </c>
      <c r="L141" s="18">
        <v>112</v>
      </c>
      <c r="M141" s="7" t="s">
        <v>399</v>
      </c>
    </row>
    <row r="142" spans="1:13" x14ac:dyDescent="0.2">
      <c r="A142" s="8" t="str">
        <f t="shared" si="9"/>
        <v>2023/3末</v>
      </c>
      <c r="B142" s="8" t="str">
        <f t="shared" si="9"/>
        <v>令和5/3末</v>
      </c>
      <c r="C142" s="16">
        <v>140</v>
      </c>
      <c r="D142" s="16">
        <v>154</v>
      </c>
      <c r="E142" s="17" t="s">
        <v>177</v>
      </c>
      <c r="F142" s="16">
        <v>134</v>
      </c>
      <c r="G142" s="16">
        <v>0</v>
      </c>
      <c r="H142" s="16">
        <v>151</v>
      </c>
      <c r="I142" s="16">
        <v>0</v>
      </c>
      <c r="J142" s="16">
        <v>285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2023/3末</v>
      </c>
      <c r="B143" s="10" t="str">
        <f t="shared" si="9"/>
        <v>令和5/3末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11</v>
      </c>
      <c r="H143" s="18">
        <v>128</v>
      </c>
      <c r="I143" s="18">
        <v>6</v>
      </c>
      <c r="J143" s="18">
        <v>266</v>
      </c>
      <c r="K143" s="18">
        <v>17</v>
      </c>
      <c r="L143" s="18">
        <v>114</v>
      </c>
      <c r="M143" s="7" t="s">
        <v>399</v>
      </c>
    </row>
    <row r="144" spans="1:13" x14ac:dyDescent="0.2">
      <c r="A144" s="8" t="str">
        <f t="shared" si="9"/>
        <v>2023/3末</v>
      </c>
      <c r="B144" s="8" t="str">
        <f t="shared" si="9"/>
        <v>令和5/3末</v>
      </c>
      <c r="C144" s="16">
        <v>142</v>
      </c>
      <c r="D144" s="16">
        <v>157</v>
      </c>
      <c r="E144" s="17" t="s">
        <v>179</v>
      </c>
      <c r="F144" s="16">
        <v>62</v>
      </c>
      <c r="G144" s="16">
        <v>0</v>
      </c>
      <c r="H144" s="16">
        <v>54</v>
      </c>
      <c r="I144" s="16">
        <v>0</v>
      </c>
      <c r="J144" s="16">
        <v>116</v>
      </c>
      <c r="K144" s="16">
        <v>0</v>
      </c>
      <c r="L144" s="16">
        <v>116</v>
      </c>
      <c r="M144" s="9" t="s">
        <v>399</v>
      </c>
    </row>
    <row r="145" spans="1:13" x14ac:dyDescent="0.2">
      <c r="A145" s="10" t="str">
        <f t="shared" si="9"/>
        <v>2023/3末</v>
      </c>
      <c r="B145" s="10" t="str">
        <f t="shared" si="9"/>
        <v>令和5/3末</v>
      </c>
      <c r="C145" s="18">
        <v>143</v>
      </c>
      <c r="D145" s="18">
        <v>158</v>
      </c>
      <c r="E145" s="19" t="s">
        <v>180</v>
      </c>
      <c r="F145" s="18">
        <v>14</v>
      </c>
      <c r="G145" s="18">
        <v>0</v>
      </c>
      <c r="H145" s="18">
        <v>79</v>
      </c>
      <c r="I145" s="18">
        <v>0</v>
      </c>
      <c r="J145" s="18">
        <v>93</v>
      </c>
      <c r="K145" s="18">
        <v>0</v>
      </c>
      <c r="L145" s="18">
        <v>93</v>
      </c>
      <c r="M145" s="7" t="s">
        <v>399</v>
      </c>
    </row>
    <row r="146" spans="1:13" x14ac:dyDescent="0.2">
      <c r="A146" s="8" t="str">
        <f t="shared" si="9"/>
        <v>2023/3末</v>
      </c>
      <c r="B146" s="8" t="str">
        <f t="shared" si="9"/>
        <v>令和5/3末</v>
      </c>
      <c r="C146" s="16">
        <v>144</v>
      </c>
      <c r="D146" s="16">
        <v>159</v>
      </c>
      <c r="E146" s="17" t="s">
        <v>181</v>
      </c>
      <c r="F146" s="16">
        <v>22</v>
      </c>
      <c r="G146" s="16">
        <v>0</v>
      </c>
      <c r="H146" s="16">
        <v>36</v>
      </c>
      <c r="I146" s="16">
        <v>0</v>
      </c>
      <c r="J146" s="16">
        <v>58</v>
      </c>
      <c r="K146" s="16">
        <v>0</v>
      </c>
      <c r="L146" s="16">
        <v>58</v>
      </c>
      <c r="M146" s="9" t="s">
        <v>400</v>
      </c>
    </row>
    <row r="147" spans="1:13" x14ac:dyDescent="0.2">
      <c r="A147" s="10" t="str">
        <f t="shared" si="9"/>
        <v>2023/3末</v>
      </c>
      <c r="B147" s="10" t="str">
        <f t="shared" si="9"/>
        <v>令和5/3末</v>
      </c>
      <c r="C147" s="18">
        <v>145</v>
      </c>
      <c r="D147" s="18">
        <v>160</v>
      </c>
      <c r="E147" s="19" t="s">
        <v>472</v>
      </c>
      <c r="F147" s="18">
        <v>113</v>
      </c>
      <c r="G147" s="18">
        <v>1</v>
      </c>
      <c r="H147" s="18">
        <v>95</v>
      </c>
      <c r="I147" s="18">
        <v>2</v>
      </c>
      <c r="J147" s="18">
        <v>208</v>
      </c>
      <c r="K147" s="18">
        <v>3</v>
      </c>
      <c r="L147" s="18">
        <v>103</v>
      </c>
      <c r="M147" s="7" t="s">
        <v>400</v>
      </c>
    </row>
    <row r="148" spans="1:13" x14ac:dyDescent="0.2">
      <c r="A148" s="8" t="str">
        <f t="shared" si="9"/>
        <v>2023/3末</v>
      </c>
      <c r="B148" s="8" t="str">
        <f t="shared" si="9"/>
        <v>令和5/3末</v>
      </c>
      <c r="C148" s="16">
        <v>146</v>
      </c>
      <c r="D148" s="16">
        <v>161</v>
      </c>
      <c r="E148" s="17" t="s">
        <v>182</v>
      </c>
      <c r="F148" s="16">
        <v>266</v>
      </c>
      <c r="G148" s="16">
        <v>4</v>
      </c>
      <c r="H148" s="16">
        <v>212</v>
      </c>
      <c r="I148" s="16">
        <v>3</v>
      </c>
      <c r="J148" s="16">
        <v>478</v>
      </c>
      <c r="K148" s="16">
        <v>7</v>
      </c>
      <c r="L148" s="16">
        <v>187</v>
      </c>
      <c r="M148" s="9" t="s">
        <v>400</v>
      </c>
    </row>
    <row r="149" spans="1:13" x14ac:dyDescent="0.2">
      <c r="A149" s="10" t="str">
        <f t="shared" ref="A149:B164" si="10">A148</f>
        <v>2023/3末</v>
      </c>
      <c r="B149" s="10" t="str">
        <f t="shared" si="10"/>
        <v>令和5/3末</v>
      </c>
      <c r="C149" s="18">
        <v>147</v>
      </c>
      <c r="D149" s="18">
        <v>162</v>
      </c>
      <c r="E149" s="19" t="s">
        <v>183</v>
      </c>
      <c r="F149" s="18">
        <v>86</v>
      </c>
      <c r="G149" s="18">
        <v>1</v>
      </c>
      <c r="H149" s="18">
        <v>72</v>
      </c>
      <c r="I149" s="18">
        <v>1</v>
      </c>
      <c r="J149" s="18">
        <v>158</v>
      </c>
      <c r="K149" s="18">
        <v>2</v>
      </c>
      <c r="L149" s="18">
        <v>68</v>
      </c>
      <c r="M149" s="7" t="s">
        <v>400</v>
      </c>
    </row>
    <row r="150" spans="1:13" x14ac:dyDescent="0.2">
      <c r="A150" s="8" t="str">
        <f t="shared" si="10"/>
        <v>2023/3末</v>
      </c>
      <c r="B150" s="8" t="str">
        <f t="shared" si="10"/>
        <v>令和5/3末</v>
      </c>
      <c r="C150" s="16">
        <v>148</v>
      </c>
      <c r="D150" s="16">
        <v>163</v>
      </c>
      <c r="E150" s="17" t="s">
        <v>184</v>
      </c>
      <c r="F150" s="16">
        <v>52</v>
      </c>
      <c r="G150" s="16">
        <v>0</v>
      </c>
      <c r="H150" s="16">
        <v>46</v>
      </c>
      <c r="I150" s="16">
        <v>0</v>
      </c>
      <c r="J150" s="16">
        <v>98</v>
      </c>
      <c r="K150" s="16">
        <v>0</v>
      </c>
      <c r="L150" s="16">
        <v>41</v>
      </c>
      <c r="M150" s="9" t="s">
        <v>400</v>
      </c>
    </row>
    <row r="151" spans="1:13" x14ac:dyDescent="0.2">
      <c r="A151" s="10" t="str">
        <f t="shared" si="10"/>
        <v>2023/3末</v>
      </c>
      <c r="B151" s="10" t="str">
        <f t="shared" si="10"/>
        <v>令和5/3末</v>
      </c>
      <c r="C151" s="18">
        <v>149</v>
      </c>
      <c r="D151" s="18">
        <v>164</v>
      </c>
      <c r="E151" s="19" t="s">
        <v>185</v>
      </c>
      <c r="F151" s="18">
        <v>66</v>
      </c>
      <c r="G151" s="18">
        <v>0</v>
      </c>
      <c r="H151" s="18">
        <v>72</v>
      </c>
      <c r="I151" s="18">
        <v>2</v>
      </c>
      <c r="J151" s="18">
        <v>138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2023/3末</v>
      </c>
      <c r="B152" s="8" t="str">
        <f t="shared" si="10"/>
        <v>令和5/3末</v>
      </c>
      <c r="C152" s="16">
        <v>150</v>
      </c>
      <c r="D152" s="16">
        <v>165</v>
      </c>
      <c r="E152" s="17" t="s">
        <v>186</v>
      </c>
      <c r="F152" s="16">
        <v>40</v>
      </c>
      <c r="G152" s="16">
        <v>0</v>
      </c>
      <c r="H152" s="16">
        <v>46</v>
      </c>
      <c r="I152" s="16">
        <v>0</v>
      </c>
      <c r="J152" s="16">
        <v>86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2023/3末</v>
      </c>
      <c r="B153" s="10" t="str">
        <f t="shared" si="10"/>
        <v>令和5/3末</v>
      </c>
      <c r="C153" s="18">
        <v>151</v>
      </c>
      <c r="D153" s="18">
        <v>166</v>
      </c>
      <c r="E153" s="19" t="s">
        <v>187</v>
      </c>
      <c r="F153" s="18">
        <v>115</v>
      </c>
      <c r="G153" s="18">
        <v>0</v>
      </c>
      <c r="H153" s="18">
        <v>124</v>
      </c>
      <c r="I153" s="18">
        <v>1</v>
      </c>
      <c r="J153" s="18">
        <v>239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2023/3末</v>
      </c>
      <c r="B154" s="8" t="str">
        <f t="shared" si="10"/>
        <v>令和5/3末</v>
      </c>
      <c r="C154" s="16">
        <v>152</v>
      </c>
      <c r="D154" s="16">
        <v>167</v>
      </c>
      <c r="E154" s="17" t="s">
        <v>188</v>
      </c>
      <c r="F154" s="16">
        <v>144</v>
      </c>
      <c r="G154" s="16">
        <v>0</v>
      </c>
      <c r="H154" s="16">
        <v>163</v>
      </c>
      <c r="I154" s="16">
        <v>1</v>
      </c>
      <c r="J154" s="16">
        <v>307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2023/3末</v>
      </c>
      <c r="B155" s="10" t="str">
        <f t="shared" si="10"/>
        <v>令和5/3末</v>
      </c>
      <c r="C155" s="18">
        <v>153</v>
      </c>
      <c r="D155" s="18">
        <v>168</v>
      </c>
      <c r="E155" s="19" t="s">
        <v>189</v>
      </c>
      <c r="F155" s="18">
        <v>278</v>
      </c>
      <c r="G155" s="18">
        <v>1</v>
      </c>
      <c r="H155" s="18">
        <v>258</v>
      </c>
      <c r="I155" s="18">
        <v>1</v>
      </c>
      <c r="J155" s="18">
        <v>536</v>
      </c>
      <c r="K155" s="18">
        <v>2</v>
      </c>
      <c r="L155" s="18">
        <v>232</v>
      </c>
      <c r="M155" s="7" t="s">
        <v>400</v>
      </c>
    </row>
    <row r="156" spans="1:13" x14ac:dyDescent="0.2">
      <c r="A156" s="8" t="str">
        <f t="shared" si="10"/>
        <v>2023/3末</v>
      </c>
      <c r="B156" s="8" t="str">
        <f t="shared" si="10"/>
        <v>令和5/3末</v>
      </c>
      <c r="C156" s="16">
        <v>154</v>
      </c>
      <c r="D156" s="16">
        <v>169</v>
      </c>
      <c r="E156" s="17" t="s">
        <v>190</v>
      </c>
      <c r="F156" s="16">
        <v>260</v>
      </c>
      <c r="G156" s="16">
        <v>1</v>
      </c>
      <c r="H156" s="16">
        <v>248</v>
      </c>
      <c r="I156" s="16">
        <v>2</v>
      </c>
      <c r="J156" s="16">
        <v>508</v>
      </c>
      <c r="K156" s="16">
        <v>3</v>
      </c>
      <c r="L156" s="16">
        <v>183</v>
      </c>
      <c r="M156" s="9" t="s">
        <v>400</v>
      </c>
    </row>
    <row r="157" spans="1:13" x14ac:dyDescent="0.2">
      <c r="A157" s="10" t="str">
        <f t="shared" si="10"/>
        <v>2023/3末</v>
      </c>
      <c r="B157" s="10" t="str">
        <f t="shared" si="10"/>
        <v>令和5/3末</v>
      </c>
      <c r="C157" s="18">
        <v>155</v>
      </c>
      <c r="D157" s="18">
        <v>170</v>
      </c>
      <c r="E157" s="19" t="s">
        <v>191</v>
      </c>
      <c r="F157" s="18">
        <v>476</v>
      </c>
      <c r="G157" s="18">
        <v>2</v>
      </c>
      <c r="H157" s="18">
        <v>507</v>
      </c>
      <c r="I157" s="18">
        <v>2</v>
      </c>
      <c r="J157" s="18">
        <v>983</v>
      </c>
      <c r="K157" s="18">
        <v>4</v>
      </c>
      <c r="L157" s="18">
        <v>376</v>
      </c>
      <c r="M157" s="7" t="s">
        <v>400</v>
      </c>
    </row>
    <row r="158" spans="1:13" x14ac:dyDescent="0.2">
      <c r="A158" s="8" t="str">
        <f t="shared" si="10"/>
        <v>2023/3末</v>
      </c>
      <c r="B158" s="8" t="str">
        <f t="shared" si="10"/>
        <v>令和5/3末</v>
      </c>
      <c r="C158" s="16">
        <v>156</v>
      </c>
      <c r="D158" s="16">
        <v>171</v>
      </c>
      <c r="E158" s="17" t="s">
        <v>192</v>
      </c>
      <c r="F158" s="16">
        <v>243</v>
      </c>
      <c r="G158" s="16">
        <v>1</v>
      </c>
      <c r="H158" s="16">
        <v>243</v>
      </c>
      <c r="I158" s="16">
        <v>0</v>
      </c>
      <c r="J158" s="16">
        <v>486</v>
      </c>
      <c r="K158" s="16">
        <v>1</v>
      </c>
      <c r="L158" s="16">
        <v>186</v>
      </c>
      <c r="M158" s="9" t="s">
        <v>400</v>
      </c>
    </row>
    <row r="159" spans="1:13" x14ac:dyDescent="0.2">
      <c r="A159" s="10" t="str">
        <f t="shared" si="10"/>
        <v>2023/3末</v>
      </c>
      <c r="B159" s="10" t="str">
        <f t="shared" si="10"/>
        <v>令和5/3末</v>
      </c>
      <c r="C159" s="18">
        <v>157</v>
      </c>
      <c r="D159" s="18">
        <v>172</v>
      </c>
      <c r="E159" s="19" t="s">
        <v>193</v>
      </c>
      <c r="F159" s="18">
        <v>473</v>
      </c>
      <c r="G159" s="18">
        <v>4</v>
      </c>
      <c r="H159" s="18">
        <v>476</v>
      </c>
      <c r="I159" s="18">
        <v>4</v>
      </c>
      <c r="J159" s="18">
        <v>949</v>
      </c>
      <c r="K159" s="18">
        <v>8</v>
      </c>
      <c r="L159" s="18">
        <v>352</v>
      </c>
      <c r="M159" s="7" t="s">
        <v>400</v>
      </c>
    </row>
    <row r="160" spans="1:13" x14ac:dyDescent="0.2">
      <c r="A160" s="8" t="str">
        <f t="shared" si="10"/>
        <v>2023/3末</v>
      </c>
      <c r="B160" s="8" t="str">
        <f t="shared" si="10"/>
        <v>令和5/3末</v>
      </c>
      <c r="C160" s="16">
        <v>158</v>
      </c>
      <c r="D160" s="16">
        <v>173</v>
      </c>
      <c r="E160" s="17" t="s">
        <v>194</v>
      </c>
      <c r="F160" s="16">
        <v>261</v>
      </c>
      <c r="G160" s="16">
        <v>7</v>
      </c>
      <c r="H160" s="16">
        <v>241</v>
      </c>
      <c r="I160" s="16">
        <v>4</v>
      </c>
      <c r="J160" s="16">
        <v>502</v>
      </c>
      <c r="K160" s="16">
        <v>11</v>
      </c>
      <c r="L160" s="16">
        <v>207</v>
      </c>
      <c r="M160" s="9" t="s">
        <v>400</v>
      </c>
    </row>
    <row r="161" spans="1:13" x14ac:dyDescent="0.2">
      <c r="A161" s="10" t="str">
        <f t="shared" si="10"/>
        <v>2023/3末</v>
      </c>
      <c r="B161" s="10" t="str">
        <f t="shared" si="10"/>
        <v>令和5/3末</v>
      </c>
      <c r="C161" s="18">
        <v>159</v>
      </c>
      <c r="D161" s="18">
        <v>174</v>
      </c>
      <c r="E161" s="19" t="s">
        <v>473</v>
      </c>
      <c r="F161" s="18">
        <v>31</v>
      </c>
      <c r="G161" s="18">
        <v>0</v>
      </c>
      <c r="H161" s="18">
        <v>29</v>
      </c>
      <c r="I161" s="18">
        <v>0</v>
      </c>
      <c r="J161" s="18">
        <v>60</v>
      </c>
      <c r="K161" s="18">
        <v>0</v>
      </c>
      <c r="L161" s="18">
        <v>41</v>
      </c>
      <c r="M161" s="7" t="s">
        <v>400</v>
      </c>
    </row>
    <row r="162" spans="1:13" x14ac:dyDescent="0.2">
      <c r="A162" s="8" t="str">
        <f t="shared" si="10"/>
        <v>2023/3末</v>
      </c>
      <c r="B162" s="8" t="str">
        <f t="shared" si="10"/>
        <v>令和5/3末</v>
      </c>
      <c r="C162" s="16">
        <v>160</v>
      </c>
      <c r="D162" s="16">
        <v>175</v>
      </c>
      <c r="E162" s="17" t="s">
        <v>474</v>
      </c>
      <c r="F162" s="16">
        <v>368</v>
      </c>
      <c r="G162" s="16">
        <v>3</v>
      </c>
      <c r="H162" s="16">
        <v>347</v>
      </c>
      <c r="I162" s="16">
        <v>2</v>
      </c>
      <c r="J162" s="16">
        <v>715</v>
      </c>
      <c r="K162" s="16">
        <v>5</v>
      </c>
      <c r="L162" s="16">
        <v>296</v>
      </c>
      <c r="M162" s="9" t="s">
        <v>400</v>
      </c>
    </row>
    <row r="163" spans="1:13" x14ac:dyDescent="0.2">
      <c r="A163" s="10" t="str">
        <f t="shared" si="10"/>
        <v>2023/3末</v>
      </c>
      <c r="B163" s="10" t="str">
        <f t="shared" si="10"/>
        <v>令和5/3末</v>
      </c>
      <c r="C163" s="18">
        <v>161</v>
      </c>
      <c r="D163" s="18">
        <v>176</v>
      </c>
      <c r="E163" s="19" t="s">
        <v>475</v>
      </c>
      <c r="F163" s="18">
        <v>190</v>
      </c>
      <c r="G163" s="18">
        <v>0</v>
      </c>
      <c r="H163" s="18">
        <v>206</v>
      </c>
      <c r="I163" s="18">
        <v>0</v>
      </c>
      <c r="J163" s="18">
        <v>396</v>
      </c>
      <c r="K163" s="18">
        <v>0</v>
      </c>
      <c r="L163" s="18">
        <v>141</v>
      </c>
      <c r="M163" s="7" t="s">
        <v>400</v>
      </c>
    </row>
    <row r="164" spans="1:13" x14ac:dyDescent="0.2">
      <c r="A164" s="8" t="str">
        <f t="shared" si="10"/>
        <v>2023/3末</v>
      </c>
      <c r="B164" s="8" t="str">
        <f t="shared" si="10"/>
        <v>令和5/3末</v>
      </c>
      <c r="C164" s="16">
        <v>162</v>
      </c>
      <c r="D164" s="16">
        <v>177</v>
      </c>
      <c r="E164" s="17" t="s">
        <v>195</v>
      </c>
      <c r="F164" s="16">
        <v>90</v>
      </c>
      <c r="G164" s="16">
        <v>0</v>
      </c>
      <c r="H164" s="16">
        <v>99</v>
      </c>
      <c r="I164" s="16">
        <v>3</v>
      </c>
      <c r="J164" s="16">
        <v>189</v>
      </c>
      <c r="K164" s="16">
        <v>3</v>
      </c>
      <c r="L164" s="16">
        <v>89</v>
      </c>
      <c r="M164" s="9" t="s">
        <v>400</v>
      </c>
    </row>
    <row r="165" spans="1:13" x14ac:dyDescent="0.2">
      <c r="A165" s="10" t="str">
        <f t="shared" ref="A165:B180" si="11">A164</f>
        <v>2023/3末</v>
      </c>
      <c r="B165" s="10" t="str">
        <f t="shared" si="11"/>
        <v>令和5/3末</v>
      </c>
      <c r="C165" s="18">
        <v>163</v>
      </c>
      <c r="D165" s="18">
        <v>178</v>
      </c>
      <c r="E165" s="19" t="s">
        <v>196</v>
      </c>
      <c r="F165" s="18">
        <v>89</v>
      </c>
      <c r="G165" s="18">
        <v>0</v>
      </c>
      <c r="H165" s="18">
        <v>72</v>
      </c>
      <c r="I165" s="18">
        <v>0</v>
      </c>
      <c r="J165" s="18">
        <v>161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2023/3末</v>
      </c>
      <c r="B166" s="8" t="str">
        <f t="shared" si="11"/>
        <v>令和5/3末</v>
      </c>
      <c r="C166" s="16">
        <v>164</v>
      </c>
      <c r="D166" s="16">
        <v>179</v>
      </c>
      <c r="E166" s="17" t="s">
        <v>197</v>
      </c>
      <c r="F166" s="16">
        <v>244</v>
      </c>
      <c r="G166" s="16">
        <v>17</v>
      </c>
      <c r="H166" s="16">
        <v>225</v>
      </c>
      <c r="I166" s="16">
        <v>8</v>
      </c>
      <c r="J166" s="16">
        <v>469</v>
      </c>
      <c r="K166" s="16">
        <v>25</v>
      </c>
      <c r="L166" s="16">
        <v>206</v>
      </c>
      <c r="M166" s="9" t="s">
        <v>400</v>
      </c>
    </row>
    <row r="167" spans="1:13" x14ac:dyDescent="0.2">
      <c r="A167" s="10" t="str">
        <f t="shared" si="11"/>
        <v>2023/3末</v>
      </c>
      <c r="B167" s="10" t="str">
        <f t="shared" si="11"/>
        <v>令和5/3末</v>
      </c>
      <c r="C167" s="18">
        <v>165</v>
      </c>
      <c r="D167" s="18">
        <v>193</v>
      </c>
      <c r="E167" s="19" t="s">
        <v>198</v>
      </c>
      <c r="F167" s="18">
        <v>216</v>
      </c>
      <c r="G167" s="18">
        <v>0</v>
      </c>
      <c r="H167" s="18">
        <v>241</v>
      </c>
      <c r="I167" s="18">
        <v>1</v>
      </c>
      <c r="J167" s="18">
        <v>457</v>
      </c>
      <c r="K167" s="18">
        <v>1</v>
      </c>
      <c r="L167" s="18">
        <v>166</v>
      </c>
      <c r="M167" s="7" t="s">
        <v>400</v>
      </c>
    </row>
    <row r="168" spans="1:13" x14ac:dyDescent="0.2">
      <c r="A168" s="8" t="str">
        <f t="shared" si="11"/>
        <v>2023/3末</v>
      </c>
      <c r="B168" s="8" t="str">
        <f t="shared" si="11"/>
        <v>令和5/3末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2023/3末</v>
      </c>
      <c r="B169" s="10" t="str">
        <f t="shared" si="11"/>
        <v>令和5/3末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91</v>
      </c>
      <c r="I169" s="18">
        <v>0</v>
      </c>
      <c r="J169" s="18">
        <v>184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2023/3末</v>
      </c>
      <c r="B170" s="8" t="str">
        <f t="shared" si="11"/>
        <v>令和5/3末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13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2023/3末</v>
      </c>
      <c r="B171" s="10" t="str">
        <f t="shared" si="11"/>
        <v>令和5/3末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2023/3末</v>
      </c>
      <c r="B172" s="8" t="str">
        <f t="shared" si="11"/>
        <v>令和5/3末</v>
      </c>
      <c r="C172" s="16">
        <v>170</v>
      </c>
      <c r="D172" s="16">
        <v>183</v>
      </c>
      <c r="E172" s="17" t="s">
        <v>203</v>
      </c>
      <c r="F172" s="16">
        <v>376</v>
      </c>
      <c r="G172" s="16">
        <v>1</v>
      </c>
      <c r="H172" s="16">
        <v>384</v>
      </c>
      <c r="I172" s="16">
        <v>1</v>
      </c>
      <c r="J172" s="16">
        <v>760</v>
      </c>
      <c r="K172" s="16">
        <v>2</v>
      </c>
      <c r="L172" s="16">
        <v>283</v>
      </c>
      <c r="M172" s="9" t="s">
        <v>401</v>
      </c>
    </row>
    <row r="173" spans="1:13" x14ac:dyDescent="0.2">
      <c r="A173" s="10" t="str">
        <f t="shared" si="11"/>
        <v>2023/3末</v>
      </c>
      <c r="B173" s="10" t="str">
        <f t="shared" si="11"/>
        <v>令和5/3末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130</v>
      </c>
      <c r="I173" s="18">
        <v>1</v>
      </c>
      <c r="J173" s="18">
        <v>263</v>
      </c>
      <c r="K173" s="18">
        <v>1</v>
      </c>
      <c r="L173" s="18">
        <v>95</v>
      </c>
      <c r="M173" s="7" t="s">
        <v>401</v>
      </c>
    </row>
    <row r="174" spans="1:13" x14ac:dyDescent="0.2">
      <c r="A174" s="8" t="str">
        <f t="shared" si="11"/>
        <v>2023/3末</v>
      </c>
      <c r="B174" s="8" t="str">
        <f t="shared" si="11"/>
        <v>令和5/3末</v>
      </c>
      <c r="C174" s="16">
        <v>172</v>
      </c>
      <c r="D174" s="16">
        <v>185</v>
      </c>
      <c r="E174" s="17" t="s">
        <v>205</v>
      </c>
      <c r="F174" s="16">
        <v>107</v>
      </c>
      <c r="G174" s="16">
        <v>2</v>
      </c>
      <c r="H174" s="16">
        <v>105</v>
      </c>
      <c r="I174" s="16">
        <v>6</v>
      </c>
      <c r="J174" s="16">
        <v>212</v>
      </c>
      <c r="K174" s="16">
        <v>8</v>
      </c>
      <c r="L174" s="16">
        <v>78</v>
      </c>
      <c r="M174" s="9" t="s">
        <v>401</v>
      </c>
    </row>
    <row r="175" spans="1:13" x14ac:dyDescent="0.2">
      <c r="A175" s="10" t="str">
        <f t="shared" si="11"/>
        <v>2023/3末</v>
      </c>
      <c r="B175" s="10" t="str">
        <f t="shared" si="11"/>
        <v>令和5/3末</v>
      </c>
      <c r="C175" s="18">
        <v>173</v>
      </c>
      <c r="D175" s="18">
        <v>186</v>
      </c>
      <c r="E175" s="19" t="s">
        <v>206</v>
      </c>
      <c r="F175" s="18">
        <v>189</v>
      </c>
      <c r="G175" s="18">
        <v>5</v>
      </c>
      <c r="H175" s="18">
        <v>190</v>
      </c>
      <c r="I175" s="18">
        <v>3</v>
      </c>
      <c r="J175" s="18">
        <v>379</v>
      </c>
      <c r="K175" s="18">
        <v>8</v>
      </c>
      <c r="L175" s="18">
        <v>160</v>
      </c>
      <c r="M175" s="7" t="s">
        <v>401</v>
      </c>
    </row>
    <row r="176" spans="1:13" x14ac:dyDescent="0.2">
      <c r="A176" s="8" t="str">
        <f t="shared" si="11"/>
        <v>2023/3末</v>
      </c>
      <c r="B176" s="8" t="str">
        <f t="shared" si="11"/>
        <v>令和5/3末</v>
      </c>
      <c r="C176" s="16">
        <v>174</v>
      </c>
      <c r="D176" s="16">
        <v>187</v>
      </c>
      <c r="E176" s="17" t="s">
        <v>207</v>
      </c>
      <c r="F176" s="16">
        <v>175</v>
      </c>
      <c r="G176" s="16">
        <v>0</v>
      </c>
      <c r="H176" s="16">
        <v>150</v>
      </c>
      <c r="I176" s="16">
        <v>1</v>
      </c>
      <c r="J176" s="16">
        <v>325</v>
      </c>
      <c r="K176" s="16">
        <v>1</v>
      </c>
      <c r="L176" s="16">
        <v>155</v>
      </c>
      <c r="M176" s="9" t="s">
        <v>401</v>
      </c>
    </row>
    <row r="177" spans="1:13" x14ac:dyDescent="0.2">
      <c r="A177" s="10" t="str">
        <f t="shared" si="11"/>
        <v>2023/3末</v>
      </c>
      <c r="B177" s="10" t="str">
        <f t="shared" si="11"/>
        <v>令和5/3末</v>
      </c>
      <c r="C177" s="18">
        <v>175</v>
      </c>
      <c r="D177" s="18">
        <v>188</v>
      </c>
      <c r="E177" s="19" t="s">
        <v>208</v>
      </c>
      <c r="F177" s="18">
        <v>204</v>
      </c>
      <c r="G177" s="18">
        <v>4</v>
      </c>
      <c r="H177" s="18">
        <v>176</v>
      </c>
      <c r="I177" s="18">
        <v>3</v>
      </c>
      <c r="J177" s="18">
        <v>380</v>
      </c>
      <c r="K177" s="18">
        <v>7</v>
      </c>
      <c r="L177" s="18">
        <v>177</v>
      </c>
      <c r="M177" s="7" t="s">
        <v>401</v>
      </c>
    </row>
    <row r="178" spans="1:13" x14ac:dyDescent="0.2">
      <c r="A178" s="8" t="str">
        <f t="shared" si="11"/>
        <v>2023/3末</v>
      </c>
      <c r="B178" s="8" t="str">
        <f t="shared" si="11"/>
        <v>令和5/3末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49</v>
      </c>
      <c r="I178" s="16">
        <v>0</v>
      </c>
      <c r="J178" s="16">
        <v>105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2023/3末</v>
      </c>
      <c r="B179" s="10" t="str">
        <f t="shared" si="11"/>
        <v>令和5/3末</v>
      </c>
      <c r="C179" s="18">
        <v>177</v>
      </c>
      <c r="D179" s="18">
        <v>190</v>
      </c>
      <c r="E179" s="19" t="s">
        <v>210</v>
      </c>
      <c r="F179" s="18">
        <v>218</v>
      </c>
      <c r="G179" s="18">
        <v>3</v>
      </c>
      <c r="H179" s="18">
        <v>197</v>
      </c>
      <c r="I179" s="18">
        <v>3</v>
      </c>
      <c r="J179" s="18">
        <v>415</v>
      </c>
      <c r="K179" s="18">
        <v>6</v>
      </c>
      <c r="L179" s="18">
        <v>202</v>
      </c>
      <c r="M179" s="7" t="s">
        <v>401</v>
      </c>
    </row>
    <row r="180" spans="1:13" x14ac:dyDescent="0.2">
      <c r="A180" s="8" t="str">
        <f t="shared" si="11"/>
        <v>2023/3末</v>
      </c>
      <c r="B180" s="8" t="str">
        <f t="shared" si="11"/>
        <v>令和5/3末</v>
      </c>
      <c r="C180" s="16">
        <v>178</v>
      </c>
      <c r="D180" s="16">
        <v>192</v>
      </c>
      <c r="E180" s="17" t="s">
        <v>211</v>
      </c>
      <c r="F180" s="16">
        <v>522</v>
      </c>
      <c r="G180" s="16">
        <v>1</v>
      </c>
      <c r="H180" s="16">
        <v>507</v>
      </c>
      <c r="I180" s="16">
        <v>1</v>
      </c>
      <c r="J180" s="16">
        <v>1029</v>
      </c>
      <c r="K180" s="16">
        <v>2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2023/3末</v>
      </c>
      <c r="B181" s="10" t="str">
        <f t="shared" si="12"/>
        <v>令和5/3末</v>
      </c>
      <c r="C181" s="18">
        <v>179</v>
      </c>
      <c r="D181" s="18">
        <v>191</v>
      </c>
      <c r="E181" s="19" t="s">
        <v>212</v>
      </c>
      <c r="F181" s="18">
        <v>475</v>
      </c>
      <c r="G181" s="18">
        <v>3</v>
      </c>
      <c r="H181" s="18">
        <v>445</v>
      </c>
      <c r="I181" s="18">
        <v>4</v>
      </c>
      <c r="J181" s="18">
        <v>920</v>
      </c>
      <c r="K181" s="18">
        <v>7</v>
      </c>
      <c r="L181" s="18">
        <v>401</v>
      </c>
      <c r="M181" s="7" t="s">
        <v>401</v>
      </c>
    </row>
    <row r="182" spans="1:13" x14ac:dyDescent="0.2">
      <c r="A182" s="8" t="str">
        <f t="shared" si="12"/>
        <v>2023/3末</v>
      </c>
      <c r="B182" s="8" t="str">
        <f t="shared" si="12"/>
        <v>令和5/3末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59</v>
      </c>
      <c r="I182" s="16">
        <v>0</v>
      </c>
      <c r="J182" s="16">
        <v>113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2023/3末</v>
      </c>
      <c r="B183" s="10" t="str">
        <f t="shared" si="12"/>
        <v>令和5/3末</v>
      </c>
      <c r="C183" s="18">
        <v>181</v>
      </c>
      <c r="D183" s="18">
        <v>241</v>
      </c>
      <c r="E183" s="19" t="s">
        <v>214</v>
      </c>
      <c r="F183" s="18">
        <v>145</v>
      </c>
      <c r="G183" s="18">
        <v>3</v>
      </c>
      <c r="H183" s="18">
        <v>143</v>
      </c>
      <c r="I183" s="18">
        <v>5</v>
      </c>
      <c r="J183" s="18">
        <v>288</v>
      </c>
      <c r="K183" s="18">
        <v>8</v>
      </c>
      <c r="L183" s="18">
        <v>128</v>
      </c>
      <c r="M183" s="7" t="s">
        <v>402</v>
      </c>
    </row>
    <row r="184" spans="1:13" x14ac:dyDescent="0.2">
      <c r="A184" s="8" t="str">
        <f t="shared" si="12"/>
        <v>2023/3末</v>
      </c>
      <c r="B184" s="8" t="str">
        <f t="shared" si="12"/>
        <v>令和5/3末</v>
      </c>
      <c r="C184" s="16">
        <v>182</v>
      </c>
      <c r="D184" s="16">
        <v>242</v>
      </c>
      <c r="E184" s="17" t="s">
        <v>215</v>
      </c>
      <c r="F184" s="16">
        <v>50</v>
      </c>
      <c r="G184" s="16">
        <v>0</v>
      </c>
      <c r="H184" s="16">
        <v>51</v>
      </c>
      <c r="I184" s="16">
        <v>0</v>
      </c>
      <c r="J184" s="16">
        <v>101</v>
      </c>
      <c r="K184" s="16">
        <v>0</v>
      </c>
      <c r="L184" s="16">
        <v>38</v>
      </c>
      <c r="M184" s="9" t="s">
        <v>402</v>
      </c>
    </row>
    <row r="185" spans="1:13" x14ac:dyDescent="0.2">
      <c r="A185" s="10" t="str">
        <f t="shared" si="12"/>
        <v>2023/3末</v>
      </c>
      <c r="B185" s="10" t="str">
        <f t="shared" si="12"/>
        <v>令和5/3末</v>
      </c>
      <c r="C185" s="18">
        <v>183</v>
      </c>
      <c r="D185" s="18">
        <v>243</v>
      </c>
      <c r="E185" s="19" t="s">
        <v>216</v>
      </c>
      <c r="F185" s="18">
        <v>57</v>
      </c>
      <c r="G185" s="18">
        <v>0</v>
      </c>
      <c r="H185" s="18">
        <v>53</v>
      </c>
      <c r="I185" s="18">
        <v>0</v>
      </c>
      <c r="J185" s="18">
        <v>110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2023/3末</v>
      </c>
      <c r="B186" s="8" t="str">
        <f t="shared" si="12"/>
        <v>令和5/3末</v>
      </c>
      <c r="C186" s="16">
        <v>184</v>
      </c>
      <c r="D186" s="16">
        <v>244</v>
      </c>
      <c r="E186" s="17" t="s">
        <v>217</v>
      </c>
      <c r="F186" s="16">
        <v>22</v>
      </c>
      <c r="G186" s="16">
        <v>0</v>
      </c>
      <c r="H186" s="16">
        <v>29</v>
      </c>
      <c r="I186" s="16">
        <v>1</v>
      </c>
      <c r="J186" s="16">
        <v>51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2023/3末</v>
      </c>
      <c r="B187" s="10" t="str">
        <f t="shared" si="12"/>
        <v>令和5/3末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19</v>
      </c>
      <c r="I187" s="18">
        <v>0</v>
      </c>
      <c r="J187" s="18">
        <v>35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2023/3末</v>
      </c>
      <c r="B188" s="8" t="str">
        <f t="shared" si="12"/>
        <v>令和5/3末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2023/3末</v>
      </c>
      <c r="B189" s="10" t="str">
        <f t="shared" si="12"/>
        <v>令和5/3末</v>
      </c>
      <c r="C189" s="18">
        <v>187</v>
      </c>
      <c r="D189" s="18">
        <v>247</v>
      </c>
      <c r="E189" s="19" t="s">
        <v>220</v>
      </c>
      <c r="F189" s="18">
        <v>15</v>
      </c>
      <c r="G189" s="18">
        <v>0</v>
      </c>
      <c r="H189" s="18">
        <v>56</v>
      </c>
      <c r="I189" s="18">
        <v>0</v>
      </c>
      <c r="J189" s="18">
        <v>71</v>
      </c>
      <c r="K189" s="18">
        <v>0</v>
      </c>
      <c r="L189" s="18">
        <v>71</v>
      </c>
      <c r="M189" s="7" t="s">
        <v>402</v>
      </c>
    </row>
    <row r="190" spans="1:13" x14ac:dyDescent="0.2">
      <c r="A190" s="8" t="str">
        <f t="shared" si="12"/>
        <v>2023/3末</v>
      </c>
      <c r="B190" s="8" t="str">
        <f t="shared" si="12"/>
        <v>令和5/3末</v>
      </c>
      <c r="C190" s="16">
        <v>188</v>
      </c>
      <c r="D190" s="16">
        <v>100</v>
      </c>
      <c r="E190" s="17" t="s">
        <v>221</v>
      </c>
      <c r="F190" s="16">
        <v>79</v>
      </c>
      <c r="G190" s="16">
        <v>0</v>
      </c>
      <c r="H190" s="16">
        <v>57</v>
      </c>
      <c r="I190" s="16">
        <v>0</v>
      </c>
      <c r="J190" s="16">
        <v>136</v>
      </c>
      <c r="K190" s="16">
        <v>0</v>
      </c>
      <c r="L190" s="16">
        <v>66</v>
      </c>
      <c r="M190" s="9" t="s">
        <v>403</v>
      </c>
    </row>
    <row r="191" spans="1:13" x14ac:dyDescent="0.2">
      <c r="A191" s="10" t="str">
        <f t="shared" si="12"/>
        <v>2023/3末</v>
      </c>
      <c r="B191" s="10" t="str">
        <f t="shared" si="12"/>
        <v>令和5/3末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2023/3末</v>
      </c>
      <c r="B192" s="8" t="str">
        <f t="shared" si="12"/>
        <v>令和5/3末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2023/3末</v>
      </c>
      <c r="B193" s="10" t="str">
        <f t="shared" si="12"/>
        <v>令和5/3末</v>
      </c>
      <c r="C193" s="18">
        <v>191</v>
      </c>
      <c r="D193" s="18">
        <v>132</v>
      </c>
      <c r="E193" s="19" t="s">
        <v>224</v>
      </c>
      <c r="F193" s="18">
        <v>4</v>
      </c>
      <c r="G193" s="18">
        <v>0</v>
      </c>
      <c r="H193" s="18">
        <v>22</v>
      </c>
      <c r="I193" s="18">
        <v>0</v>
      </c>
      <c r="J193" s="18">
        <v>26</v>
      </c>
      <c r="K193" s="18">
        <v>0</v>
      </c>
      <c r="L193" s="18">
        <v>26</v>
      </c>
      <c r="M193" s="7" t="s">
        <v>403</v>
      </c>
    </row>
    <row r="194" spans="1:13" x14ac:dyDescent="0.2">
      <c r="A194" s="8" t="str">
        <f t="shared" si="12"/>
        <v>2023/3末</v>
      </c>
      <c r="B194" s="8" t="str">
        <f t="shared" si="12"/>
        <v>令和5/3末</v>
      </c>
      <c r="C194" s="16">
        <v>192</v>
      </c>
      <c r="D194" s="16">
        <v>220</v>
      </c>
      <c r="E194" s="17" t="s">
        <v>225</v>
      </c>
      <c r="F194" s="16">
        <v>72</v>
      </c>
      <c r="G194" s="16">
        <v>0</v>
      </c>
      <c r="H194" s="16">
        <v>61</v>
      </c>
      <c r="I194" s="16">
        <v>0</v>
      </c>
      <c r="J194" s="16">
        <v>133</v>
      </c>
      <c r="K194" s="16">
        <v>0</v>
      </c>
      <c r="L194" s="16">
        <v>57</v>
      </c>
      <c r="M194" s="9" t="s">
        <v>404</v>
      </c>
    </row>
    <row r="195" spans="1:13" x14ac:dyDescent="0.2">
      <c r="A195" s="10" t="str">
        <f t="shared" si="12"/>
        <v>2023/3末</v>
      </c>
      <c r="B195" s="10" t="str">
        <f t="shared" si="12"/>
        <v>令和5/3末</v>
      </c>
      <c r="C195" s="18">
        <v>193</v>
      </c>
      <c r="D195" s="18">
        <v>221</v>
      </c>
      <c r="E195" s="19" t="s">
        <v>226</v>
      </c>
      <c r="F195" s="18">
        <v>106</v>
      </c>
      <c r="G195" s="18">
        <v>0</v>
      </c>
      <c r="H195" s="18">
        <v>96</v>
      </c>
      <c r="I195" s="18">
        <v>0</v>
      </c>
      <c r="J195" s="18">
        <v>202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2023/3末</v>
      </c>
      <c r="B196" s="8" t="str">
        <f t="shared" si="12"/>
        <v>令和5/3末</v>
      </c>
      <c r="C196" s="16">
        <v>194</v>
      </c>
      <c r="D196" s="16">
        <v>222</v>
      </c>
      <c r="E196" s="17" t="s">
        <v>227</v>
      </c>
      <c r="F196" s="16">
        <v>30</v>
      </c>
      <c r="G196" s="16">
        <v>0</v>
      </c>
      <c r="H196" s="16">
        <v>22</v>
      </c>
      <c r="I196" s="16">
        <v>0</v>
      </c>
      <c r="J196" s="16">
        <v>52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B212" si="13">A196</f>
        <v>2023/3末</v>
      </c>
      <c r="B197" s="10" t="str">
        <f t="shared" si="13"/>
        <v>令和5/3末</v>
      </c>
      <c r="C197" s="18">
        <v>195</v>
      </c>
      <c r="D197" s="18">
        <v>223</v>
      </c>
      <c r="E197" s="19" t="s">
        <v>228</v>
      </c>
      <c r="F197" s="18">
        <v>158</v>
      </c>
      <c r="G197" s="18">
        <v>0</v>
      </c>
      <c r="H197" s="18">
        <v>170</v>
      </c>
      <c r="I197" s="18">
        <v>0</v>
      </c>
      <c r="J197" s="18">
        <v>328</v>
      </c>
      <c r="K197" s="18">
        <v>0</v>
      </c>
      <c r="L197" s="18">
        <v>141</v>
      </c>
      <c r="M197" s="7" t="s">
        <v>404</v>
      </c>
    </row>
    <row r="198" spans="1:13" x14ac:dyDescent="0.2">
      <c r="A198" s="8" t="str">
        <f t="shared" si="13"/>
        <v>2023/3末</v>
      </c>
      <c r="B198" s="8" t="str">
        <f t="shared" si="13"/>
        <v>令和5/3末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2023/3末</v>
      </c>
      <c r="B199" s="10" t="str">
        <f t="shared" si="13"/>
        <v>令和5/3末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2023/3末</v>
      </c>
      <c r="B200" s="8" t="str">
        <f t="shared" si="13"/>
        <v>令和5/3末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2023/3末</v>
      </c>
      <c r="B201" s="10" t="str">
        <f t="shared" si="13"/>
        <v>令和5/3末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2023/3末</v>
      </c>
      <c r="B202" s="8" t="str">
        <f t="shared" si="13"/>
        <v>令和5/3末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2023/3末</v>
      </c>
      <c r="B203" s="10" t="str">
        <f t="shared" si="13"/>
        <v>令和5/3末</v>
      </c>
      <c r="C203" s="18">
        <v>201</v>
      </c>
      <c r="D203" s="18">
        <v>230</v>
      </c>
      <c r="E203" s="19" t="s">
        <v>234</v>
      </c>
      <c r="F203" s="18">
        <v>18</v>
      </c>
      <c r="G203" s="18">
        <v>0</v>
      </c>
      <c r="H203" s="18">
        <v>14</v>
      </c>
      <c r="I203" s="18">
        <v>0</v>
      </c>
      <c r="J203" s="18">
        <v>32</v>
      </c>
      <c r="K203" s="18">
        <v>0</v>
      </c>
      <c r="L203" s="18">
        <v>16</v>
      </c>
      <c r="M203" s="7" t="s">
        <v>405</v>
      </c>
    </row>
    <row r="204" spans="1:13" x14ac:dyDescent="0.2">
      <c r="A204" s="8" t="str">
        <f t="shared" si="13"/>
        <v>2023/3末</v>
      </c>
      <c r="B204" s="8" t="str">
        <f t="shared" si="13"/>
        <v>令和5/3末</v>
      </c>
      <c r="C204" s="16">
        <v>202</v>
      </c>
      <c r="D204" s="16">
        <v>231</v>
      </c>
      <c r="E204" s="17" t="s">
        <v>235</v>
      </c>
      <c r="F204" s="16">
        <v>96</v>
      </c>
      <c r="G204" s="16">
        <v>0</v>
      </c>
      <c r="H204" s="16">
        <v>108</v>
      </c>
      <c r="I204" s="16">
        <v>1</v>
      </c>
      <c r="J204" s="16">
        <v>204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2023/3末</v>
      </c>
      <c r="B205" s="10" t="str">
        <f t="shared" si="13"/>
        <v>令和5/3末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44</v>
      </c>
      <c r="I205" s="18">
        <v>0</v>
      </c>
      <c r="J205" s="18">
        <v>94</v>
      </c>
      <c r="K205" s="18">
        <v>0</v>
      </c>
      <c r="L205" s="18">
        <v>47</v>
      </c>
      <c r="M205" s="7" t="s">
        <v>405</v>
      </c>
    </row>
    <row r="206" spans="1:13" x14ac:dyDescent="0.2">
      <c r="A206" s="8" t="str">
        <f t="shared" si="13"/>
        <v>2023/3末</v>
      </c>
      <c r="B206" s="8" t="str">
        <f t="shared" si="13"/>
        <v>令和5/3末</v>
      </c>
      <c r="C206" s="16">
        <v>204</v>
      </c>
      <c r="D206" s="16">
        <v>200</v>
      </c>
      <c r="E206" s="17" t="s">
        <v>237</v>
      </c>
      <c r="F206" s="16">
        <v>27</v>
      </c>
      <c r="G206" s="16">
        <v>0</v>
      </c>
      <c r="H206" s="16">
        <v>27</v>
      </c>
      <c r="I206" s="16">
        <v>0</v>
      </c>
      <c r="J206" s="16">
        <v>54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2023/3末</v>
      </c>
      <c r="B207" s="10" t="str">
        <f t="shared" si="13"/>
        <v>令和5/3末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70</v>
      </c>
      <c r="I207" s="18">
        <v>0</v>
      </c>
      <c r="J207" s="18">
        <v>130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2023/3末</v>
      </c>
      <c r="B208" s="8" t="str">
        <f t="shared" si="13"/>
        <v>令和5/3末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48</v>
      </c>
      <c r="I208" s="16">
        <v>1</v>
      </c>
      <c r="J208" s="16">
        <v>95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2023/3末</v>
      </c>
      <c r="B209" s="10" t="str">
        <f t="shared" si="13"/>
        <v>令和5/3末</v>
      </c>
      <c r="C209" s="18">
        <v>207</v>
      </c>
      <c r="D209" s="18">
        <v>203</v>
      </c>
      <c r="E209" s="19" t="s">
        <v>240</v>
      </c>
      <c r="F209" s="18">
        <v>179</v>
      </c>
      <c r="G209" s="18">
        <v>1</v>
      </c>
      <c r="H209" s="18">
        <v>178</v>
      </c>
      <c r="I209" s="18">
        <v>2</v>
      </c>
      <c r="J209" s="18">
        <v>357</v>
      </c>
      <c r="K209" s="18">
        <v>3</v>
      </c>
      <c r="L209" s="18">
        <v>142</v>
      </c>
      <c r="M209" s="7" t="s">
        <v>406</v>
      </c>
    </row>
    <row r="210" spans="1:13" x14ac:dyDescent="0.2">
      <c r="A210" s="8" t="str">
        <f t="shared" si="13"/>
        <v>2023/3末</v>
      </c>
      <c r="B210" s="8" t="str">
        <f t="shared" si="13"/>
        <v>令和5/3末</v>
      </c>
      <c r="C210" s="16">
        <v>208</v>
      </c>
      <c r="D210" s="16">
        <v>204</v>
      </c>
      <c r="E210" s="17" t="s">
        <v>241</v>
      </c>
      <c r="F210" s="16">
        <v>204</v>
      </c>
      <c r="G210" s="16">
        <v>0</v>
      </c>
      <c r="H210" s="16">
        <v>224</v>
      </c>
      <c r="I210" s="16">
        <v>1</v>
      </c>
      <c r="J210" s="16">
        <v>428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2023/3末</v>
      </c>
      <c r="B211" s="10" t="str">
        <f t="shared" si="13"/>
        <v>令和5/3末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88</v>
      </c>
      <c r="I211" s="18">
        <v>1</v>
      </c>
      <c r="J211" s="18">
        <v>174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2023/3末</v>
      </c>
      <c r="B212" s="8" t="str">
        <f t="shared" si="13"/>
        <v>令和5/3末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2023/3末</v>
      </c>
      <c r="B213" s="10" t="str">
        <f t="shared" si="14"/>
        <v>令和5/3末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2023/3末</v>
      </c>
      <c r="B214" s="8" t="str">
        <f t="shared" si="14"/>
        <v>令和5/3末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2023/3末</v>
      </c>
      <c r="B215" s="10" t="str">
        <f t="shared" si="14"/>
        <v>令和5/3末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6</v>
      </c>
      <c r="I215" s="18">
        <v>0</v>
      </c>
      <c r="J215" s="18">
        <v>9</v>
      </c>
      <c r="K215" s="18">
        <v>0</v>
      </c>
      <c r="L215" s="18">
        <v>6</v>
      </c>
      <c r="M215" s="7" t="s">
        <v>406</v>
      </c>
    </row>
    <row r="216" spans="1:13" x14ac:dyDescent="0.2">
      <c r="A216" s="8" t="str">
        <f t="shared" si="14"/>
        <v>2023/3末</v>
      </c>
      <c r="B216" s="8" t="str">
        <f t="shared" si="14"/>
        <v>令和5/3末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2023/3末</v>
      </c>
      <c r="B217" s="10" t="str">
        <f t="shared" si="14"/>
        <v>令和5/3末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2023/3末</v>
      </c>
      <c r="B218" s="8" t="str">
        <f t="shared" si="14"/>
        <v>令和5/3末</v>
      </c>
      <c r="C218" s="16">
        <v>216</v>
      </c>
      <c r="D218" s="16">
        <v>320</v>
      </c>
      <c r="E218" s="17" t="s">
        <v>249</v>
      </c>
      <c r="F218" s="16">
        <v>196</v>
      </c>
      <c r="G218" s="16">
        <v>0</v>
      </c>
      <c r="H218" s="16">
        <v>200</v>
      </c>
      <c r="I218" s="16">
        <v>1</v>
      </c>
      <c r="J218" s="16">
        <v>396</v>
      </c>
      <c r="K218" s="16">
        <v>1</v>
      </c>
      <c r="L218" s="16">
        <v>145</v>
      </c>
      <c r="M218" s="9" t="s">
        <v>407</v>
      </c>
    </row>
    <row r="219" spans="1:13" x14ac:dyDescent="0.2">
      <c r="A219" s="10" t="str">
        <f t="shared" si="14"/>
        <v>2023/3末</v>
      </c>
      <c r="B219" s="10" t="str">
        <f t="shared" si="14"/>
        <v>令和5/3末</v>
      </c>
      <c r="C219" s="18">
        <v>217</v>
      </c>
      <c r="D219" s="18">
        <v>323</v>
      </c>
      <c r="E219" s="19" t="s">
        <v>250</v>
      </c>
      <c r="F219" s="18">
        <v>42</v>
      </c>
      <c r="G219" s="18">
        <v>0</v>
      </c>
      <c r="H219" s="18">
        <v>51</v>
      </c>
      <c r="I219" s="18">
        <v>0</v>
      </c>
      <c r="J219" s="18">
        <v>93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2023/3末</v>
      </c>
      <c r="B220" s="8" t="str">
        <f t="shared" si="14"/>
        <v>令和5/3末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58</v>
      </c>
      <c r="I220" s="16">
        <v>0</v>
      </c>
      <c r="J220" s="16">
        <v>105</v>
      </c>
      <c r="K220" s="16">
        <v>0</v>
      </c>
      <c r="L220" s="16">
        <v>41</v>
      </c>
      <c r="M220" s="9" t="s">
        <v>407</v>
      </c>
    </row>
    <row r="221" spans="1:13" x14ac:dyDescent="0.2">
      <c r="A221" s="10" t="str">
        <f t="shared" si="14"/>
        <v>2023/3末</v>
      </c>
      <c r="B221" s="10" t="str">
        <f t="shared" si="14"/>
        <v>令和5/3末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2023/3末</v>
      </c>
      <c r="B222" s="8" t="str">
        <f t="shared" si="14"/>
        <v>令和5/3末</v>
      </c>
      <c r="C222" s="16">
        <v>220</v>
      </c>
      <c r="D222" s="16">
        <v>327</v>
      </c>
      <c r="E222" s="17" t="s">
        <v>253</v>
      </c>
      <c r="F222" s="16">
        <v>127</v>
      </c>
      <c r="G222" s="16">
        <v>0</v>
      </c>
      <c r="H222" s="16">
        <v>141</v>
      </c>
      <c r="I222" s="16">
        <v>0</v>
      </c>
      <c r="J222" s="16">
        <v>268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2023/3末</v>
      </c>
      <c r="B223" s="10" t="str">
        <f t="shared" si="14"/>
        <v>令和5/3末</v>
      </c>
      <c r="C223" s="18">
        <v>221</v>
      </c>
      <c r="D223" s="18">
        <v>328</v>
      </c>
      <c r="E223" s="19" t="s">
        <v>254</v>
      </c>
      <c r="F223" s="18">
        <v>29</v>
      </c>
      <c r="G223" s="18">
        <v>0</v>
      </c>
      <c r="H223" s="18">
        <v>27</v>
      </c>
      <c r="I223" s="18">
        <v>0</v>
      </c>
      <c r="J223" s="18">
        <v>56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2023/3末</v>
      </c>
      <c r="B224" s="8" t="str">
        <f t="shared" si="14"/>
        <v>令和5/3末</v>
      </c>
      <c r="C224" s="16">
        <v>222</v>
      </c>
      <c r="D224" s="16">
        <v>329</v>
      </c>
      <c r="E224" s="17" t="s">
        <v>255</v>
      </c>
      <c r="F224" s="16">
        <v>41</v>
      </c>
      <c r="G224" s="16">
        <v>0</v>
      </c>
      <c r="H224" s="16">
        <v>48</v>
      </c>
      <c r="I224" s="16">
        <v>0</v>
      </c>
      <c r="J224" s="16">
        <v>89</v>
      </c>
      <c r="K224" s="16">
        <v>0</v>
      </c>
      <c r="L224" s="16">
        <v>32</v>
      </c>
      <c r="M224" s="9" t="s">
        <v>407</v>
      </c>
    </row>
    <row r="225" spans="1:13" x14ac:dyDescent="0.2">
      <c r="A225" s="10" t="str">
        <f t="shared" si="14"/>
        <v>2023/3末</v>
      </c>
      <c r="B225" s="10" t="str">
        <f t="shared" si="14"/>
        <v>令和5/3末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2023/3末</v>
      </c>
      <c r="B226" s="8" t="str">
        <f t="shared" si="14"/>
        <v>令和5/3末</v>
      </c>
      <c r="C226" s="16">
        <v>224</v>
      </c>
      <c r="D226" s="16">
        <v>332</v>
      </c>
      <c r="E226" s="17" t="s">
        <v>257</v>
      </c>
      <c r="F226" s="16">
        <v>75</v>
      </c>
      <c r="G226" s="16">
        <v>0</v>
      </c>
      <c r="H226" s="16">
        <v>85</v>
      </c>
      <c r="I226" s="16">
        <v>0</v>
      </c>
      <c r="J226" s="16">
        <v>160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2023/3末</v>
      </c>
      <c r="B227" s="10" t="str">
        <f t="shared" si="14"/>
        <v>令和5/3末</v>
      </c>
      <c r="C227" s="18">
        <v>225</v>
      </c>
      <c r="D227" s="18">
        <v>333</v>
      </c>
      <c r="E227" s="19" t="s">
        <v>258</v>
      </c>
      <c r="F227" s="18">
        <v>100</v>
      </c>
      <c r="G227" s="18">
        <v>0</v>
      </c>
      <c r="H227" s="18">
        <v>91</v>
      </c>
      <c r="I227" s="18">
        <v>0</v>
      </c>
      <c r="J227" s="18">
        <v>191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2023/3末</v>
      </c>
      <c r="B228" s="8" t="str">
        <f t="shared" si="14"/>
        <v>令和5/3末</v>
      </c>
      <c r="C228" s="16">
        <v>226</v>
      </c>
      <c r="D228" s="16">
        <v>334</v>
      </c>
      <c r="E228" s="17" t="s">
        <v>259</v>
      </c>
      <c r="F228" s="16">
        <v>64</v>
      </c>
      <c r="G228" s="16">
        <v>0</v>
      </c>
      <c r="H228" s="16">
        <v>60</v>
      </c>
      <c r="I228" s="16">
        <v>0</v>
      </c>
      <c r="J228" s="16">
        <v>124</v>
      </c>
      <c r="K228" s="16">
        <v>0</v>
      </c>
      <c r="L228" s="16">
        <v>60</v>
      </c>
      <c r="M228" s="9" t="s">
        <v>407</v>
      </c>
    </row>
    <row r="229" spans="1:13" x14ac:dyDescent="0.2">
      <c r="A229" s="10" t="str">
        <f t="shared" ref="A229:B244" si="15">A228</f>
        <v>2023/3末</v>
      </c>
      <c r="B229" s="10" t="str">
        <f t="shared" si="15"/>
        <v>令和5/3末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83</v>
      </c>
      <c r="I229" s="18">
        <v>2</v>
      </c>
      <c r="J229" s="18">
        <v>163</v>
      </c>
      <c r="K229" s="18">
        <v>2</v>
      </c>
      <c r="L229" s="18">
        <v>72</v>
      </c>
      <c r="M229" s="7" t="s">
        <v>407</v>
      </c>
    </row>
    <row r="230" spans="1:13" x14ac:dyDescent="0.2">
      <c r="A230" s="8" t="str">
        <f t="shared" si="15"/>
        <v>2023/3末</v>
      </c>
      <c r="B230" s="8" t="str">
        <f t="shared" si="15"/>
        <v>令和5/3末</v>
      </c>
      <c r="C230" s="16">
        <v>228</v>
      </c>
      <c r="D230" s="16">
        <v>336</v>
      </c>
      <c r="E230" s="17" t="s">
        <v>261</v>
      </c>
      <c r="F230" s="16">
        <v>93</v>
      </c>
      <c r="G230" s="16">
        <v>0</v>
      </c>
      <c r="H230" s="16">
        <v>100</v>
      </c>
      <c r="I230" s="16">
        <v>0</v>
      </c>
      <c r="J230" s="16">
        <v>193</v>
      </c>
      <c r="K230" s="16">
        <v>0</v>
      </c>
      <c r="L230" s="16">
        <v>84</v>
      </c>
      <c r="M230" s="9" t="s">
        <v>407</v>
      </c>
    </row>
    <row r="231" spans="1:13" x14ac:dyDescent="0.2">
      <c r="A231" s="10" t="str">
        <f t="shared" si="15"/>
        <v>2023/3末</v>
      </c>
      <c r="B231" s="10" t="str">
        <f t="shared" si="15"/>
        <v>令和5/3末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27</v>
      </c>
      <c r="I231" s="18">
        <v>0</v>
      </c>
      <c r="J231" s="18">
        <v>55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2023/3末</v>
      </c>
      <c r="B232" s="8" t="str">
        <f t="shared" si="15"/>
        <v>令和5/3末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2023/3末</v>
      </c>
      <c r="B233" s="10" t="str">
        <f t="shared" si="15"/>
        <v>令和5/3末</v>
      </c>
      <c r="C233" s="18">
        <v>231</v>
      </c>
      <c r="D233" s="18">
        <v>340</v>
      </c>
      <c r="E233" s="19" t="s">
        <v>263</v>
      </c>
      <c r="F233" s="18">
        <v>50</v>
      </c>
      <c r="G233" s="18">
        <v>0</v>
      </c>
      <c r="H233" s="18">
        <v>47</v>
      </c>
      <c r="I233" s="18">
        <v>0</v>
      </c>
      <c r="J233" s="18">
        <v>97</v>
      </c>
      <c r="K233" s="18">
        <v>0</v>
      </c>
      <c r="L233" s="18">
        <v>41</v>
      </c>
      <c r="M233" s="7" t="s">
        <v>407</v>
      </c>
    </row>
    <row r="234" spans="1:13" x14ac:dyDescent="0.2">
      <c r="A234" s="8" t="str">
        <f t="shared" si="15"/>
        <v>2023/3末</v>
      </c>
      <c r="B234" s="8" t="str">
        <f t="shared" si="15"/>
        <v>令和5/3末</v>
      </c>
      <c r="C234" s="16">
        <v>232</v>
      </c>
      <c r="D234" s="16">
        <v>341</v>
      </c>
      <c r="E234" s="17" t="s">
        <v>264</v>
      </c>
      <c r="F234" s="16">
        <v>51</v>
      </c>
      <c r="G234" s="16">
        <v>0</v>
      </c>
      <c r="H234" s="16">
        <v>58</v>
      </c>
      <c r="I234" s="16">
        <v>0</v>
      </c>
      <c r="J234" s="16">
        <v>109</v>
      </c>
      <c r="K234" s="16">
        <v>0</v>
      </c>
      <c r="L234" s="16">
        <v>46</v>
      </c>
      <c r="M234" s="9" t="s">
        <v>407</v>
      </c>
    </row>
    <row r="235" spans="1:13" x14ac:dyDescent="0.2">
      <c r="A235" s="10" t="str">
        <f t="shared" si="15"/>
        <v>2023/3末</v>
      </c>
      <c r="B235" s="10" t="str">
        <f t="shared" si="15"/>
        <v>令和5/3末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2023/3末</v>
      </c>
      <c r="B236" s="8" t="str">
        <f t="shared" si="15"/>
        <v>令和5/3末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2023/3末</v>
      </c>
      <c r="B237" s="10" t="str">
        <f t="shared" si="15"/>
        <v>令和5/3末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2023/3末</v>
      </c>
      <c r="B238" s="8" t="str">
        <f t="shared" si="15"/>
        <v>令和5/3末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2023/3末</v>
      </c>
      <c r="B239" s="10" t="str">
        <f t="shared" si="15"/>
        <v>令和5/3末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2023/3末</v>
      </c>
      <c r="B240" s="8" t="str">
        <f t="shared" si="15"/>
        <v>令和5/3末</v>
      </c>
      <c r="C240" s="16">
        <v>238</v>
      </c>
      <c r="D240" s="16">
        <v>348</v>
      </c>
      <c r="E240" s="17" t="s">
        <v>270</v>
      </c>
      <c r="F240" s="16">
        <v>46</v>
      </c>
      <c r="G240" s="16">
        <v>0</v>
      </c>
      <c r="H240" s="16">
        <v>41</v>
      </c>
      <c r="I240" s="16">
        <v>0</v>
      </c>
      <c r="J240" s="16">
        <v>87</v>
      </c>
      <c r="K240" s="16">
        <v>0</v>
      </c>
      <c r="L240" s="16">
        <v>37</v>
      </c>
      <c r="M240" s="9" t="s">
        <v>407</v>
      </c>
    </row>
    <row r="241" spans="1:13" x14ac:dyDescent="0.2">
      <c r="A241" s="10" t="str">
        <f t="shared" si="15"/>
        <v>2023/3末</v>
      </c>
      <c r="B241" s="10" t="str">
        <f t="shared" si="15"/>
        <v>令和5/3末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2023/3末</v>
      </c>
      <c r="B242" s="8" t="str">
        <f t="shared" si="15"/>
        <v>令和5/3末</v>
      </c>
      <c r="C242" s="16">
        <v>240</v>
      </c>
      <c r="D242" s="16">
        <v>250</v>
      </c>
      <c r="E242" s="17" t="s">
        <v>272</v>
      </c>
      <c r="F242" s="16">
        <v>105</v>
      </c>
      <c r="G242" s="16">
        <v>0</v>
      </c>
      <c r="H242" s="16">
        <v>104</v>
      </c>
      <c r="I242" s="16">
        <v>0</v>
      </c>
      <c r="J242" s="16">
        <v>209</v>
      </c>
      <c r="K242" s="16">
        <v>0</v>
      </c>
      <c r="L242" s="16">
        <v>89</v>
      </c>
      <c r="M242" s="9" t="s">
        <v>408</v>
      </c>
    </row>
    <row r="243" spans="1:13" x14ac:dyDescent="0.2">
      <c r="A243" s="10" t="str">
        <f t="shared" si="15"/>
        <v>2023/3末</v>
      </c>
      <c r="B243" s="10" t="str">
        <f t="shared" si="15"/>
        <v>令和5/3末</v>
      </c>
      <c r="C243" s="18">
        <v>241</v>
      </c>
      <c r="D243" s="18">
        <v>251</v>
      </c>
      <c r="E243" s="19" t="s">
        <v>273</v>
      </c>
      <c r="F243" s="18">
        <v>50</v>
      </c>
      <c r="G243" s="18">
        <v>0</v>
      </c>
      <c r="H243" s="18">
        <v>60</v>
      </c>
      <c r="I243" s="18">
        <v>0</v>
      </c>
      <c r="J243" s="18">
        <v>110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2023/3末</v>
      </c>
      <c r="B244" s="8" t="str">
        <f t="shared" si="15"/>
        <v>令和5/3末</v>
      </c>
      <c r="C244" s="16">
        <v>242</v>
      </c>
      <c r="D244" s="16">
        <v>252</v>
      </c>
      <c r="E244" s="17" t="s">
        <v>274</v>
      </c>
      <c r="F244" s="16">
        <v>80</v>
      </c>
      <c r="G244" s="16">
        <v>0</v>
      </c>
      <c r="H244" s="16">
        <v>98</v>
      </c>
      <c r="I244" s="16">
        <v>0</v>
      </c>
      <c r="J244" s="16">
        <v>178</v>
      </c>
      <c r="K244" s="16">
        <v>0</v>
      </c>
      <c r="L244" s="16">
        <v>72</v>
      </c>
      <c r="M244" s="9" t="s">
        <v>408</v>
      </c>
    </row>
    <row r="245" spans="1:13" x14ac:dyDescent="0.2">
      <c r="A245" s="10" t="str">
        <f t="shared" ref="A245:B260" si="16">A244</f>
        <v>2023/3末</v>
      </c>
      <c r="B245" s="10" t="str">
        <f t="shared" si="16"/>
        <v>令和5/3末</v>
      </c>
      <c r="C245" s="18">
        <v>243</v>
      </c>
      <c r="D245" s="18">
        <v>253</v>
      </c>
      <c r="E245" s="19" t="s">
        <v>275</v>
      </c>
      <c r="F245" s="18">
        <v>93</v>
      </c>
      <c r="G245" s="18">
        <v>0</v>
      </c>
      <c r="H245" s="18">
        <v>93</v>
      </c>
      <c r="I245" s="18">
        <v>2</v>
      </c>
      <c r="J245" s="18">
        <v>186</v>
      </c>
      <c r="K245" s="18">
        <v>2</v>
      </c>
      <c r="L245" s="18">
        <v>90</v>
      </c>
      <c r="M245" s="7" t="s">
        <v>408</v>
      </c>
    </row>
    <row r="246" spans="1:13" x14ac:dyDescent="0.2">
      <c r="A246" s="8" t="str">
        <f t="shared" si="16"/>
        <v>2023/3末</v>
      </c>
      <c r="B246" s="8" t="str">
        <f t="shared" si="16"/>
        <v>令和5/3末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55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2023/3末</v>
      </c>
      <c r="B247" s="10" t="str">
        <f t="shared" si="16"/>
        <v>令和5/3末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14</v>
      </c>
      <c r="I247" s="18">
        <v>0</v>
      </c>
      <c r="J247" s="18">
        <v>31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2023/3末</v>
      </c>
      <c r="B248" s="8" t="str">
        <f t="shared" si="16"/>
        <v>令和5/3末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13</v>
      </c>
      <c r="I248" s="16">
        <v>0</v>
      </c>
      <c r="J248" s="16">
        <v>25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2023/3末</v>
      </c>
      <c r="B249" s="10" t="str">
        <f t="shared" si="16"/>
        <v>令和5/3末</v>
      </c>
      <c r="C249" s="18">
        <v>247</v>
      </c>
      <c r="D249" s="18">
        <v>257</v>
      </c>
      <c r="E249" s="19" t="s">
        <v>469</v>
      </c>
      <c r="F249" s="18">
        <v>58</v>
      </c>
      <c r="G249" s="18">
        <v>0</v>
      </c>
      <c r="H249" s="18">
        <v>67</v>
      </c>
      <c r="I249" s="18">
        <v>2</v>
      </c>
      <c r="J249" s="18">
        <v>125</v>
      </c>
      <c r="K249" s="18">
        <v>2</v>
      </c>
      <c r="L249" s="18">
        <v>50</v>
      </c>
      <c r="M249" s="7" t="s">
        <v>408</v>
      </c>
    </row>
    <row r="250" spans="1:13" x14ac:dyDescent="0.2">
      <c r="A250" s="8" t="str">
        <f t="shared" si="16"/>
        <v>2023/3末</v>
      </c>
      <c r="B250" s="8" t="str">
        <f t="shared" si="16"/>
        <v>令和5/3末</v>
      </c>
      <c r="C250" s="16">
        <v>248</v>
      </c>
      <c r="D250" s="16">
        <v>258</v>
      </c>
      <c r="E250" s="17" t="s">
        <v>278</v>
      </c>
      <c r="F250" s="16">
        <v>46</v>
      </c>
      <c r="G250" s="16">
        <v>0</v>
      </c>
      <c r="H250" s="16">
        <v>50</v>
      </c>
      <c r="I250" s="16">
        <v>1</v>
      </c>
      <c r="J250" s="16">
        <v>96</v>
      </c>
      <c r="K250" s="16">
        <v>1</v>
      </c>
      <c r="L250" s="16">
        <v>42</v>
      </c>
      <c r="M250" s="9" t="s">
        <v>408</v>
      </c>
    </row>
    <row r="251" spans="1:13" x14ac:dyDescent="0.2">
      <c r="A251" s="10" t="str">
        <f t="shared" si="16"/>
        <v>2023/3末</v>
      </c>
      <c r="B251" s="10" t="str">
        <f t="shared" si="16"/>
        <v>令和5/3末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69</v>
      </c>
      <c r="I251" s="18">
        <v>0</v>
      </c>
      <c r="J251" s="18">
        <v>127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2023/3末</v>
      </c>
      <c r="B252" s="8" t="str">
        <f t="shared" si="16"/>
        <v>令和5/3末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32</v>
      </c>
      <c r="I252" s="16">
        <v>0</v>
      </c>
      <c r="J252" s="16">
        <v>63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2023/3末</v>
      </c>
      <c r="B253" s="10" t="str">
        <f t="shared" si="16"/>
        <v>令和5/3末</v>
      </c>
      <c r="C253" s="18">
        <v>251</v>
      </c>
      <c r="D253" s="18">
        <v>271</v>
      </c>
      <c r="E253" s="19" t="s">
        <v>280</v>
      </c>
      <c r="F253" s="18">
        <v>28</v>
      </c>
      <c r="G253" s="18">
        <v>0</v>
      </c>
      <c r="H253" s="18">
        <v>33</v>
      </c>
      <c r="I253" s="18">
        <v>0</v>
      </c>
      <c r="J253" s="18">
        <v>61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2023/3末</v>
      </c>
      <c r="B254" s="8" t="str">
        <f t="shared" si="16"/>
        <v>令和5/3末</v>
      </c>
      <c r="C254" s="16">
        <v>252</v>
      </c>
      <c r="D254" s="16">
        <v>272</v>
      </c>
      <c r="E254" s="17" t="s">
        <v>281</v>
      </c>
      <c r="F254" s="16">
        <v>37</v>
      </c>
      <c r="G254" s="16">
        <v>0</v>
      </c>
      <c r="H254" s="16">
        <v>37</v>
      </c>
      <c r="I254" s="16">
        <v>0</v>
      </c>
      <c r="J254" s="16">
        <v>74</v>
      </c>
      <c r="K254" s="16">
        <v>0</v>
      </c>
      <c r="L254" s="16">
        <v>30</v>
      </c>
      <c r="M254" s="9" t="s">
        <v>409</v>
      </c>
    </row>
    <row r="255" spans="1:13" x14ac:dyDescent="0.2">
      <c r="A255" s="10" t="str">
        <f t="shared" si="16"/>
        <v>2023/3末</v>
      </c>
      <c r="B255" s="10" t="str">
        <f t="shared" si="16"/>
        <v>令和5/3末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40</v>
      </c>
      <c r="I255" s="18">
        <v>0</v>
      </c>
      <c r="J255" s="18">
        <v>77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2023/3末</v>
      </c>
      <c r="B256" s="8" t="str">
        <f t="shared" si="16"/>
        <v>令和5/3末</v>
      </c>
      <c r="C256" s="16">
        <v>254</v>
      </c>
      <c r="D256" s="16">
        <v>274</v>
      </c>
      <c r="E256" s="17" t="s">
        <v>283</v>
      </c>
      <c r="F256" s="16">
        <v>50</v>
      </c>
      <c r="G256" s="16">
        <v>0</v>
      </c>
      <c r="H256" s="16">
        <v>53</v>
      </c>
      <c r="I256" s="16">
        <v>0</v>
      </c>
      <c r="J256" s="16">
        <v>103</v>
      </c>
      <c r="K256" s="16">
        <v>0</v>
      </c>
      <c r="L256" s="16">
        <v>45</v>
      </c>
      <c r="M256" s="9" t="s">
        <v>409</v>
      </c>
    </row>
    <row r="257" spans="1:13" x14ac:dyDescent="0.2">
      <c r="A257" s="10" t="str">
        <f t="shared" si="16"/>
        <v>2023/3末</v>
      </c>
      <c r="B257" s="10" t="str">
        <f t="shared" si="16"/>
        <v>令和5/3末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2023/3末</v>
      </c>
      <c r="B258" s="8" t="str">
        <f t="shared" si="16"/>
        <v>令和5/3末</v>
      </c>
      <c r="C258" s="16">
        <v>256</v>
      </c>
      <c r="D258" s="16">
        <v>276</v>
      </c>
      <c r="E258" s="17" t="s">
        <v>285</v>
      </c>
      <c r="F258" s="16">
        <v>93</v>
      </c>
      <c r="G258" s="16">
        <v>1</v>
      </c>
      <c r="H258" s="16">
        <v>93</v>
      </c>
      <c r="I258" s="16">
        <v>0</v>
      </c>
      <c r="J258" s="16">
        <v>186</v>
      </c>
      <c r="K258" s="16">
        <v>1</v>
      </c>
      <c r="L258" s="16">
        <v>83</v>
      </c>
      <c r="M258" s="9" t="s">
        <v>409</v>
      </c>
    </row>
    <row r="259" spans="1:13" x14ac:dyDescent="0.2">
      <c r="A259" s="10" t="str">
        <f t="shared" si="16"/>
        <v>2023/3末</v>
      </c>
      <c r="B259" s="10" t="str">
        <f t="shared" si="16"/>
        <v>令和5/3末</v>
      </c>
      <c r="C259" s="18">
        <v>257</v>
      </c>
      <c r="D259" s="18">
        <v>277</v>
      </c>
      <c r="E259" s="19" t="s">
        <v>286</v>
      </c>
      <c r="F259" s="18">
        <v>54</v>
      </c>
      <c r="G259" s="18">
        <v>0</v>
      </c>
      <c r="H259" s="18">
        <v>51</v>
      </c>
      <c r="I259" s="18">
        <v>0</v>
      </c>
      <c r="J259" s="18">
        <v>105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2023/3末</v>
      </c>
      <c r="B260" s="8" t="str">
        <f t="shared" si="16"/>
        <v>令和5/3末</v>
      </c>
      <c r="C260" s="16">
        <v>258</v>
      </c>
      <c r="D260" s="16">
        <v>278</v>
      </c>
      <c r="E260" s="17" t="s">
        <v>287</v>
      </c>
      <c r="F260" s="16">
        <v>92</v>
      </c>
      <c r="G260" s="16">
        <v>1</v>
      </c>
      <c r="H260" s="16">
        <v>82</v>
      </c>
      <c r="I260" s="16">
        <v>1</v>
      </c>
      <c r="J260" s="16">
        <v>174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2023/3末</v>
      </c>
      <c r="B261" s="10" t="str">
        <f t="shared" si="17"/>
        <v>令和5/3末</v>
      </c>
      <c r="C261" s="18">
        <v>259</v>
      </c>
      <c r="D261" s="18">
        <v>280</v>
      </c>
      <c r="E261" s="19" t="s">
        <v>471</v>
      </c>
      <c r="F261" s="18">
        <v>76</v>
      </c>
      <c r="G261" s="18">
        <v>0</v>
      </c>
      <c r="H261" s="18">
        <v>93</v>
      </c>
      <c r="I261" s="18">
        <v>0</v>
      </c>
      <c r="J261" s="18">
        <v>169</v>
      </c>
      <c r="K261" s="18">
        <v>0</v>
      </c>
      <c r="L261" s="18">
        <v>77</v>
      </c>
      <c r="M261" s="7" t="s">
        <v>410</v>
      </c>
    </row>
    <row r="262" spans="1:13" x14ac:dyDescent="0.2">
      <c r="A262" s="8" t="str">
        <f t="shared" si="17"/>
        <v>2023/3末</v>
      </c>
      <c r="B262" s="8" t="str">
        <f t="shared" si="17"/>
        <v>令和5/3末</v>
      </c>
      <c r="C262" s="16">
        <v>260</v>
      </c>
      <c r="D262" s="16">
        <v>281</v>
      </c>
      <c r="E262" s="17" t="s">
        <v>480</v>
      </c>
      <c r="F262" s="16">
        <v>47</v>
      </c>
      <c r="G262" s="16">
        <v>0</v>
      </c>
      <c r="H262" s="16">
        <v>44</v>
      </c>
      <c r="I262" s="16">
        <v>0</v>
      </c>
      <c r="J262" s="16">
        <v>91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2023/3末</v>
      </c>
      <c r="B263" s="10" t="str">
        <f t="shared" si="17"/>
        <v>令和5/3末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2023/3末</v>
      </c>
      <c r="B264" s="8" t="str">
        <f t="shared" si="17"/>
        <v>令和5/3末</v>
      </c>
      <c r="C264" s="16">
        <v>262</v>
      </c>
      <c r="D264" s="16">
        <v>283</v>
      </c>
      <c r="E264" s="17" t="s">
        <v>482</v>
      </c>
      <c r="F264" s="16">
        <v>47</v>
      </c>
      <c r="G264" s="16">
        <v>0</v>
      </c>
      <c r="H264" s="16">
        <v>48</v>
      </c>
      <c r="I264" s="16">
        <v>0</v>
      </c>
      <c r="J264" s="16">
        <v>95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2023/3末</v>
      </c>
      <c r="B265" s="10" t="str">
        <f t="shared" si="17"/>
        <v>令和5/3末</v>
      </c>
      <c r="C265" s="18">
        <v>263</v>
      </c>
      <c r="D265" s="18">
        <v>284</v>
      </c>
      <c r="E265" s="19" t="s">
        <v>483</v>
      </c>
      <c r="F265" s="18">
        <v>24</v>
      </c>
      <c r="G265" s="18">
        <v>0</v>
      </c>
      <c r="H265" s="18">
        <v>14</v>
      </c>
      <c r="I265" s="18">
        <v>0</v>
      </c>
      <c r="J265" s="18">
        <v>38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2023/3末</v>
      </c>
      <c r="B266" s="8" t="str">
        <f t="shared" si="17"/>
        <v>令和5/3末</v>
      </c>
      <c r="C266" s="16">
        <v>264</v>
      </c>
      <c r="D266" s="16">
        <v>285</v>
      </c>
      <c r="E266" s="17" t="s">
        <v>484</v>
      </c>
      <c r="F266" s="16">
        <v>21</v>
      </c>
      <c r="G266" s="16">
        <v>0</v>
      </c>
      <c r="H266" s="16">
        <v>21</v>
      </c>
      <c r="I266" s="16">
        <v>0</v>
      </c>
      <c r="J266" s="16">
        <v>42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2023/3末</v>
      </c>
      <c r="B267" s="10" t="str">
        <f t="shared" si="17"/>
        <v>令和5/3末</v>
      </c>
      <c r="C267" s="18">
        <v>265</v>
      </c>
      <c r="D267" s="18">
        <v>286</v>
      </c>
      <c r="E267" s="19" t="s">
        <v>485</v>
      </c>
      <c r="F267" s="18">
        <v>33</v>
      </c>
      <c r="G267" s="18">
        <v>0</v>
      </c>
      <c r="H267" s="18">
        <v>27</v>
      </c>
      <c r="I267" s="18">
        <v>0</v>
      </c>
      <c r="J267" s="18">
        <v>60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2023/3末</v>
      </c>
      <c r="B268" s="8" t="str">
        <f t="shared" si="17"/>
        <v>令和5/3末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2023/3末</v>
      </c>
      <c r="B269" s="10" t="str">
        <f t="shared" si="17"/>
        <v>令和5/3末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29</v>
      </c>
      <c r="I269" s="18">
        <v>1</v>
      </c>
      <c r="J269" s="18">
        <v>49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2023/3末</v>
      </c>
      <c r="B270" s="8" t="str">
        <f t="shared" si="17"/>
        <v>令和5/3末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2023/3末</v>
      </c>
      <c r="B271" s="10" t="str">
        <f t="shared" si="17"/>
        <v>令和5/3末</v>
      </c>
      <c r="C271" s="18">
        <v>269</v>
      </c>
      <c r="D271" s="18">
        <v>290</v>
      </c>
      <c r="E271" s="19" t="s">
        <v>489</v>
      </c>
      <c r="F271" s="18">
        <v>27</v>
      </c>
      <c r="G271" s="18">
        <v>0</v>
      </c>
      <c r="H271" s="18">
        <v>34</v>
      </c>
      <c r="I271" s="18">
        <v>0</v>
      </c>
      <c r="J271" s="18">
        <v>61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2023/3末</v>
      </c>
      <c r="B272" s="8" t="str">
        <f t="shared" si="17"/>
        <v>令和5/3末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2023/3末</v>
      </c>
      <c r="B273" s="10" t="str">
        <f t="shared" si="17"/>
        <v>令和5/3末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2023/3末</v>
      </c>
      <c r="B274" s="8" t="str">
        <f t="shared" si="17"/>
        <v>令和5/3末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2023/3末</v>
      </c>
      <c r="B275" s="10" t="str">
        <f t="shared" si="17"/>
        <v>令和5/3末</v>
      </c>
      <c r="C275" s="18">
        <v>273</v>
      </c>
      <c r="D275" s="18">
        <v>294</v>
      </c>
      <c r="E275" s="19" t="s">
        <v>493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2023/3末</v>
      </c>
      <c r="B276" s="8" t="str">
        <f t="shared" si="17"/>
        <v>令和5/3末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2023/3末</v>
      </c>
      <c r="B277" s="10" t="str">
        <f t="shared" si="18"/>
        <v>令和5/3末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2023/3末</v>
      </c>
      <c r="B278" s="8" t="str">
        <f t="shared" si="18"/>
        <v>令和5/3末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2023/3末</v>
      </c>
      <c r="B279" s="10" t="str">
        <f t="shared" si="18"/>
        <v>令和5/3末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2023/3末</v>
      </c>
      <c r="B280" s="8" t="str">
        <f t="shared" si="18"/>
        <v>令和5/3末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2023/3末</v>
      </c>
      <c r="B281" s="10" t="str">
        <f t="shared" si="18"/>
        <v>令和5/3末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2023/3末</v>
      </c>
      <c r="B282" s="8" t="str">
        <f t="shared" si="18"/>
        <v>令和5/3末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2023/3末</v>
      </c>
      <c r="B283" s="10" t="str">
        <f t="shared" si="18"/>
        <v>令和5/3末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2023/3末</v>
      </c>
      <c r="B284" s="8" t="str">
        <f t="shared" si="18"/>
        <v>令和5/3末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2023/3末</v>
      </c>
      <c r="B285" s="10" t="str">
        <f t="shared" si="18"/>
        <v>令和5/3末</v>
      </c>
      <c r="C285" s="18">
        <v>283</v>
      </c>
      <c r="D285" s="18">
        <v>400</v>
      </c>
      <c r="E285" s="19" t="s">
        <v>288</v>
      </c>
      <c r="F285" s="18">
        <v>86</v>
      </c>
      <c r="G285" s="18">
        <v>0</v>
      </c>
      <c r="H285" s="18">
        <v>93</v>
      </c>
      <c r="I285" s="18">
        <v>1</v>
      </c>
      <c r="J285" s="18">
        <v>179</v>
      </c>
      <c r="K285" s="18">
        <v>1</v>
      </c>
      <c r="L285" s="18">
        <v>96</v>
      </c>
      <c r="M285" s="7" t="s">
        <v>411</v>
      </c>
    </row>
    <row r="286" spans="1:13" x14ac:dyDescent="0.2">
      <c r="A286" s="8" t="str">
        <f t="shared" si="18"/>
        <v>2023/3末</v>
      </c>
      <c r="B286" s="8" t="str">
        <f t="shared" si="18"/>
        <v>令和5/3末</v>
      </c>
      <c r="C286" s="16">
        <v>284</v>
      </c>
      <c r="D286" s="16">
        <v>401</v>
      </c>
      <c r="E286" s="17" t="s">
        <v>289</v>
      </c>
      <c r="F286" s="16">
        <v>152</v>
      </c>
      <c r="G286" s="16">
        <v>0</v>
      </c>
      <c r="H286" s="16">
        <v>173</v>
      </c>
      <c r="I286" s="16">
        <v>1</v>
      </c>
      <c r="J286" s="16">
        <v>325</v>
      </c>
      <c r="K286" s="16">
        <v>1</v>
      </c>
      <c r="L286" s="16">
        <v>164</v>
      </c>
      <c r="M286" s="9" t="s">
        <v>411</v>
      </c>
    </row>
    <row r="287" spans="1:13" x14ac:dyDescent="0.2">
      <c r="A287" s="10" t="str">
        <f t="shared" si="18"/>
        <v>2023/3末</v>
      </c>
      <c r="B287" s="10" t="str">
        <f t="shared" si="18"/>
        <v>令和5/3末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2023/3末</v>
      </c>
      <c r="B288" s="8" t="str">
        <f t="shared" si="18"/>
        <v>令和5/3末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37</v>
      </c>
      <c r="I288" s="16">
        <v>0</v>
      </c>
      <c r="J288" s="16">
        <v>67</v>
      </c>
      <c r="K288" s="16">
        <v>0</v>
      </c>
      <c r="L288" s="16">
        <v>36</v>
      </c>
      <c r="M288" s="9" t="s">
        <v>411</v>
      </c>
    </row>
    <row r="289" spans="1:13" x14ac:dyDescent="0.2">
      <c r="A289" s="10" t="str">
        <f t="shared" si="18"/>
        <v>2023/3末</v>
      </c>
      <c r="B289" s="10" t="str">
        <f t="shared" si="18"/>
        <v>令和5/3末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2023/3末</v>
      </c>
      <c r="B290" s="8" t="str">
        <f t="shared" si="18"/>
        <v>令和5/3末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2023/3末</v>
      </c>
      <c r="B291" s="10" t="str">
        <f t="shared" si="18"/>
        <v>令和5/3末</v>
      </c>
      <c r="C291" s="18">
        <v>289</v>
      </c>
      <c r="D291" s="18">
        <v>406</v>
      </c>
      <c r="E291" s="19" t="s">
        <v>294</v>
      </c>
      <c r="F291" s="18">
        <v>22</v>
      </c>
      <c r="G291" s="18">
        <v>0</v>
      </c>
      <c r="H291" s="18">
        <v>22</v>
      </c>
      <c r="I291" s="18">
        <v>0</v>
      </c>
      <c r="J291" s="18">
        <v>44</v>
      </c>
      <c r="K291" s="18">
        <v>0</v>
      </c>
      <c r="L291" s="18">
        <v>22</v>
      </c>
      <c r="M291" s="7" t="s">
        <v>411</v>
      </c>
    </row>
    <row r="292" spans="1:13" x14ac:dyDescent="0.2">
      <c r="A292" s="8" t="str">
        <f t="shared" si="18"/>
        <v>2023/3末</v>
      </c>
      <c r="B292" s="8" t="str">
        <f t="shared" si="18"/>
        <v>令和5/3末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81</v>
      </c>
      <c r="I292" s="16">
        <v>0</v>
      </c>
      <c r="J292" s="16">
        <v>167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2023/3末</v>
      </c>
      <c r="B293" s="10" t="str">
        <f t="shared" si="19"/>
        <v>令和5/3末</v>
      </c>
      <c r="C293" s="18">
        <v>291</v>
      </c>
      <c r="D293" s="18">
        <v>408</v>
      </c>
      <c r="E293" s="19" t="s">
        <v>296</v>
      </c>
      <c r="F293" s="18">
        <v>10</v>
      </c>
      <c r="G293" s="18">
        <v>0</v>
      </c>
      <c r="H293" s="18">
        <v>10</v>
      </c>
      <c r="I293" s="18">
        <v>0</v>
      </c>
      <c r="J293" s="18">
        <v>20</v>
      </c>
      <c r="K293" s="18">
        <v>0</v>
      </c>
      <c r="L293" s="18">
        <v>15</v>
      </c>
      <c r="M293" s="7" t="s">
        <v>411</v>
      </c>
    </row>
    <row r="294" spans="1:13" x14ac:dyDescent="0.2">
      <c r="A294" s="8" t="str">
        <f t="shared" si="19"/>
        <v>2023/3末</v>
      </c>
      <c r="B294" s="8" t="str">
        <f t="shared" si="19"/>
        <v>令和5/3末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2023/3末</v>
      </c>
      <c r="B295" s="10" t="str">
        <f t="shared" si="19"/>
        <v>令和5/3末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2023/3末</v>
      </c>
      <c r="B296" s="8" t="str">
        <f t="shared" si="19"/>
        <v>令和5/3末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2023/3末</v>
      </c>
      <c r="B297" s="10" t="str">
        <f t="shared" si="19"/>
        <v>令和5/3末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2023/3末</v>
      </c>
      <c r="B298" s="8" t="str">
        <f t="shared" si="19"/>
        <v>令和5/3末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2023/3末</v>
      </c>
      <c r="B299" s="10" t="str">
        <f t="shared" si="19"/>
        <v>令和5/3末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2023/3末</v>
      </c>
      <c r="B300" s="8" t="str">
        <f t="shared" si="19"/>
        <v>令和5/3末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2023/3末</v>
      </c>
      <c r="B301" s="10" t="str">
        <f t="shared" si="19"/>
        <v>令和5/3末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2023/3末</v>
      </c>
      <c r="B302" s="8" t="str">
        <f t="shared" si="19"/>
        <v>令和5/3末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2023/3末</v>
      </c>
      <c r="B303" s="10" t="str">
        <f t="shared" si="19"/>
        <v>令和5/3末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2023/3末</v>
      </c>
      <c r="B304" s="8" t="str">
        <f t="shared" si="19"/>
        <v>令和5/3末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57</v>
      </c>
      <c r="I304" s="16">
        <v>0</v>
      </c>
      <c r="J304" s="16">
        <v>62</v>
      </c>
      <c r="K304" s="16">
        <v>0</v>
      </c>
      <c r="L304" s="16">
        <v>62</v>
      </c>
      <c r="M304" s="9" t="s">
        <v>411</v>
      </c>
    </row>
    <row r="305" spans="1:13" x14ac:dyDescent="0.2">
      <c r="A305" s="10" t="str">
        <f t="shared" si="19"/>
        <v>2023/3末</v>
      </c>
      <c r="B305" s="10" t="str">
        <f t="shared" si="19"/>
        <v>令和5/3末</v>
      </c>
      <c r="C305" s="18">
        <v>303</v>
      </c>
      <c r="D305" s="18">
        <v>500</v>
      </c>
      <c r="E305" s="19" t="s">
        <v>308</v>
      </c>
      <c r="F305" s="18">
        <v>252</v>
      </c>
      <c r="G305" s="18">
        <v>0</v>
      </c>
      <c r="H305" s="18">
        <v>261</v>
      </c>
      <c r="I305" s="18">
        <v>1</v>
      </c>
      <c r="J305" s="18">
        <v>513</v>
      </c>
      <c r="K305" s="18">
        <v>1</v>
      </c>
      <c r="L305" s="18">
        <v>190</v>
      </c>
      <c r="M305" s="7" t="s">
        <v>412</v>
      </c>
    </row>
    <row r="306" spans="1:13" x14ac:dyDescent="0.2">
      <c r="A306" s="8" t="str">
        <f t="shared" si="19"/>
        <v>2023/3末</v>
      </c>
      <c r="B306" s="8" t="str">
        <f t="shared" si="19"/>
        <v>令和5/3末</v>
      </c>
      <c r="C306" s="16">
        <v>304</v>
      </c>
      <c r="D306" s="16">
        <v>501</v>
      </c>
      <c r="E306" s="17" t="s">
        <v>309</v>
      </c>
      <c r="F306" s="16">
        <v>89</v>
      </c>
      <c r="G306" s="16">
        <v>4</v>
      </c>
      <c r="H306" s="16">
        <v>72</v>
      </c>
      <c r="I306" s="16">
        <v>1</v>
      </c>
      <c r="J306" s="16">
        <v>161</v>
      </c>
      <c r="K306" s="16">
        <v>5</v>
      </c>
      <c r="L306" s="16">
        <v>73</v>
      </c>
      <c r="M306" s="9" t="s">
        <v>412</v>
      </c>
    </row>
    <row r="307" spans="1:13" x14ac:dyDescent="0.2">
      <c r="A307" s="10" t="str">
        <f t="shared" si="19"/>
        <v>2023/3末</v>
      </c>
      <c r="B307" s="10" t="str">
        <f t="shared" si="19"/>
        <v>令和5/3末</v>
      </c>
      <c r="C307" s="18">
        <v>305</v>
      </c>
      <c r="D307" s="18">
        <v>502</v>
      </c>
      <c r="E307" s="19" t="s">
        <v>310</v>
      </c>
      <c r="F307" s="18">
        <v>46</v>
      </c>
      <c r="G307" s="18">
        <v>0</v>
      </c>
      <c r="H307" s="18">
        <v>40</v>
      </c>
      <c r="I307" s="18">
        <v>0</v>
      </c>
      <c r="J307" s="18">
        <v>86</v>
      </c>
      <c r="K307" s="18">
        <v>0</v>
      </c>
      <c r="L307" s="18">
        <v>42</v>
      </c>
      <c r="M307" s="7" t="s">
        <v>412</v>
      </c>
    </row>
    <row r="308" spans="1:13" x14ac:dyDescent="0.2">
      <c r="A308" s="8" t="str">
        <f t="shared" si="19"/>
        <v>2023/3末</v>
      </c>
      <c r="B308" s="8" t="str">
        <f t="shared" si="19"/>
        <v>令和5/3末</v>
      </c>
      <c r="C308" s="16">
        <v>306</v>
      </c>
      <c r="D308" s="16">
        <v>503</v>
      </c>
      <c r="E308" s="17" t="s">
        <v>311</v>
      </c>
      <c r="F308" s="16">
        <v>53</v>
      </c>
      <c r="G308" s="16">
        <v>0</v>
      </c>
      <c r="H308" s="16">
        <v>43</v>
      </c>
      <c r="I308" s="16">
        <v>0</v>
      </c>
      <c r="J308" s="16">
        <v>96</v>
      </c>
      <c r="K308" s="16">
        <v>0</v>
      </c>
      <c r="L308" s="16">
        <v>44</v>
      </c>
      <c r="M308" s="9" t="s">
        <v>412</v>
      </c>
    </row>
    <row r="309" spans="1:13" x14ac:dyDescent="0.2">
      <c r="A309" s="10" t="str">
        <f t="shared" ref="A309:B324" si="20">A308</f>
        <v>2023/3末</v>
      </c>
      <c r="B309" s="10" t="str">
        <f t="shared" si="20"/>
        <v>令和5/3末</v>
      </c>
      <c r="C309" s="18">
        <v>307</v>
      </c>
      <c r="D309" s="18">
        <v>504</v>
      </c>
      <c r="E309" s="19" t="s">
        <v>312</v>
      </c>
      <c r="F309" s="18">
        <v>87</v>
      </c>
      <c r="G309" s="18">
        <v>0</v>
      </c>
      <c r="H309" s="18">
        <v>79</v>
      </c>
      <c r="I309" s="18">
        <v>0</v>
      </c>
      <c r="J309" s="18">
        <v>166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2023/3末</v>
      </c>
      <c r="B310" s="8" t="str">
        <f t="shared" si="20"/>
        <v>令和5/3末</v>
      </c>
      <c r="C310" s="16">
        <v>308</v>
      </c>
      <c r="D310" s="16">
        <v>505</v>
      </c>
      <c r="E310" s="17" t="s">
        <v>313</v>
      </c>
      <c r="F310" s="16">
        <v>9</v>
      </c>
      <c r="G310" s="16">
        <v>0</v>
      </c>
      <c r="H310" s="16">
        <v>6</v>
      </c>
      <c r="I310" s="16">
        <v>0</v>
      </c>
      <c r="J310" s="16">
        <v>15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2023/3末</v>
      </c>
      <c r="B311" s="10" t="str">
        <f t="shared" si="20"/>
        <v>令和5/3末</v>
      </c>
      <c r="C311" s="18">
        <v>309</v>
      </c>
      <c r="D311" s="18">
        <v>506</v>
      </c>
      <c r="E311" s="19" t="s">
        <v>314</v>
      </c>
      <c r="F311" s="18">
        <v>135</v>
      </c>
      <c r="G311" s="18">
        <v>0</v>
      </c>
      <c r="H311" s="18">
        <v>149</v>
      </c>
      <c r="I311" s="18">
        <v>0</v>
      </c>
      <c r="J311" s="18">
        <v>284</v>
      </c>
      <c r="K311" s="18">
        <v>0</v>
      </c>
      <c r="L311" s="18">
        <v>112</v>
      </c>
      <c r="M311" s="7" t="s">
        <v>412</v>
      </c>
    </row>
    <row r="312" spans="1:13" x14ac:dyDescent="0.2">
      <c r="A312" s="8" t="str">
        <f t="shared" si="20"/>
        <v>2023/3末</v>
      </c>
      <c r="B312" s="8" t="str">
        <f t="shared" si="20"/>
        <v>令和5/3末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38</v>
      </c>
      <c r="I312" s="16">
        <v>0</v>
      </c>
      <c r="J312" s="16">
        <v>77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2023/3末</v>
      </c>
      <c r="B313" s="10" t="str">
        <f t="shared" si="20"/>
        <v>令和5/3末</v>
      </c>
      <c r="C313" s="18">
        <v>311</v>
      </c>
      <c r="D313" s="18">
        <v>508</v>
      </c>
      <c r="E313" s="19" t="s">
        <v>316</v>
      </c>
      <c r="F313" s="18">
        <v>55</v>
      </c>
      <c r="G313" s="18">
        <v>3</v>
      </c>
      <c r="H313" s="18">
        <v>65</v>
      </c>
      <c r="I313" s="18">
        <v>2</v>
      </c>
      <c r="J313" s="18">
        <v>120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2023/3末</v>
      </c>
      <c r="B314" s="8" t="str">
        <f t="shared" si="20"/>
        <v>令和5/3末</v>
      </c>
      <c r="C314" s="16">
        <v>312</v>
      </c>
      <c r="D314" s="16">
        <v>509</v>
      </c>
      <c r="E314" s="17" t="s">
        <v>317</v>
      </c>
      <c r="F314" s="16">
        <v>78</v>
      </c>
      <c r="G314" s="16">
        <v>0</v>
      </c>
      <c r="H314" s="16">
        <v>75</v>
      </c>
      <c r="I314" s="16">
        <v>0</v>
      </c>
      <c r="J314" s="16">
        <v>153</v>
      </c>
      <c r="K314" s="16">
        <v>0</v>
      </c>
      <c r="L314" s="16">
        <v>54</v>
      </c>
      <c r="M314" s="9" t="s">
        <v>412</v>
      </c>
    </row>
    <row r="315" spans="1:13" x14ac:dyDescent="0.2">
      <c r="A315" s="10" t="str">
        <f t="shared" si="20"/>
        <v>2023/3末</v>
      </c>
      <c r="B315" s="10" t="str">
        <f t="shared" si="20"/>
        <v>令和5/3末</v>
      </c>
      <c r="C315" s="18">
        <v>313</v>
      </c>
      <c r="D315" s="18">
        <v>510</v>
      </c>
      <c r="E315" s="19" t="s">
        <v>318</v>
      </c>
      <c r="F315" s="18">
        <v>70</v>
      </c>
      <c r="G315" s="18">
        <v>0</v>
      </c>
      <c r="H315" s="18">
        <v>71</v>
      </c>
      <c r="I315" s="18">
        <v>0</v>
      </c>
      <c r="J315" s="18">
        <v>141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2023/3末</v>
      </c>
      <c r="B316" s="8" t="str">
        <f t="shared" si="20"/>
        <v>令和5/3末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24</v>
      </c>
      <c r="I316" s="16">
        <v>0</v>
      </c>
      <c r="J316" s="16">
        <v>44</v>
      </c>
      <c r="K316" s="16">
        <v>0</v>
      </c>
      <c r="L316" s="16">
        <v>16</v>
      </c>
      <c r="M316" s="9" t="s">
        <v>412</v>
      </c>
    </row>
    <row r="317" spans="1:13" x14ac:dyDescent="0.2">
      <c r="A317" s="10" t="str">
        <f t="shared" si="20"/>
        <v>2023/3末</v>
      </c>
      <c r="B317" s="10" t="str">
        <f t="shared" si="20"/>
        <v>令和5/3末</v>
      </c>
      <c r="C317" s="18">
        <v>315</v>
      </c>
      <c r="D317" s="18">
        <v>512</v>
      </c>
      <c r="E317" s="19" t="s">
        <v>320</v>
      </c>
      <c r="F317" s="18">
        <v>23</v>
      </c>
      <c r="G317" s="18">
        <v>0</v>
      </c>
      <c r="H317" s="18">
        <v>22</v>
      </c>
      <c r="I317" s="18">
        <v>1</v>
      </c>
      <c r="J317" s="18">
        <v>45</v>
      </c>
      <c r="K317" s="18">
        <v>1</v>
      </c>
      <c r="L317" s="18">
        <v>21</v>
      </c>
      <c r="M317" s="7" t="s">
        <v>412</v>
      </c>
    </row>
    <row r="318" spans="1:13" x14ac:dyDescent="0.2">
      <c r="A318" s="8" t="str">
        <f t="shared" si="20"/>
        <v>2023/3末</v>
      </c>
      <c r="B318" s="8" t="str">
        <f t="shared" si="20"/>
        <v>令和5/3末</v>
      </c>
      <c r="C318" s="16">
        <v>316</v>
      </c>
      <c r="D318" s="16">
        <v>513</v>
      </c>
      <c r="E318" s="17" t="s">
        <v>321</v>
      </c>
      <c r="F318" s="16">
        <v>71</v>
      </c>
      <c r="G318" s="16">
        <v>0</v>
      </c>
      <c r="H318" s="16">
        <v>75</v>
      </c>
      <c r="I318" s="16">
        <v>0</v>
      </c>
      <c r="J318" s="16">
        <v>146</v>
      </c>
      <c r="K318" s="16">
        <v>0</v>
      </c>
      <c r="L318" s="16">
        <v>62</v>
      </c>
      <c r="M318" s="9" t="s">
        <v>412</v>
      </c>
    </row>
    <row r="319" spans="1:13" x14ac:dyDescent="0.2">
      <c r="A319" s="10" t="str">
        <f t="shared" si="20"/>
        <v>2023/3末</v>
      </c>
      <c r="B319" s="10" t="str">
        <f t="shared" si="20"/>
        <v>令和5/3末</v>
      </c>
      <c r="C319" s="18">
        <v>317</v>
      </c>
      <c r="D319" s="18">
        <v>514</v>
      </c>
      <c r="E319" s="19" t="s">
        <v>322</v>
      </c>
      <c r="F319" s="18">
        <v>55</v>
      </c>
      <c r="G319" s="18">
        <v>1</v>
      </c>
      <c r="H319" s="18">
        <v>45</v>
      </c>
      <c r="I319" s="18">
        <v>2</v>
      </c>
      <c r="J319" s="18">
        <v>100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2023/3末</v>
      </c>
      <c r="B320" s="8" t="str">
        <f t="shared" si="20"/>
        <v>令和5/3末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82</v>
      </c>
      <c r="I320" s="16">
        <v>1</v>
      </c>
      <c r="J320" s="16">
        <v>146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2023/3末</v>
      </c>
      <c r="B321" s="10" t="str">
        <f t="shared" si="20"/>
        <v>令和5/3末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44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2023/3末</v>
      </c>
      <c r="B322" s="8" t="str">
        <f t="shared" si="20"/>
        <v>令和5/3末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82</v>
      </c>
      <c r="I322" s="16">
        <v>0</v>
      </c>
      <c r="J322" s="16">
        <v>154</v>
      </c>
      <c r="K322" s="16">
        <v>0</v>
      </c>
      <c r="L322" s="16">
        <v>49</v>
      </c>
      <c r="M322" s="9" t="s">
        <v>412</v>
      </c>
    </row>
    <row r="323" spans="1:13" x14ac:dyDescent="0.2">
      <c r="A323" s="10" t="str">
        <f t="shared" si="20"/>
        <v>2023/3末</v>
      </c>
      <c r="B323" s="10" t="str">
        <f t="shared" si="20"/>
        <v>令和5/3末</v>
      </c>
      <c r="C323" s="18">
        <v>321</v>
      </c>
      <c r="D323" s="18">
        <v>518</v>
      </c>
      <c r="E323" s="19" t="s">
        <v>326</v>
      </c>
      <c r="F323" s="18">
        <v>168</v>
      </c>
      <c r="G323" s="18">
        <v>0</v>
      </c>
      <c r="H323" s="18">
        <v>175</v>
      </c>
      <c r="I323" s="18">
        <v>2</v>
      </c>
      <c r="J323" s="18">
        <v>343</v>
      </c>
      <c r="K323" s="18">
        <v>2</v>
      </c>
      <c r="L323" s="18">
        <v>137</v>
      </c>
      <c r="M323" s="7" t="s">
        <v>412</v>
      </c>
    </row>
    <row r="324" spans="1:13" x14ac:dyDescent="0.2">
      <c r="A324" s="8" t="str">
        <f t="shared" si="20"/>
        <v>2023/3末</v>
      </c>
      <c r="B324" s="8" t="str">
        <f t="shared" si="20"/>
        <v>令和5/3末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72</v>
      </c>
      <c r="I324" s="16">
        <v>0</v>
      </c>
      <c r="J324" s="16">
        <v>144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2023/3末</v>
      </c>
      <c r="B325" s="10" t="str">
        <f t="shared" si="21"/>
        <v>令和5/3末</v>
      </c>
      <c r="C325" s="18">
        <v>323</v>
      </c>
      <c r="D325" s="18">
        <v>520</v>
      </c>
      <c r="E325" s="19" t="s">
        <v>328</v>
      </c>
      <c r="F325" s="18">
        <v>99</v>
      </c>
      <c r="G325" s="18">
        <v>0</v>
      </c>
      <c r="H325" s="18">
        <v>99</v>
      </c>
      <c r="I325" s="18">
        <v>0</v>
      </c>
      <c r="J325" s="18">
        <v>198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2023/3末</v>
      </c>
      <c r="B326" s="8" t="str">
        <f t="shared" si="21"/>
        <v>令和5/3末</v>
      </c>
      <c r="C326" s="16">
        <v>324</v>
      </c>
      <c r="D326" s="16">
        <v>521</v>
      </c>
      <c r="E326" s="17" t="s">
        <v>329</v>
      </c>
      <c r="F326" s="16">
        <v>47</v>
      </c>
      <c r="G326" s="16">
        <v>0</v>
      </c>
      <c r="H326" s="16">
        <v>35</v>
      </c>
      <c r="I326" s="16">
        <v>0</v>
      </c>
      <c r="J326" s="16">
        <v>82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2023/3末</v>
      </c>
      <c r="B327" s="10" t="str">
        <f t="shared" si="21"/>
        <v>令和5/3末</v>
      </c>
      <c r="C327" s="18">
        <v>325</v>
      </c>
      <c r="D327" s="18">
        <v>522</v>
      </c>
      <c r="E327" s="19" t="s">
        <v>330</v>
      </c>
      <c r="F327" s="18">
        <v>79</v>
      </c>
      <c r="G327" s="18">
        <v>0</v>
      </c>
      <c r="H327" s="18">
        <v>80</v>
      </c>
      <c r="I327" s="18">
        <v>0</v>
      </c>
      <c r="J327" s="18">
        <v>159</v>
      </c>
      <c r="K327" s="18">
        <v>0</v>
      </c>
      <c r="L327" s="18">
        <v>59</v>
      </c>
      <c r="M327" s="7" t="s">
        <v>412</v>
      </c>
    </row>
    <row r="328" spans="1:13" x14ac:dyDescent="0.2">
      <c r="A328" s="8" t="str">
        <f t="shared" si="21"/>
        <v>2023/3末</v>
      </c>
      <c r="B328" s="8" t="str">
        <f t="shared" si="21"/>
        <v>令和5/3末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45</v>
      </c>
      <c r="I328" s="16">
        <v>0</v>
      </c>
      <c r="J328" s="16">
        <v>86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2023/3末</v>
      </c>
      <c r="B329" s="10" t="str">
        <f t="shared" si="21"/>
        <v>令和5/3末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2023/3末</v>
      </c>
      <c r="B330" s="8" t="str">
        <f t="shared" si="21"/>
        <v>令和5/3末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45</v>
      </c>
      <c r="I330" s="16">
        <v>0</v>
      </c>
      <c r="J330" s="16">
        <v>83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2023/3末</v>
      </c>
      <c r="B331" s="10" t="str">
        <f t="shared" si="21"/>
        <v>令和5/3末</v>
      </c>
      <c r="C331" s="18">
        <v>329</v>
      </c>
      <c r="D331" s="18">
        <v>526</v>
      </c>
      <c r="E331" s="19" t="s">
        <v>334</v>
      </c>
      <c r="F331" s="18">
        <v>42</v>
      </c>
      <c r="G331" s="18">
        <v>0</v>
      </c>
      <c r="H331" s="18">
        <v>47</v>
      </c>
      <c r="I331" s="18">
        <v>0</v>
      </c>
      <c r="J331" s="18">
        <v>89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2023/3末</v>
      </c>
      <c r="B332" s="8" t="str">
        <f t="shared" si="21"/>
        <v>令和5/3末</v>
      </c>
      <c r="C332" s="16">
        <v>330</v>
      </c>
      <c r="D332" s="16">
        <v>527</v>
      </c>
      <c r="E332" s="17" t="s">
        <v>335</v>
      </c>
      <c r="F332" s="16">
        <v>19</v>
      </c>
      <c r="G332" s="16">
        <v>0</v>
      </c>
      <c r="H332" s="16">
        <v>22</v>
      </c>
      <c r="I332" s="16">
        <v>0</v>
      </c>
      <c r="J332" s="16">
        <v>41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2023/3末</v>
      </c>
      <c r="B333" s="10" t="str">
        <f t="shared" si="21"/>
        <v>令和5/3末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2023/3末</v>
      </c>
      <c r="B334" s="8" t="str">
        <f t="shared" si="21"/>
        <v>令和5/3末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17</v>
      </c>
      <c r="I334" s="16">
        <v>0</v>
      </c>
      <c r="J334" s="16">
        <v>31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2023/3末</v>
      </c>
      <c r="B335" s="10" t="str">
        <f t="shared" si="21"/>
        <v>令和5/3末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2023/3末</v>
      </c>
      <c r="B336" s="8" t="str">
        <f t="shared" si="21"/>
        <v>令和5/3末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11</v>
      </c>
      <c r="I336" s="16">
        <v>1</v>
      </c>
      <c r="J336" s="16">
        <v>29</v>
      </c>
      <c r="K336" s="16">
        <v>2</v>
      </c>
      <c r="L336" s="16">
        <v>12</v>
      </c>
      <c r="M336" s="9" t="s">
        <v>412</v>
      </c>
    </row>
    <row r="337" spans="1:13" x14ac:dyDescent="0.2">
      <c r="A337" s="10" t="str">
        <f t="shared" si="21"/>
        <v>2023/3末</v>
      </c>
      <c r="B337" s="10" t="str">
        <f t="shared" si="21"/>
        <v>令和5/3末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12</v>
      </c>
      <c r="I337" s="18">
        <v>0</v>
      </c>
      <c r="J337" s="18">
        <v>30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2023/3末</v>
      </c>
      <c r="B338" s="8" t="str">
        <f t="shared" si="21"/>
        <v>令和5/3末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2023/3末</v>
      </c>
      <c r="B339" s="10" t="str">
        <f t="shared" si="21"/>
        <v>令和5/3末</v>
      </c>
      <c r="C339" s="18">
        <v>337</v>
      </c>
      <c r="D339" s="18">
        <v>534</v>
      </c>
      <c r="E339" s="19" t="s">
        <v>342</v>
      </c>
      <c r="F339" s="18">
        <v>101</v>
      </c>
      <c r="G339" s="18">
        <v>0</v>
      </c>
      <c r="H339" s="18">
        <v>94</v>
      </c>
      <c r="I339" s="18">
        <v>0</v>
      </c>
      <c r="J339" s="18">
        <v>195</v>
      </c>
      <c r="K339" s="18">
        <v>0</v>
      </c>
      <c r="L339" s="18">
        <v>102</v>
      </c>
      <c r="M339" s="7" t="s">
        <v>412</v>
      </c>
    </row>
    <row r="340" spans="1:13" x14ac:dyDescent="0.2">
      <c r="A340" s="8" t="str">
        <f t="shared" si="21"/>
        <v>2023/3末</v>
      </c>
      <c r="B340" s="8" t="str">
        <f t="shared" si="21"/>
        <v>令和5/3末</v>
      </c>
      <c r="C340" s="16">
        <v>338</v>
      </c>
      <c r="D340" s="16">
        <v>535</v>
      </c>
      <c r="E340" s="17" t="s">
        <v>343</v>
      </c>
      <c r="F340" s="16">
        <v>11</v>
      </c>
      <c r="G340" s="16">
        <v>0</v>
      </c>
      <c r="H340" s="16">
        <v>6</v>
      </c>
      <c r="I340" s="16">
        <v>0</v>
      </c>
      <c r="J340" s="16">
        <v>17</v>
      </c>
      <c r="K340" s="16">
        <v>0</v>
      </c>
      <c r="L340" s="16">
        <v>11</v>
      </c>
      <c r="M340" s="9" t="s">
        <v>412</v>
      </c>
    </row>
    <row r="341" spans="1:13" x14ac:dyDescent="0.2">
      <c r="A341" s="10" t="str">
        <f t="shared" ref="A341:B346" si="22">A340</f>
        <v>2023/3末</v>
      </c>
      <c r="B341" s="10" t="str">
        <f t="shared" si="22"/>
        <v>令和5/3末</v>
      </c>
      <c r="C341" s="18">
        <v>339</v>
      </c>
      <c r="D341" s="18">
        <v>536</v>
      </c>
      <c r="E341" s="19" t="s">
        <v>344</v>
      </c>
      <c r="F341" s="18">
        <v>72</v>
      </c>
      <c r="G341" s="18">
        <v>0</v>
      </c>
      <c r="H341" s="18">
        <v>65</v>
      </c>
      <c r="I341" s="18">
        <v>3</v>
      </c>
      <c r="J341" s="18">
        <v>137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2023/3末</v>
      </c>
      <c r="B342" s="8" t="str">
        <f t="shared" si="22"/>
        <v>令和5/3末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64</v>
      </c>
      <c r="I342" s="16">
        <v>0</v>
      </c>
      <c r="J342" s="16">
        <v>130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2023/3末</v>
      </c>
      <c r="B343" s="10" t="str">
        <f t="shared" si="22"/>
        <v>令和5/3末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2023/3末</v>
      </c>
      <c r="B344" s="8" t="str">
        <f t="shared" si="22"/>
        <v>令和5/3末</v>
      </c>
      <c r="C344" s="16">
        <v>342</v>
      </c>
      <c r="D344" s="16">
        <v>539</v>
      </c>
      <c r="E344" s="17" t="s">
        <v>347</v>
      </c>
      <c r="F344" s="16">
        <v>86</v>
      </c>
      <c r="G344" s="16">
        <v>0</v>
      </c>
      <c r="H344" s="16">
        <v>94</v>
      </c>
      <c r="I344" s="16">
        <v>1</v>
      </c>
      <c r="J344" s="16">
        <v>180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2023/3末</v>
      </c>
      <c r="B345" s="10" t="str">
        <f t="shared" si="22"/>
        <v>令和5/3末</v>
      </c>
      <c r="C345" s="18">
        <v>343</v>
      </c>
      <c r="D345" s="18">
        <v>540</v>
      </c>
      <c r="E345" s="19" t="s">
        <v>348</v>
      </c>
      <c r="F345" s="18">
        <v>24</v>
      </c>
      <c r="G345" s="18">
        <v>0</v>
      </c>
      <c r="H345" s="18">
        <v>52</v>
      </c>
      <c r="I345" s="18">
        <v>0</v>
      </c>
      <c r="J345" s="18">
        <v>76</v>
      </c>
      <c r="K345" s="18">
        <v>0</v>
      </c>
      <c r="L345" s="18">
        <v>76</v>
      </c>
      <c r="M345" s="7" t="s">
        <v>412</v>
      </c>
    </row>
    <row r="346" spans="1:13" x14ac:dyDescent="0.2">
      <c r="A346" s="11" t="str">
        <f t="shared" si="22"/>
        <v>2023/3末</v>
      </c>
      <c r="B346" s="11" t="str">
        <f t="shared" si="22"/>
        <v>令和5/3末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23</v>
      </c>
      <c r="I346" s="20">
        <v>0</v>
      </c>
      <c r="J346" s="20">
        <v>27</v>
      </c>
      <c r="K346" s="20">
        <v>0</v>
      </c>
      <c r="L346" s="20">
        <v>27</v>
      </c>
      <c r="M346" s="5" t="s">
        <v>412</v>
      </c>
    </row>
  </sheetData>
  <sheetProtection algorithmName="SHA-512" hashValue="Fx6oPWn/QN0tTYDWPAsdI+h5010qsbiTzO+hPPS3uT2j4rtWVFY0AKrq19lNXGe5RsxUYbQJXgwviLawR76kGw==" saltValue="JsfnNabIhTjspDW5RS6KN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R346"/>
  <sheetViews>
    <sheetView workbookViewId="0">
      <selection activeCell="C18" sqref="C18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526</v>
      </c>
      <c r="B2" s="24" t="s">
        <v>527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38567</v>
      </c>
      <c r="G2" s="26">
        <f t="shared" si="0"/>
        <v>325</v>
      </c>
      <c r="H2" s="26">
        <f t="shared" si="0"/>
        <v>39620</v>
      </c>
      <c r="I2" s="26">
        <f t="shared" si="0"/>
        <v>543</v>
      </c>
      <c r="J2" s="26">
        <f t="shared" si="0"/>
        <v>78187</v>
      </c>
      <c r="K2" s="26">
        <f t="shared" si="0"/>
        <v>868</v>
      </c>
      <c r="L2" s="26">
        <f t="shared" si="0"/>
        <v>34732</v>
      </c>
      <c r="M2" s="108" t="s">
        <v>350</v>
      </c>
    </row>
    <row r="3" spans="1:18" x14ac:dyDescent="0.2">
      <c r="A3" s="6" t="str">
        <f>A2</f>
        <v>2023/4末</v>
      </c>
      <c r="B3" s="6" t="str">
        <f>B2</f>
        <v>令和5/4末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41</v>
      </c>
      <c r="I3" s="14">
        <v>2</v>
      </c>
      <c r="J3" s="14">
        <v>70</v>
      </c>
      <c r="K3" s="14">
        <v>2</v>
      </c>
      <c r="L3" s="14">
        <v>49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2023/4末</v>
      </c>
      <c r="B4" s="8" t="str">
        <f>B3</f>
        <v>令和5/4末</v>
      </c>
      <c r="C4" s="16">
        <v>2</v>
      </c>
      <c r="D4" s="16">
        <v>2</v>
      </c>
      <c r="E4" s="17" t="s">
        <v>43</v>
      </c>
      <c r="F4" s="16">
        <v>113</v>
      </c>
      <c r="G4" s="16">
        <v>0</v>
      </c>
      <c r="H4" s="16">
        <v>183</v>
      </c>
      <c r="I4" s="16">
        <v>7</v>
      </c>
      <c r="J4" s="16">
        <v>296</v>
      </c>
      <c r="K4" s="16">
        <v>7</v>
      </c>
      <c r="L4" s="16">
        <v>174</v>
      </c>
      <c r="M4" s="9" t="s">
        <v>396</v>
      </c>
      <c r="Q4" s="1"/>
    </row>
    <row r="5" spans="1:18" x14ac:dyDescent="0.2">
      <c r="A5" s="10" t="str">
        <f t="shared" ref="A5:B20" si="1">A4</f>
        <v>2023/4末</v>
      </c>
      <c r="B5" s="10" t="str">
        <f t="shared" si="1"/>
        <v>令和5/4末</v>
      </c>
      <c r="C5" s="18">
        <v>3</v>
      </c>
      <c r="D5" s="18">
        <v>3</v>
      </c>
      <c r="E5" s="19" t="s">
        <v>44</v>
      </c>
      <c r="F5" s="18">
        <v>153</v>
      </c>
      <c r="G5" s="18">
        <v>6</v>
      </c>
      <c r="H5" s="18">
        <v>150</v>
      </c>
      <c r="I5" s="18">
        <v>3</v>
      </c>
      <c r="J5" s="18">
        <v>303</v>
      </c>
      <c r="K5" s="18">
        <v>9</v>
      </c>
      <c r="L5" s="18">
        <v>142</v>
      </c>
      <c r="M5" s="7" t="s">
        <v>396</v>
      </c>
    </row>
    <row r="6" spans="1:18" x14ac:dyDescent="0.2">
      <c r="A6" s="8" t="str">
        <f t="shared" si="1"/>
        <v>2023/4末</v>
      </c>
      <c r="B6" s="8" t="str">
        <f t="shared" si="1"/>
        <v>令和5/4末</v>
      </c>
      <c r="C6" s="16">
        <v>4</v>
      </c>
      <c r="D6" s="16">
        <v>4</v>
      </c>
      <c r="E6" s="17" t="s">
        <v>45</v>
      </c>
      <c r="F6" s="16">
        <v>252</v>
      </c>
      <c r="G6" s="16">
        <v>0</v>
      </c>
      <c r="H6" s="16">
        <v>271</v>
      </c>
      <c r="I6" s="16">
        <v>4</v>
      </c>
      <c r="J6" s="16">
        <v>523</v>
      </c>
      <c r="K6" s="16">
        <v>4</v>
      </c>
      <c r="L6" s="16">
        <v>246</v>
      </c>
      <c r="M6" s="9" t="s">
        <v>396</v>
      </c>
    </row>
    <row r="7" spans="1:18" x14ac:dyDescent="0.2">
      <c r="A7" s="10" t="str">
        <f t="shared" si="1"/>
        <v>2023/4末</v>
      </c>
      <c r="B7" s="10" t="str">
        <f t="shared" si="1"/>
        <v>令和5/4末</v>
      </c>
      <c r="C7" s="18">
        <v>5</v>
      </c>
      <c r="D7" s="18">
        <v>5</v>
      </c>
      <c r="E7" s="19" t="s">
        <v>46</v>
      </c>
      <c r="F7" s="18">
        <v>157</v>
      </c>
      <c r="G7" s="18">
        <v>0</v>
      </c>
      <c r="H7" s="18">
        <v>160</v>
      </c>
      <c r="I7" s="18">
        <v>0</v>
      </c>
      <c r="J7" s="18">
        <v>317</v>
      </c>
      <c r="K7" s="18">
        <v>0</v>
      </c>
      <c r="L7" s="18">
        <v>130</v>
      </c>
      <c r="M7" s="7" t="s">
        <v>396</v>
      </c>
    </row>
    <row r="8" spans="1:18" x14ac:dyDescent="0.2">
      <c r="A8" s="8" t="str">
        <f t="shared" si="1"/>
        <v>2023/4末</v>
      </c>
      <c r="B8" s="8" t="str">
        <f t="shared" si="1"/>
        <v>令和5/4末</v>
      </c>
      <c r="C8" s="16">
        <v>6</v>
      </c>
      <c r="D8" s="16">
        <v>6</v>
      </c>
      <c r="E8" s="17" t="s">
        <v>47</v>
      </c>
      <c r="F8" s="16">
        <v>260</v>
      </c>
      <c r="G8" s="16">
        <v>0</v>
      </c>
      <c r="H8" s="16">
        <v>273</v>
      </c>
      <c r="I8" s="16">
        <v>1</v>
      </c>
      <c r="J8" s="16">
        <v>533</v>
      </c>
      <c r="K8" s="16">
        <v>1</v>
      </c>
      <c r="L8" s="16">
        <v>245</v>
      </c>
      <c r="M8" s="9" t="s">
        <v>396</v>
      </c>
    </row>
    <row r="9" spans="1:18" x14ac:dyDescent="0.2">
      <c r="A9" s="10" t="str">
        <f t="shared" si="1"/>
        <v>2023/4末</v>
      </c>
      <c r="B9" s="10" t="str">
        <f t="shared" si="1"/>
        <v>令和5/4末</v>
      </c>
      <c r="C9" s="18">
        <v>7</v>
      </c>
      <c r="D9" s="18">
        <v>7</v>
      </c>
      <c r="E9" s="19" t="s">
        <v>48</v>
      </c>
      <c r="F9" s="18">
        <v>139</v>
      </c>
      <c r="G9" s="18">
        <v>0</v>
      </c>
      <c r="H9" s="18">
        <v>145</v>
      </c>
      <c r="I9" s="18">
        <v>0</v>
      </c>
      <c r="J9" s="18">
        <v>284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2023/4末</v>
      </c>
      <c r="B10" s="8" t="str">
        <f t="shared" si="1"/>
        <v>令和5/4末</v>
      </c>
      <c r="C10" s="16">
        <v>8</v>
      </c>
      <c r="D10" s="16">
        <v>8</v>
      </c>
      <c r="E10" s="17" t="s">
        <v>49</v>
      </c>
      <c r="F10" s="16">
        <v>162</v>
      </c>
      <c r="G10" s="16">
        <v>1</v>
      </c>
      <c r="H10" s="16">
        <v>177</v>
      </c>
      <c r="I10" s="16">
        <v>7</v>
      </c>
      <c r="J10" s="16">
        <v>339</v>
      </c>
      <c r="K10" s="16">
        <v>8</v>
      </c>
      <c r="L10" s="16">
        <v>159</v>
      </c>
      <c r="M10" s="9" t="s">
        <v>396</v>
      </c>
    </row>
    <row r="11" spans="1:18" x14ac:dyDescent="0.2">
      <c r="A11" s="10" t="str">
        <f t="shared" si="1"/>
        <v>2023/4末</v>
      </c>
      <c r="B11" s="10" t="str">
        <f t="shared" si="1"/>
        <v>令和5/4末</v>
      </c>
      <c r="C11" s="18">
        <v>9</v>
      </c>
      <c r="D11" s="18">
        <v>10</v>
      </c>
      <c r="E11" s="19" t="s">
        <v>50</v>
      </c>
      <c r="F11" s="18">
        <v>32</v>
      </c>
      <c r="G11" s="18">
        <v>0</v>
      </c>
      <c r="H11" s="18">
        <v>37</v>
      </c>
      <c r="I11" s="18">
        <v>0</v>
      </c>
      <c r="J11" s="18">
        <v>69</v>
      </c>
      <c r="K11" s="18">
        <v>0</v>
      </c>
      <c r="L11" s="18">
        <v>44</v>
      </c>
      <c r="M11" s="7" t="s">
        <v>396</v>
      </c>
    </row>
    <row r="12" spans="1:18" x14ac:dyDescent="0.2">
      <c r="A12" s="8" t="str">
        <f t="shared" si="1"/>
        <v>2023/4末</v>
      </c>
      <c r="B12" s="8" t="str">
        <f t="shared" si="1"/>
        <v>令和5/4末</v>
      </c>
      <c r="C12" s="16">
        <v>10</v>
      </c>
      <c r="D12" s="16">
        <v>11</v>
      </c>
      <c r="E12" s="17" t="s">
        <v>51</v>
      </c>
      <c r="F12" s="16">
        <v>164</v>
      </c>
      <c r="G12" s="16">
        <v>1</v>
      </c>
      <c r="H12" s="16">
        <v>181</v>
      </c>
      <c r="I12" s="16">
        <v>5</v>
      </c>
      <c r="J12" s="16">
        <v>345</v>
      </c>
      <c r="K12" s="16">
        <v>6</v>
      </c>
      <c r="L12" s="16">
        <v>168</v>
      </c>
      <c r="M12" s="9" t="s">
        <v>396</v>
      </c>
    </row>
    <row r="13" spans="1:18" x14ac:dyDescent="0.2">
      <c r="A13" s="10" t="str">
        <f t="shared" si="1"/>
        <v>2023/4末</v>
      </c>
      <c r="B13" s="10" t="str">
        <f t="shared" si="1"/>
        <v>令和5/4末</v>
      </c>
      <c r="C13" s="18">
        <v>11</v>
      </c>
      <c r="D13" s="18">
        <v>12</v>
      </c>
      <c r="E13" s="19" t="s">
        <v>52</v>
      </c>
      <c r="F13" s="18">
        <v>118</v>
      </c>
      <c r="G13" s="18">
        <v>4</v>
      </c>
      <c r="H13" s="18">
        <v>126</v>
      </c>
      <c r="I13" s="18">
        <v>3</v>
      </c>
      <c r="J13" s="18">
        <v>244</v>
      </c>
      <c r="K13" s="18">
        <v>7</v>
      </c>
      <c r="L13" s="18">
        <v>124</v>
      </c>
      <c r="M13" s="7" t="s">
        <v>396</v>
      </c>
    </row>
    <row r="14" spans="1:18" x14ac:dyDescent="0.2">
      <c r="A14" s="8" t="str">
        <f t="shared" si="1"/>
        <v>2023/4末</v>
      </c>
      <c r="B14" s="8" t="str">
        <f t="shared" si="1"/>
        <v>令和5/4末</v>
      </c>
      <c r="C14" s="16">
        <v>12</v>
      </c>
      <c r="D14" s="16">
        <v>13</v>
      </c>
      <c r="E14" s="17" t="s">
        <v>53</v>
      </c>
      <c r="F14" s="16">
        <v>172</v>
      </c>
      <c r="G14" s="16">
        <v>0</v>
      </c>
      <c r="H14" s="16">
        <v>208</v>
      </c>
      <c r="I14" s="16">
        <v>1</v>
      </c>
      <c r="J14" s="16">
        <v>380</v>
      </c>
      <c r="K14" s="16">
        <v>1</v>
      </c>
      <c r="L14" s="16">
        <v>188</v>
      </c>
      <c r="M14" s="9" t="s">
        <v>396</v>
      </c>
    </row>
    <row r="15" spans="1:18" x14ac:dyDescent="0.2">
      <c r="A15" s="10" t="str">
        <f t="shared" si="1"/>
        <v>2023/4末</v>
      </c>
      <c r="B15" s="10" t="str">
        <f t="shared" si="1"/>
        <v>令和5/4末</v>
      </c>
      <c r="C15" s="18">
        <v>13</v>
      </c>
      <c r="D15" s="18">
        <v>14</v>
      </c>
      <c r="E15" s="19" t="s">
        <v>54</v>
      </c>
      <c r="F15" s="18">
        <v>83</v>
      </c>
      <c r="G15" s="18">
        <v>0</v>
      </c>
      <c r="H15" s="18">
        <v>102</v>
      </c>
      <c r="I15" s="18">
        <v>2</v>
      </c>
      <c r="J15" s="18">
        <v>185</v>
      </c>
      <c r="K15" s="18">
        <v>2</v>
      </c>
      <c r="L15" s="18">
        <v>97</v>
      </c>
      <c r="M15" s="7" t="s">
        <v>396</v>
      </c>
    </row>
    <row r="16" spans="1:18" x14ac:dyDescent="0.2">
      <c r="A16" s="8" t="str">
        <f t="shared" si="1"/>
        <v>2023/4末</v>
      </c>
      <c r="B16" s="8" t="str">
        <f t="shared" si="1"/>
        <v>令和5/4末</v>
      </c>
      <c r="C16" s="16">
        <v>14</v>
      </c>
      <c r="D16" s="16">
        <v>15</v>
      </c>
      <c r="E16" s="17" t="s">
        <v>55</v>
      </c>
      <c r="F16" s="16">
        <v>186</v>
      </c>
      <c r="G16" s="16">
        <v>0</v>
      </c>
      <c r="H16" s="16">
        <v>207</v>
      </c>
      <c r="I16" s="16">
        <v>3</v>
      </c>
      <c r="J16" s="16">
        <v>393</v>
      </c>
      <c r="K16" s="16">
        <v>3</v>
      </c>
      <c r="L16" s="16">
        <v>190</v>
      </c>
      <c r="M16" s="9" t="s">
        <v>396</v>
      </c>
    </row>
    <row r="17" spans="1:13" x14ac:dyDescent="0.2">
      <c r="A17" s="10" t="str">
        <f t="shared" si="1"/>
        <v>2023/4末</v>
      </c>
      <c r="B17" s="10" t="str">
        <f t="shared" si="1"/>
        <v>令和5/4末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83</v>
      </c>
      <c r="I17" s="18">
        <v>0</v>
      </c>
      <c r="J17" s="18">
        <v>154</v>
      </c>
      <c r="K17" s="18">
        <v>0</v>
      </c>
      <c r="L17" s="18">
        <v>69</v>
      </c>
      <c r="M17" s="7" t="s">
        <v>396</v>
      </c>
    </row>
    <row r="18" spans="1:13" x14ac:dyDescent="0.2">
      <c r="A18" s="8" t="str">
        <f t="shared" si="1"/>
        <v>2023/4末</v>
      </c>
      <c r="B18" s="8" t="str">
        <f t="shared" si="1"/>
        <v>令和5/4末</v>
      </c>
      <c r="C18" s="16">
        <v>16</v>
      </c>
      <c r="D18" s="16">
        <v>17</v>
      </c>
      <c r="E18" s="17" t="s">
        <v>57</v>
      </c>
      <c r="F18" s="16">
        <v>187</v>
      </c>
      <c r="G18" s="16">
        <v>2</v>
      </c>
      <c r="H18" s="16">
        <v>199</v>
      </c>
      <c r="I18" s="16">
        <v>3</v>
      </c>
      <c r="J18" s="16">
        <v>386</v>
      </c>
      <c r="K18" s="16">
        <v>5</v>
      </c>
      <c r="L18" s="16">
        <v>173</v>
      </c>
      <c r="M18" s="9" t="s">
        <v>396</v>
      </c>
    </row>
    <row r="19" spans="1:13" x14ac:dyDescent="0.2">
      <c r="A19" s="10" t="str">
        <f t="shared" si="1"/>
        <v>2023/4末</v>
      </c>
      <c r="B19" s="10" t="str">
        <f t="shared" si="1"/>
        <v>令和5/4末</v>
      </c>
      <c r="C19" s="18">
        <v>17</v>
      </c>
      <c r="D19" s="18">
        <v>18</v>
      </c>
      <c r="E19" s="19" t="s">
        <v>58</v>
      </c>
      <c r="F19" s="18">
        <v>226</v>
      </c>
      <c r="G19" s="18">
        <v>0</v>
      </c>
      <c r="H19" s="18">
        <v>249</v>
      </c>
      <c r="I19" s="18">
        <v>2</v>
      </c>
      <c r="J19" s="18">
        <v>475</v>
      </c>
      <c r="K19" s="18">
        <v>2</v>
      </c>
      <c r="L19" s="18">
        <v>213</v>
      </c>
      <c r="M19" s="7" t="s">
        <v>396</v>
      </c>
    </row>
    <row r="20" spans="1:13" x14ac:dyDescent="0.2">
      <c r="A20" s="8" t="str">
        <f t="shared" si="1"/>
        <v>2023/4末</v>
      </c>
      <c r="B20" s="8" t="str">
        <f t="shared" si="1"/>
        <v>令和5/4末</v>
      </c>
      <c r="C20" s="16">
        <v>18</v>
      </c>
      <c r="D20" s="16">
        <v>19</v>
      </c>
      <c r="E20" s="17" t="s">
        <v>59</v>
      </c>
      <c r="F20" s="16">
        <v>159</v>
      </c>
      <c r="G20" s="16">
        <v>2</v>
      </c>
      <c r="H20" s="16">
        <v>180</v>
      </c>
      <c r="I20" s="16">
        <v>3</v>
      </c>
      <c r="J20" s="16">
        <v>339</v>
      </c>
      <c r="K20" s="16">
        <v>5</v>
      </c>
      <c r="L20" s="16">
        <v>141</v>
      </c>
      <c r="M20" s="9" t="s">
        <v>396</v>
      </c>
    </row>
    <row r="21" spans="1:13" x14ac:dyDescent="0.2">
      <c r="A21" s="10" t="str">
        <f t="shared" ref="A21:B36" si="2">A20</f>
        <v>2023/4末</v>
      </c>
      <c r="B21" s="10" t="str">
        <f t="shared" si="2"/>
        <v>令和5/4末</v>
      </c>
      <c r="C21" s="18">
        <v>19</v>
      </c>
      <c r="D21" s="18">
        <v>103</v>
      </c>
      <c r="E21" s="19" t="s">
        <v>60</v>
      </c>
      <c r="F21" s="18">
        <v>201</v>
      </c>
      <c r="G21" s="18">
        <v>6</v>
      </c>
      <c r="H21" s="18">
        <v>199</v>
      </c>
      <c r="I21" s="18">
        <v>3</v>
      </c>
      <c r="J21" s="18">
        <v>400</v>
      </c>
      <c r="K21" s="18">
        <v>9</v>
      </c>
      <c r="L21" s="18">
        <v>166</v>
      </c>
      <c r="M21" s="7" t="s">
        <v>396</v>
      </c>
    </row>
    <row r="22" spans="1:13" x14ac:dyDescent="0.2">
      <c r="A22" s="8" t="str">
        <f t="shared" si="2"/>
        <v>2023/4末</v>
      </c>
      <c r="B22" s="8" t="str">
        <f t="shared" si="2"/>
        <v>令和5/4末</v>
      </c>
      <c r="C22" s="16">
        <v>20</v>
      </c>
      <c r="D22" s="16">
        <v>104</v>
      </c>
      <c r="E22" s="17" t="s">
        <v>61</v>
      </c>
      <c r="F22" s="16">
        <v>42</v>
      </c>
      <c r="G22" s="16">
        <v>1</v>
      </c>
      <c r="H22" s="16">
        <v>64</v>
      </c>
      <c r="I22" s="16">
        <v>1</v>
      </c>
      <c r="J22" s="16">
        <v>106</v>
      </c>
      <c r="K22" s="16">
        <v>2</v>
      </c>
      <c r="L22" s="16">
        <v>53</v>
      </c>
      <c r="M22" s="9" t="s">
        <v>396</v>
      </c>
    </row>
    <row r="23" spans="1:13" x14ac:dyDescent="0.2">
      <c r="A23" s="10" t="str">
        <f t="shared" si="2"/>
        <v>2023/4末</v>
      </c>
      <c r="B23" s="10" t="str">
        <f t="shared" si="2"/>
        <v>令和5/4末</v>
      </c>
      <c r="C23" s="18">
        <v>21</v>
      </c>
      <c r="D23" s="18">
        <v>105</v>
      </c>
      <c r="E23" s="19" t="s">
        <v>62</v>
      </c>
      <c r="F23" s="18">
        <v>25</v>
      </c>
      <c r="G23" s="18">
        <v>0</v>
      </c>
      <c r="H23" s="18">
        <v>20</v>
      </c>
      <c r="I23" s="18">
        <v>0</v>
      </c>
      <c r="J23" s="18">
        <v>45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2023/4末</v>
      </c>
      <c r="B24" s="8" t="str">
        <f t="shared" si="2"/>
        <v>令和5/4末</v>
      </c>
      <c r="C24" s="16">
        <v>22</v>
      </c>
      <c r="D24" s="16">
        <v>20</v>
      </c>
      <c r="E24" s="17" t="s">
        <v>63</v>
      </c>
      <c r="F24" s="16">
        <v>37</v>
      </c>
      <c r="G24" s="16">
        <v>0</v>
      </c>
      <c r="H24" s="16">
        <v>33</v>
      </c>
      <c r="I24" s="16">
        <v>0</v>
      </c>
      <c r="J24" s="16">
        <v>70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2023/4末</v>
      </c>
      <c r="B25" s="10" t="str">
        <f t="shared" si="2"/>
        <v>令和5/4末</v>
      </c>
      <c r="C25" s="18">
        <v>23</v>
      </c>
      <c r="D25" s="18">
        <v>21</v>
      </c>
      <c r="E25" s="19" t="s">
        <v>64</v>
      </c>
      <c r="F25" s="18">
        <v>163</v>
      </c>
      <c r="G25" s="18">
        <v>0</v>
      </c>
      <c r="H25" s="18">
        <v>178</v>
      </c>
      <c r="I25" s="18">
        <v>11</v>
      </c>
      <c r="J25" s="18">
        <v>341</v>
      </c>
      <c r="K25" s="18">
        <v>11</v>
      </c>
      <c r="L25" s="18">
        <v>165</v>
      </c>
      <c r="M25" s="7" t="s">
        <v>396</v>
      </c>
    </row>
    <row r="26" spans="1:13" x14ac:dyDescent="0.2">
      <c r="A26" s="8" t="str">
        <f t="shared" si="2"/>
        <v>2023/4末</v>
      </c>
      <c r="B26" s="8" t="str">
        <f t="shared" si="2"/>
        <v>令和5/4末</v>
      </c>
      <c r="C26" s="16">
        <v>24</v>
      </c>
      <c r="D26" s="16">
        <v>22</v>
      </c>
      <c r="E26" s="17" t="s">
        <v>65</v>
      </c>
      <c r="F26" s="16">
        <v>234</v>
      </c>
      <c r="G26" s="16">
        <v>2</v>
      </c>
      <c r="H26" s="16">
        <v>289</v>
      </c>
      <c r="I26" s="16">
        <v>9</v>
      </c>
      <c r="J26" s="16">
        <v>523</v>
      </c>
      <c r="K26" s="16">
        <v>11</v>
      </c>
      <c r="L26" s="16">
        <v>256</v>
      </c>
      <c r="M26" s="9" t="s">
        <v>396</v>
      </c>
    </row>
    <row r="27" spans="1:13" x14ac:dyDescent="0.2">
      <c r="A27" s="10" t="str">
        <f t="shared" si="2"/>
        <v>2023/4末</v>
      </c>
      <c r="B27" s="10" t="str">
        <f t="shared" si="2"/>
        <v>令和5/4末</v>
      </c>
      <c r="C27" s="18">
        <v>25</v>
      </c>
      <c r="D27" s="18">
        <v>23</v>
      </c>
      <c r="E27" s="19" t="s">
        <v>66</v>
      </c>
      <c r="F27" s="18">
        <v>222</v>
      </c>
      <c r="G27" s="18">
        <v>1</v>
      </c>
      <c r="H27" s="18">
        <v>228</v>
      </c>
      <c r="I27" s="18">
        <v>6</v>
      </c>
      <c r="J27" s="18">
        <v>450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2023/4末</v>
      </c>
      <c r="B28" s="8" t="str">
        <f t="shared" si="2"/>
        <v>令和5/4末</v>
      </c>
      <c r="C28" s="16">
        <v>26</v>
      </c>
      <c r="D28" s="16">
        <v>24</v>
      </c>
      <c r="E28" s="17" t="s">
        <v>67</v>
      </c>
      <c r="F28" s="16">
        <v>309</v>
      </c>
      <c r="G28" s="16">
        <v>4</v>
      </c>
      <c r="H28" s="16">
        <v>374</v>
      </c>
      <c r="I28" s="16">
        <v>11</v>
      </c>
      <c r="J28" s="16">
        <v>683</v>
      </c>
      <c r="K28" s="16">
        <v>15</v>
      </c>
      <c r="L28" s="16">
        <v>307</v>
      </c>
      <c r="M28" s="9" t="s">
        <v>396</v>
      </c>
    </row>
    <row r="29" spans="1:13" x14ac:dyDescent="0.2">
      <c r="A29" s="10" t="str">
        <f t="shared" si="2"/>
        <v>2023/4末</v>
      </c>
      <c r="B29" s="10" t="str">
        <f t="shared" si="2"/>
        <v>令和5/4末</v>
      </c>
      <c r="C29" s="18">
        <v>27</v>
      </c>
      <c r="D29" s="18">
        <v>25</v>
      </c>
      <c r="E29" s="19" t="s">
        <v>68</v>
      </c>
      <c r="F29" s="18">
        <v>209</v>
      </c>
      <c r="G29" s="18">
        <v>8</v>
      </c>
      <c r="H29" s="18">
        <v>243</v>
      </c>
      <c r="I29" s="18">
        <v>15</v>
      </c>
      <c r="J29" s="18">
        <v>452</v>
      </c>
      <c r="K29" s="18">
        <v>23</v>
      </c>
      <c r="L29" s="18">
        <v>219</v>
      </c>
      <c r="M29" s="7" t="s">
        <v>396</v>
      </c>
    </row>
    <row r="30" spans="1:13" x14ac:dyDescent="0.2">
      <c r="A30" s="8" t="str">
        <f t="shared" si="2"/>
        <v>2023/4末</v>
      </c>
      <c r="B30" s="8" t="str">
        <f t="shared" si="2"/>
        <v>令和5/4末</v>
      </c>
      <c r="C30" s="16">
        <v>28</v>
      </c>
      <c r="D30" s="16">
        <v>26</v>
      </c>
      <c r="E30" s="17" t="s">
        <v>69</v>
      </c>
      <c r="F30" s="16">
        <v>177</v>
      </c>
      <c r="G30" s="16">
        <v>0</v>
      </c>
      <c r="H30" s="16">
        <v>171</v>
      </c>
      <c r="I30" s="16">
        <v>0</v>
      </c>
      <c r="J30" s="16">
        <v>348</v>
      </c>
      <c r="K30" s="16">
        <v>0</v>
      </c>
      <c r="L30" s="16">
        <v>147</v>
      </c>
      <c r="M30" s="9" t="s">
        <v>396</v>
      </c>
    </row>
    <row r="31" spans="1:13" x14ac:dyDescent="0.2">
      <c r="A31" s="10" t="str">
        <f t="shared" si="2"/>
        <v>2023/4末</v>
      </c>
      <c r="B31" s="10" t="str">
        <f t="shared" si="2"/>
        <v>令和5/4末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2023/4末</v>
      </c>
      <c r="B32" s="8" t="str">
        <f t="shared" si="2"/>
        <v>令和5/4末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21</v>
      </c>
      <c r="I32" s="16">
        <v>0</v>
      </c>
      <c r="J32" s="16">
        <v>28</v>
      </c>
      <c r="K32" s="16">
        <v>0</v>
      </c>
      <c r="L32" s="16">
        <v>28</v>
      </c>
      <c r="M32" s="9" t="s">
        <v>396</v>
      </c>
    </row>
    <row r="33" spans="1:13" x14ac:dyDescent="0.2">
      <c r="A33" s="10" t="str">
        <f t="shared" si="2"/>
        <v>2023/4末</v>
      </c>
      <c r="B33" s="10" t="str">
        <f t="shared" si="2"/>
        <v>令和5/4末</v>
      </c>
      <c r="C33" s="18">
        <v>31</v>
      </c>
      <c r="D33" s="18">
        <v>30</v>
      </c>
      <c r="E33" s="19" t="s">
        <v>72</v>
      </c>
      <c r="F33" s="18">
        <v>548</v>
      </c>
      <c r="G33" s="18">
        <v>3</v>
      </c>
      <c r="H33" s="18">
        <v>533</v>
      </c>
      <c r="I33" s="18">
        <v>7</v>
      </c>
      <c r="J33" s="18">
        <v>1081</v>
      </c>
      <c r="K33" s="18">
        <v>10</v>
      </c>
      <c r="L33" s="18">
        <v>480</v>
      </c>
      <c r="M33" s="7" t="s">
        <v>396</v>
      </c>
    </row>
    <row r="34" spans="1:13" x14ac:dyDescent="0.2">
      <c r="A34" s="8" t="str">
        <f t="shared" si="2"/>
        <v>2023/4末</v>
      </c>
      <c r="B34" s="8" t="str">
        <f t="shared" si="2"/>
        <v>令和5/4末</v>
      </c>
      <c r="C34" s="16">
        <v>32</v>
      </c>
      <c r="D34" s="16">
        <v>31</v>
      </c>
      <c r="E34" s="17" t="s">
        <v>73</v>
      </c>
      <c r="F34" s="16">
        <v>585</v>
      </c>
      <c r="G34" s="16">
        <v>9</v>
      </c>
      <c r="H34" s="16">
        <v>731</v>
      </c>
      <c r="I34" s="16">
        <v>27</v>
      </c>
      <c r="J34" s="16">
        <v>1316</v>
      </c>
      <c r="K34" s="16">
        <v>36</v>
      </c>
      <c r="L34" s="16">
        <v>698</v>
      </c>
      <c r="M34" s="9" t="s">
        <v>396</v>
      </c>
    </row>
    <row r="35" spans="1:13" x14ac:dyDescent="0.2">
      <c r="A35" s="10" t="str">
        <f t="shared" si="2"/>
        <v>2023/4末</v>
      </c>
      <c r="B35" s="10" t="str">
        <f t="shared" si="2"/>
        <v>令和5/4末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2023/4末</v>
      </c>
      <c r="B36" s="8" t="str">
        <f t="shared" si="2"/>
        <v>令和5/4末</v>
      </c>
      <c r="C36" s="16">
        <v>34</v>
      </c>
      <c r="D36" s="16">
        <v>33</v>
      </c>
      <c r="E36" s="17" t="s">
        <v>75</v>
      </c>
      <c r="F36" s="16">
        <v>329</v>
      </c>
      <c r="G36" s="16">
        <v>4</v>
      </c>
      <c r="H36" s="16">
        <v>314</v>
      </c>
      <c r="I36" s="16">
        <v>4</v>
      </c>
      <c r="J36" s="16">
        <v>643</v>
      </c>
      <c r="K36" s="16">
        <v>8</v>
      </c>
      <c r="L36" s="16">
        <v>244</v>
      </c>
      <c r="M36" s="9" t="s">
        <v>396</v>
      </c>
    </row>
    <row r="37" spans="1:13" x14ac:dyDescent="0.2">
      <c r="A37" s="10" t="str">
        <f t="shared" ref="A37:B52" si="3">A36</f>
        <v>2023/4末</v>
      </c>
      <c r="B37" s="10" t="str">
        <f t="shared" si="3"/>
        <v>令和5/4末</v>
      </c>
      <c r="C37" s="18">
        <v>35</v>
      </c>
      <c r="D37" s="18">
        <v>34</v>
      </c>
      <c r="E37" s="19" t="s">
        <v>76</v>
      </c>
      <c r="F37" s="18">
        <v>427</v>
      </c>
      <c r="G37" s="18">
        <v>3</v>
      </c>
      <c r="H37" s="18">
        <v>395</v>
      </c>
      <c r="I37" s="18">
        <v>3</v>
      </c>
      <c r="J37" s="18">
        <v>822</v>
      </c>
      <c r="K37" s="18">
        <v>6</v>
      </c>
      <c r="L37" s="18">
        <v>387</v>
      </c>
      <c r="M37" s="7" t="s">
        <v>396</v>
      </c>
    </row>
    <row r="38" spans="1:13" x14ac:dyDescent="0.2">
      <c r="A38" s="8" t="str">
        <f t="shared" si="3"/>
        <v>2023/4末</v>
      </c>
      <c r="B38" s="8" t="str">
        <f t="shared" si="3"/>
        <v>令和5/4末</v>
      </c>
      <c r="C38" s="16">
        <v>36</v>
      </c>
      <c r="D38" s="16">
        <v>35</v>
      </c>
      <c r="E38" s="17" t="s">
        <v>77</v>
      </c>
      <c r="F38" s="16">
        <v>548</v>
      </c>
      <c r="G38" s="16">
        <v>9</v>
      </c>
      <c r="H38" s="16">
        <v>518</v>
      </c>
      <c r="I38" s="16">
        <v>3</v>
      </c>
      <c r="J38" s="16">
        <v>1066</v>
      </c>
      <c r="K38" s="16">
        <v>12</v>
      </c>
      <c r="L38" s="16">
        <v>452</v>
      </c>
      <c r="M38" s="9" t="s">
        <v>396</v>
      </c>
    </row>
    <row r="39" spans="1:13" x14ac:dyDescent="0.2">
      <c r="A39" s="10" t="str">
        <f t="shared" si="3"/>
        <v>2023/4末</v>
      </c>
      <c r="B39" s="10" t="str">
        <f t="shared" si="3"/>
        <v>令和5/4末</v>
      </c>
      <c r="C39" s="18">
        <v>37</v>
      </c>
      <c r="D39" s="18">
        <v>36</v>
      </c>
      <c r="E39" s="19" t="s">
        <v>78</v>
      </c>
      <c r="F39" s="18">
        <v>148</v>
      </c>
      <c r="G39" s="18">
        <v>1</v>
      </c>
      <c r="H39" s="18">
        <v>137</v>
      </c>
      <c r="I39" s="18">
        <v>2</v>
      </c>
      <c r="J39" s="18">
        <v>285</v>
      </c>
      <c r="K39" s="18">
        <v>3</v>
      </c>
      <c r="L39" s="18">
        <v>109</v>
      </c>
      <c r="M39" s="7" t="s">
        <v>396</v>
      </c>
    </row>
    <row r="40" spans="1:13" x14ac:dyDescent="0.2">
      <c r="A40" s="8" t="str">
        <f t="shared" si="3"/>
        <v>2023/4末</v>
      </c>
      <c r="B40" s="8" t="str">
        <f t="shared" si="3"/>
        <v>令和5/4末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8</v>
      </c>
      <c r="I40" s="16">
        <v>0</v>
      </c>
      <c r="J40" s="16">
        <v>25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2023/4末</v>
      </c>
      <c r="B41" s="10" t="str">
        <f t="shared" si="3"/>
        <v>令和5/4末</v>
      </c>
      <c r="C41" s="18">
        <v>39</v>
      </c>
      <c r="D41" s="18">
        <v>38</v>
      </c>
      <c r="E41" s="19" t="s">
        <v>80</v>
      </c>
      <c r="F41" s="18">
        <v>274</v>
      </c>
      <c r="G41" s="18">
        <v>3</v>
      </c>
      <c r="H41" s="18">
        <v>290</v>
      </c>
      <c r="I41" s="18">
        <v>5</v>
      </c>
      <c r="J41" s="18">
        <v>564</v>
      </c>
      <c r="K41" s="18">
        <v>8</v>
      </c>
      <c r="L41" s="18">
        <v>220</v>
      </c>
      <c r="M41" s="7" t="s">
        <v>396</v>
      </c>
    </row>
    <row r="42" spans="1:13" x14ac:dyDescent="0.2">
      <c r="A42" s="8" t="str">
        <f t="shared" si="3"/>
        <v>2023/4末</v>
      </c>
      <c r="B42" s="8" t="str">
        <f t="shared" si="3"/>
        <v>令和5/4末</v>
      </c>
      <c r="C42" s="16">
        <v>40</v>
      </c>
      <c r="D42" s="16">
        <v>39</v>
      </c>
      <c r="E42" s="17" t="s">
        <v>81</v>
      </c>
      <c r="F42" s="16">
        <v>213</v>
      </c>
      <c r="G42" s="16">
        <v>1</v>
      </c>
      <c r="H42" s="16">
        <v>203</v>
      </c>
      <c r="I42" s="16">
        <v>0</v>
      </c>
      <c r="J42" s="16">
        <v>416</v>
      </c>
      <c r="K42" s="16">
        <v>1</v>
      </c>
      <c r="L42" s="16">
        <v>161</v>
      </c>
      <c r="M42" s="9" t="s">
        <v>396</v>
      </c>
    </row>
    <row r="43" spans="1:13" x14ac:dyDescent="0.2">
      <c r="A43" s="10" t="str">
        <f t="shared" si="3"/>
        <v>2023/4末</v>
      </c>
      <c r="B43" s="10" t="str">
        <f t="shared" si="3"/>
        <v>令和5/4末</v>
      </c>
      <c r="C43" s="18">
        <v>41</v>
      </c>
      <c r="D43" s="18">
        <v>40</v>
      </c>
      <c r="E43" s="19" t="s">
        <v>465</v>
      </c>
      <c r="F43" s="18">
        <v>115</v>
      </c>
      <c r="G43" s="18">
        <v>1</v>
      </c>
      <c r="H43" s="18">
        <v>113</v>
      </c>
      <c r="I43" s="18">
        <v>3</v>
      </c>
      <c r="J43" s="18">
        <v>228</v>
      </c>
      <c r="K43" s="18">
        <v>4</v>
      </c>
      <c r="L43" s="18">
        <v>125</v>
      </c>
      <c r="M43" s="7" t="s">
        <v>396</v>
      </c>
    </row>
    <row r="44" spans="1:13" x14ac:dyDescent="0.2">
      <c r="A44" s="8" t="str">
        <f t="shared" si="3"/>
        <v>2023/4末</v>
      </c>
      <c r="B44" s="8" t="str">
        <f t="shared" si="3"/>
        <v>令和5/4末</v>
      </c>
      <c r="C44" s="16">
        <v>42</v>
      </c>
      <c r="D44" s="16">
        <v>41</v>
      </c>
      <c r="E44" s="17" t="s">
        <v>466</v>
      </c>
      <c r="F44" s="16">
        <v>113</v>
      </c>
      <c r="G44" s="16">
        <v>0</v>
      </c>
      <c r="H44" s="16">
        <v>128</v>
      </c>
      <c r="I44" s="16">
        <v>0</v>
      </c>
      <c r="J44" s="16">
        <v>241</v>
      </c>
      <c r="K44" s="16">
        <v>0</v>
      </c>
      <c r="L44" s="16">
        <v>123</v>
      </c>
      <c r="M44" s="9" t="s">
        <v>396</v>
      </c>
    </row>
    <row r="45" spans="1:13" x14ac:dyDescent="0.2">
      <c r="A45" s="10" t="str">
        <f t="shared" si="3"/>
        <v>2023/4末</v>
      </c>
      <c r="B45" s="10" t="str">
        <f t="shared" si="3"/>
        <v>令和5/4末</v>
      </c>
      <c r="C45" s="18">
        <v>43</v>
      </c>
      <c r="D45" s="18">
        <v>42</v>
      </c>
      <c r="E45" s="19" t="s">
        <v>82</v>
      </c>
      <c r="F45" s="18">
        <v>164</v>
      </c>
      <c r="G45" s="18">
        <v>1</v>
      </c>
      <c r="H45" s="18">
        <v>161</v>
      </c>
      <c r="I45" s="18">
        <v>3</v>
      </c>
      <c r="J45" s="18">
        <v>325</v>
      </c>
      <c r="K45" s="18">
        <v>4</v>
      </c>
      <c r="L45" s="18">
        <v>145</v>
      </c>
      <c r="M45" s="7" t="s">
        <v>396</v>
      </c>
    </row>
    <row r="46" spans="1:13" x14ac:dyDescent="0.2">
      <c r="A46" s="8" t="str">
        <f t="shared" si="3"/>
        <v>2023/4末</v>
      </c>
      <c r="B46" s="8" t="str">
        <f t="shared" si="3"/>
        <v>令和5/4末</v>
      </c>
      <c r="C46" s="16">
        <v>44</v>
      </c>
      <c r="D46" s="16">
        <v>43</v>
      </c>
      <c r="E46" s="17" t="s">
        <v>83</v>
      </c>
      <c r="F46" s="16">
        <v>201</v>
      </c>
      <c r="G46" s="16">
        <v>0</v>
      </c>
      <c r="H46" s="16">
        <v>213</v>
      </c>
      <c r="I46" s="16">
        <v>0</v>
      </c>
      <c r="J46" s="16">
        <v>414</v>
      </c>
      <c r="K46" s="16">
        <v>0</v>
      </c>
      <c r="L46" s="16">
        <v>192</v>
      </c>
      <c r="M46" s="9" t="s">
        <v>396</v>
      </c>
    </row>
    <row r="47" spans="1:13" x14ac:dyDescent="0.2">
      <c r="A47" s="10" t="str">
        <f t="shared" si="3"/>
        <v>2023/4末</v>
      </c>
      <c r="B47" s="10" t="str">
        <f t="shared" si="3"/>
        <v>令和5/4末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55</v>
      </c>
      <c r="I47" s="18">
        <v>0</v>
      </c>
      <c r="J47" s="18">
        <v>85</v>
      </c>
      <c r="K47" s="18">
        <v>0</v>
      </c>
      <c r="L47" s="18">
        <v>42</v>
      </c>
      <c r="M47" s="7" t="s">
        <v>396</v>
      </c>
    </row>
    <row r="48" spans="1:13" x14ac:dyDescent="0.2">
      <c r="A48" s="8" t="str">
        <f t="shared" si="3"/>
        <v>2023/4末</v>
      </c>
      <c r="B48" s="8" t="str">
        <f t="shared" si="3"/>
        <v>令和5/4末</v>
      </c>
      <c r="C48" s="16">
        <v>46</v>
      </c>
      <c r="D48" s="16">
        <v>45</v>
      </c>
      <c r="E48" s="17" t="s">
        <v>85</v>
      </c>
      <c r="F48" s="16">
        <v>144</v>
      </c>
      <c r="G48" s="16">
        <v>0</v>
      </c>
      <c r="H48" s="16">
        <v>133</v>
      </c>
      <c r="I48" s="16">
        <v>1</v>
      </c>
      <c r="J48" s="16">
        <v>277</v>
      </c>
      <c r="K48" s="16">
        <v>1</v>
      </c>
      <c r="L48" s="16">
        <v>129</v>
      </c>
      <c r="M48" s="9" t="s">
        <v>396</v>
      </c>
    </row>
    <row r="49" spans="1:13" x14ac:dyDescent="0.2">
      <c r="A49" s="10" t="str">
        <f t="shared" si="3"/>
        <v>2023/4末</v>
      </c>
      <c r="B49" s="10" t="str">
        <f t="shared" si="3"/>
        <v>令和5/4末</v>
      </c>
      <c r="C49" s="18">
        <v>47</v>
      </c>
      <c r="D49" s="18">
        <v>46</v>
      </c>
      <c r="E49" s="19" t="s">
        <v>86</v>
      </c>
      <c r="F49" s="18">
        <v>107</v>
      </c>
      <c r="G49" s="18">
        <v>1</v>
      </c>
      <c r="H49" s="18">
        <v>148</v>
      </c>
      <c r="I49" s="18">
        <v>1</v>
      </c>
      <c r="J49" s="18">
        <v>255</v>
      </c>
      <c r="K49" s="18">
        <v>2</v>
      </c>
      <c r="L49" s="18">
        <v>213</v>
      </c>
      <c r="M49" s="7" t="s">
        <v>396</v>
      </c>
    </row>
    <row r="50" spans="1:13" x14ac:dyDescent="0.2">
      <c r="A50" s="8" t="str">
        <f t="shared" si="3"/>
        <v>2023/4末</v>
      </c>
      <c r="B50" s="8" t="str">
        <f t="shared" si="3"/>
        <v>令和5/4末</v>
      </c>
      <c r="C50" s="16">
        <v>48</v>
      </c>
      <c r="D50" s="16">
        <v>47</v>
      </c>
      <c r="E50" s="17" t="s">
        <v>87</v>
      </c>
      <c r="F50" s="16">
        <v>111</v>
      </c>
      <c r="G50" s="16">
        <v>0</v>
      </c>
      <c r="H50" s="16">
        <v>117</v>
      </c>
      <c r="I50" s="16">
        <v>0</v>
      </c>
      <c r="J50" s="16">
        <v>228</v>
      </c>
      <c r="K50" s="16">
        <v>0</v>
      </c>
      <c r="L50" s="16">
        <v>102</v>
      </c>
      <c r="M50" s="9" t="s">
        <v>396</v>
      </c>
    </row>
    <row r="51" spans="1:13" x14ac:dyDescent="0.2">
      <c r="A51" s="10" t="str">
        <f t="shared" si="3"/>
        <v>2023/4末</v>
      </c>
      <c r="B51" s="10" t="str">
        <f t="shared" si="3"/>
        <v>令和5/4末</v>
      </c>
      <c r="C51" s="18">
        <v>49</v>
      </c>
      <c r="D51" s="18">
        <v>48</v>
      </c>
      <c r="E51" s="19" t="s">
        <v>88</v>
      </c>
      <c r="F51" s="18">
        <v>150</v>
      </c>
      <c r="G51" s="18">
        <v>0</v>
      </c>
      <c r="H51" s="18">
        <v>143</v>
      </c>
      <c r="I51" s="18">
        <v>1</v>
      </c>
      <c r="J51" s="18">
        <v>293</v>
      </c>
      <c r="K51" s="18">
        <v>1</v>
      </c>
      <c r="L51" s="18">
        <v>122</v>
      </c>
      <c r="M51" s="7" t="s">
        <v>396</v>
      </c>
    </row>
    <row r="52" spans="1:13" x14ac:dyDescent="0.2">
      <c r="A52" s="8" t="str">
        <f t="shared" si="3"/>
        <v>2023/4末</v>
      </c>
      <c r="B52" s="8" t="str">
        <f t="shared" si="3"/>
        <v>令和5/4末</v>
      </c>
      <c r="C52" s="16">
        <v>50</v>
      </c>
      <c r="D52" s="16">
        <v>49</v>
      </c>
      <c r="E52" s="17" t="s">
        <v>89</v>
      </c>
      <c r="F52" s="16">
        <v>90</v>
      </c>
      <c r="G52" s="16">
        <v>1</v>
      </c>
      <c r="H52" s="16">
        <v>88</v>
      </c>
      <c r="I52" s="16">
        <v>1</v>
      </c>
      <c r="J52" s="16">
        <v>178</v>
      </c>
      <c r="K52" s="16">
        <v>2</v>
      </c>
      <c r="L52" s="16">
        <v>78</v>
      </c>
      <c r="M52" s="9" t="s">
        <v>396</v>
      </c>
    </row>
    <row r="53" spans="1:13" x14ac:dyDescent="0.2">
      <c r="A53" s="10" t="str">
        <f t="shared" ref="A53:B68" si="4">A52</f>
        <v>2023/4末</v>
      </c>
      <c r="B53" s="10" t="str">
        <f t="shared" si="4"/>
        <v>令和5/4末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2023/4末</v>
      </c>
      <c r="B54" s="8" t="str">
        <f t="shared" si="4"/>
        <v>令和5/4末</v>
      </c>
      <c r="C54" s="16">
        <v>52</v>
      </c>
      <c r="D54" s="16">
        <v>51</v>
      </c>
      <c r="E54" s="17" t="s">
        <v>91</v>
      </c>
      <c r="F54" s="16">
        <v>99</v>
      </c>
      <c r="G54" s="16">
        <v>1</v>
      </c>
      <c r="H54" s="16">
        <v>109</v>
      </c>
      <c r="I54" s="16">
        <v>1</v>
      </c>
      <c r="J54" s="16">
        <v>208</v>
      </c>
      <c r="K54" s="16">
        <v>2</v>
      </c>
      <c r="L54" s="16">
        <v>91</v>
      </c>
      <c r="M54" s="9" t="s">
        <v>396</v>
      </c>
    </row>
    <row r="55" spans="1:13" x14ac:dyDescent="0.2">
      <c r="A55" s="10" t="str">
        <f t="shared" si="4"/>
        <v>2023/4末</v>
      </c>
      <c r="B55" s="10" t="str">
        <f t="shared" si="4"/>
        <v>令和5/4末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13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2023/4末</v>
      </c>
      <c r="B56" s="8" t="str">
        <f t="shared" si="4"/>
        <v>令和5/4末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63</v>
      </c>
      <c r="I56" s="16">
        <v>1</v>
      </c>
      <c r="J56" s="16">
        <v>124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2023/4末</v>
      </c>
      <c r="B57" s="10" t="str">
        <f t="shared" si="4"/>
        <v>令和5/4末</v>
      </c>
      <c r="C57" s="18">
        <v>55</v>
      </c>
      <c r="D57" s="18">
        <v>54</v>
      </c>
      <c r="E57" s="19" t="s">
        <v>94</v>
      </c>
      <c r="F57" s="18">
        <v>138</v>
      </c>
      <c r="G57" s="18">
        <v>0</v>
      </c>
      <c r="H57" s="18">
        <v>155</v>
      </c>
      <c r="I57" s="18">
        <v>3</v>
      </c>
      <c r="J57" s="18">
        <v>293</v>
      </c>
      <c r="K57" s="18">
        <v>3</v>
      </c>
      <c r="L57" s="18">
        <v>121</v>
      </c>
      <c r="M57" s="7" t="s">
        <v>396</v>
      </c>
    </row>
    <row r="58" spans="1:13" x14ac:dyDescent="0.2">
      <c r="A58" s="8" t="str">
        <f t="shared" si="4"/>
        <v>2023/4末</v>
      </c>
      <c r="B58" s="8" t="str">
        <f t="shared" si="4"/>
        <v>令和5/4末</v>
      </c>
      <c r="C58" s="16">
        <v>56</v>
      </c>
      <c r="D58" s="16">
        <v>55</v>
      </c>
      <c r="E58" s="17" t="s">
        <v>95</v>
      </c>
      <c r="F58" s="16">
        <v>305</v>
      </c>
      <c r="G58" s="16">
        <v>7</v>
      </c>
      <c r="H58" s="16">
        <v>330</v>
      </c>
      <c r="I58" s="16">
        <v>10</v>
      </c>
      <c r="J58" s="16">
        <v>635</v>
      </c>
      <c r="K58" s="16">
        <v>17</v>
      </c>
      <c r="L58" s="16">
        <v>280</v>
      </c>
      <c r="M58" s="9" t="s">
        <v>396</v>
      </c>
    </row>
    <row r="59" spans="1:13" x14ac:dyDescent="0.2">
      <c r="A59" s="10" t="str">
        <f t="shared" si="4"/>
        <v>2023/4末</v>
      </c>
      <c r="B59" s="10" t="str">
        <f t="shared" si="4"/>
        <v>令和5/4末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2023/4末</v>
      </c>
      <c r="B60" s="8" t="str">
        <f t="shared" si="4"/>
        <v>令和5/4末</v>
      </c>
      <c r="C60" s="16">
        <v>58</v>
      </c>
      <c r="D60" s="16">
        <v>57</v>
      </c>
      <c r="E60" s="17" t="s">
        <v>96</v>
      </c>
      <c r="F60" s="16">
        <v>78</v>
      </c>
      <c r="G60" s="16">
        <v>3</v>
      </c>
      <c r="H60" s="16">
        <v>78</v>
      </c>
      <c r="I60" s="16">
        <v>2</v>
      </c>
      <c r="J60" s="16">
        <v>156</v>
      </c>
      <c r="K60" s="16">
        <v>5</v>
      </c>
      <c r="L60" s="16">
        <v>74</v>
      </c>
      <c r="M60" s="9" t="s">
        <v>396</v>
      </c>
    </row>
    <row r="61" spans="1:13" x14ac:dyDescent="0.2">
      <c r="A61" s="10" t="str">
        <f t="shared" si="4"/>
        <v>2023/4末</v>
      </c>
      <c r="B61" s="10" t="str">
        <f t="shared" si="4"/>
        <v>令和5/4末</v>
      </c>
      <c r="C61" s="18">
        <v>59</v>
      </c>
      <c r="D61" s="18">
        <v>58</v>
      </c>
      <c r="E61" s="19" t="s">
        <v>97</v>
      </c>
      <c r="F61" s="18">
        <v>128</v>
      </c>
      <c r="G61" s="18">
        <v>0</v>
      </c>
      <c r="H61" s="18">
        <v>117</v>
      </c>
      <c r="I61" s="18">
        <v>0</v>
      </c>
      <c r="J61" s="18">
        <v>245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2023/4末</v>
      </c>
      <c r="B62" s="8" t="str">
        <f t="shared" si="4"/>
        <v>令和5/4末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2023/4末</v>
      </c>
      <c r="B63" s="10" t="str">
        <f t="shared" si="4"/>
        <v>令和5/4末</v>
      </c>
      <c r="C63" s="18">
        <v>61</v>
      </c>
      <c r="D63" s="18">
        <v>60</v>
      </c>
      <c r="E63" s="19" t="s">
        <v>99</v>
      </c>
      <c r="F63" s="18">
        <v>269</v>
      </c>
      <c r="G63" s="18">
        <v>8</v>
      </c>
      <c r="H63" s="18">
        <v>293</v>
      </c>
      <c r="I63" s="18">
        <v>15</v>
      </c>
      <c r="J63" s="18">
        <v>562</v>
      </c>
      <c r="K63" s="18">
        <v>23</v>
      </c>
      <c r="L63" s="18">
        <v>292</v>
      </c>
      <c r="M63" s="7" t="s">
        <v>396</v>
      </c>
    </row>
    <row r="64" spans="1:13" x14ac:dyDescent="0.2">
      <c r="A64" s="8" t="str">
        <f t="shared" si="4"/>
        <v>2023/4末</v>
      </c>
      <c r="B64" s="8" t="str">
        <f t="shared" si="4"/>
        <v>令和5/4末</v>
      </c>
      <c r="C64" s="16">
        <v>62</v>
      </c>
      <c r="D64" s="16">
        <v>61</v>
      </c>
      <c r="E64" s="17" t="s">
        <v>100</v>
      </c>
      <c r="F64" s="16">
        <v>289</v>
      </c>
      <c r="G64" s="16">
        <v>7</v>
      </c>
      <c r="H64" s="16">
        <v>262</v>
      </c>
      <c r="I64" s="16">
        <v>7</v>
      </c>
      <c r="J64" s="16">
        <v>551</v>
      </c>
      <c r="K64" s="16">
        <v>14</v>
      </c>
      <c r="L64" s="16">
        <v>288</v>
      </c>
      <c r="M64" s="9" t="s">
        <v>396</v>
      </c>
    </row>
    <row r="65" spans="1:13" x14ac:dyDescent="0.2">
      <c r="A65" s="10" t="str">
        <f t="shared" si="4"/>
        <v>2023/4末</v>
      </c>
      <c r="B65" s="10" t="str">
        <f t="shared" si="4"/>
        <v>令和5/4末</v>
      </c>
      <c r="C65" s="18">
        <v>63</v>
      </c>
      <c r="D65" s="18">
        <v>62</v>
      </c>
      <c r="E65" s="19" t="s">
        <v>101</v>
      </c>
      <c r="F65" s="18">
        <v>118</v>
      </c>
      <c r="G65" s="18">
        <v>2</v>
      </c>
      <c r="H65" s="18">
        <v>100</v>
      </c>
      <c r="I65" s="18">
        <v>8</v>
      </c>
      <c r="J65" s="18">
        <v>218</v>
      </c>
      <c r="K65" s="18">
        <v>10</v>
      </c>
      <c r="L65" s="18">
        <v>137</v>
      </c>
      <c r="M65" s="7" t="s">
        <v>396</v>
      </c>
    </row>
    <row r="66" spans="1:13" x14ac:dyDescent="0.2">
      <c r="A66" s="8" t="str">
        <f t="shared" si="4"/>
        <v>2023/4末</v>
      </c>
      <c r="B66" s="8" t="str">
        <f t="shared" si="4"/>
        <v>令和5/4末</v>
      </c>
      <c r="C66" s="16">
        <v>64</v>
      </c>
      <c r="D66" s="16">
        <v>63</v>
      </c>
      <c r="E66" s="17" t="s">
        <v>102</v>
      </c>
      <c r="F66" s="16">
        <v>344</v>
      </c>
      <c r="G66" s="16">
        <v>6</v>
      </c>
      <c r="H66" s="16">
        <v>343</v>
      </c>
      <c r="I66" s="16">
        <v>8</v>
      </c>
      <c r="J66" s="16">
        <v>687</v>
      </c>
      <c r="K66" s="16">
        <v>14</v>
      </c>
      <c r="L66" s="16">
        <v>320</v>
      </c>
      <c r="M66" s="9" t="s">
        <v>396</v>
      </c>
    </row>
    <row r="67" spans="1:13" x14ac:dyDescent="0.2">
      <c r="A67" s="10" t="str">
        <f t="shared" si="4"/>
        <v>2023/4末</v>
      </c>
      <c r="B67" s="10" t="str">
        <f t="shared" si="4"/>
        <v>令和5/4末</v>
      </c>
      <c r="C67" s="18">
        <v>65</v>
      </c>
      <c r="D67" s="18">
        <v>64</v>
      </c>
      <c r="E67" s="19" t="s">
        <v>103</v>
      </c>
      <c r="F67" s="18">
        <v>340</v>
      </c>
      <c r="G67" s="18">
        <v>23</v>
      </c>
      <c r="H67" s="18">
        <v>347</v>
      </c>
      <c r="I67" s="18">
        <v>16</v>
      </c>
      <c r="J67" s="18">
        <v>687</v>
      </c>
      <c r="K67" s="18">
        <v>39</v>
      </c>
      <c r="L67" s="18">
        <v>319</v>
      </c>
      <c r="M67" s="7" t="s">
        <v>396</v>
      </c>
    </row>
    <row r="68" spans="1:13" x14ac:dyDescent="0.2">
      <c r="A68" s="8" t="str">
        <f t="shared" si="4"/>
        <v>2023/4末</v>
      </c>
      <c r="B68" s="8" t="str">
        <f t="shared" si="4"/>
        <v>令和5/4末</v>
      </c>
      <c r="C68" s="16">
        <v>66</v>
      </c>
      <c r="D68" s="16">
        <v>65</v>
      </c>
      <c r="E68" s="17" t="s">
        <v>104</v>
      </c>
      <c r="F68" s="16">
        <v>5</v>
      </c>
      <c r="G68" s="16">
        <v>0</v>
      </c>
      <c r="H68" s="16">
        <v>6</v>
      </c>
      <c r="I68" s="16">
        <v>0</v>
      </c>
      <c r="J68" s="16">
        <v>11</v>
      </c>
      <c r="K68" s="16">
        <v>0</v>
      </c>
      <c r="L68" s="16">
        <v>7</v>
      </c>
      <c r="M68" s="9" t="s">
        <v>396</v>
      </c>
    </row>
    <row r="69" spans="1:13" x14ac:dyDescent="0.2">
      <c r="A69" s="10" t="str">
        <f t="shared" ref="A69:B84" si="5">A68</f>
        <v>2023/4末</v>
      </c>
      <c r="B69" s="10" t="str">
        <f t="shared" si="5"/>
        <v>令和5/4末</v>
      </c>
      <c r="C69" s="18">
        <v>67</v>
      </c>
      <c r="D69" s="18">
        <v>66</v>
      </c>
      <c r="E69" s="19" t="s">
        <v>105</v>
      </c>
      <c r="F69" s="18">
        <v>106</v>
      </c>
      <c r="G69" s="18">
        <v>0</v>
      </c>
      <c r="H69" s="18">
        <v>106</v>
      </c>
      <c r="I69" s="18">
        <v>0</v>
      </c>
      <c r="J69" s="18">
        <v>212</v>
      </c>
      <c r="K69" s="18">
        <v>0</v>
      </c>
      <c r="L69" s="18">
        <v>102</v>
      </c>
      <c r="M69" s="7" t="s">
        <v>396</v>
      </c>
    </row>
    <row r="70" spans="1:13" x14ac:dyDescent="0.2">
      <c r="A70" s="8" t="str">
        <f t="shared" si="5"/>
        <v>2023/4末</v>
      </c>
      <c r="B70" s="8" t="str">
        <f t="shared" si="5"/>
        <v>令和5/4末</v>
      </c>
      <c r="C70" s="16">
        <v>68</v>
      </c>
      <c r="D70" s="16">
        <v>67</v>
      </c>
      <c r="E70" s="17" t="s">
        <v>106</v>
      </c>
      <c r="F70" s="16">
        <v>217</v>
      </c>
      <c r="G70" s="16">
        <v>1</v>
      </c>
      <c r="H70" s="16">
        <v>251</v>
      </c>
      <c r="I70" s="16">
        <v>3</v>
      </c>
      <c r="J70" s="16">
        <v>468</v>
      </c>
      <c r="K70" s="16">
        <v>4</v>
      </c>
      <c r="L70" s="16">
        <v>191</v>
      </c>
      <c r="M70" s="9" t="s">
        <v>396</v>
      </c>
    </row>
    <row r="71" spans="1:13" x14ac:dyDescent="0.2">
      <c r="A71" s="10" t="str">
        <f t="shared" si="5"/>
        <v>2023/4末</v>
      </c>
      <c r="B71" s="10" t="str">
        <f t="shared" si="5"/>
        <v>令和5/4末</v>
      </c>
      <c r="C71" s="18">
        <v>69</v>
      </c>
      <c r="D71" s="18">
        <v>68</v>
      </c>
      <c r="E71" s="19" t="s">
        <v>107</v>
      </c>
      <c r="F71" s="18">
        <v>335</v>
      </c>
      <c r="G71" s="18">
        <v>2</v>
      </c>
      <c r="H71" s="18">
        <v>342</v>
      </c>
      <c r="I71" s="18">
        <v>5</v>
      </c>
      <c r="J71" s="18">
        <v>677</v>
      </c>
      <c r="K71" s="18">
        <v>7</v>
      </c>
      <c r="L71" s="18">
        <v>329</v>
      </c>
      <c r="M71" s="7" t="s">
        <v>396</v>
      </c>
    </row>
    <row r="72" spans="1:13" x14ac:dyDescent="0.2">
      <c r="A72" s="8" t="str">
        <f t="shared" si="5"/>
        <v>2023/4末</v>
      </c>
      <c r="B72" s="8" t="str">
        <f t="shared" si="5"/>
        <v>令和5/4末</v>
      </c>
      <c r="C72" s="16">
        <v>70</v>
      </c>
      <c r="D72" s="16">
        <v>69</v>
      </c>
      <c r="E72" s="17" t="s">
        <v>108</v>
      </c>
      <c r="F72" s="16">
        <v>376</v>
      </c>
      <c r="G72" s="16">
        <v>8</v>
      </c>
      <c r="H72" s="16">
        <v>316</v>
      </c>
      <c r="I72" s="16">
        <v>5</v>
      </c>
      <c r="J72" s="16">
        <v>692</v>
      </c>
      <c r="K72" s="16">
        <v>13</v>
      </c>
      <c r="L72" s="16">
        <v>353</v>
      </c>
      <c r="M72" s="9" t="s">
        <v>396</v>
      </c>
    </row>
    <row r="73" spans="1:13" x14ac:dyDescent="0.2">
      <c r="A73" s="10" t="str">
        <f t="shared" si="5"/>
        <v>2023/4末</v>
      </c>
      <c r="B73" s="10" t="str">
        <f t="shared" si="5"/>
        <v>令和5/4末</v>
      </c>
      <c r="C73" s="18">
        <v>71</v>
      </c>
      <c r="D73" s="18">
        <v>70</v>
      </c>
      <c r="E73" s="19" t="s">
        <v>109</v>
      </c>
      <c r="F73" s="18">
        <v>173</v>
      </c>
      <c r="G73" s="18">
        <v>1</v>
      </c>
      <c r="H73" s="18">
        <v>166</v>
      </c>
      <c r="I73" s="18">
        <v>1</v>
      </c>
      <c r="J73" s="18">
        <v>339</v>
      </c>
      <c r="K73" s="18">
        <v>2</v>
      </c>
      <c r="L73" s="18">
        <v>142</v>
      </c>
      <c r="M73" s="7" t="s">
        <v>396</v>
      </c>
    </row>
    <row r="74" spans="1:13" x14ac:dyDescent="0.2">
      <c r="A74" s="8" t="str">
        <f t="shared" si="5"/>
        <v>2023/4末</v>
      </c>
      <c r="B74" s="8" t="str">
        <f t="shared" si="5"/>
        <v>令和5/4末</v>
      </c>
      <c r="C74" s="16">
        <v>72</v>
      </c>
      <c r="D74" s="16">
        <v>71</v>
      </c>
      <c r="E74" s="17" t="s">
        <v>110</v>
      </c>
      <c r="F74" s="16">
        <v>203</v>
      </c>
      <c r="G74" s="16">
        <v>3</v>
      </c>
      <c r="H74" s="16">
        <v>177</v>
      </c>
      <c r="I74" s="16">
        <v>5</v>
      </c>
      <c r="J74" s="16">
        <v>380</v>
      </c>
      <c r="K74" s="16">
        <v>8</v>
      </c>
      <c r="L74" s="16">
        <v>185</v>
      </c>
      <c r="M74" s="9" t="s">
        <v>396</v>
      </c>
    </row>
    <row r="75" spans="1:13" x14ac:dyDescent="0.2">
      <c r="A75" s="10" t="str">
        <f t="shared" si="5"/>
        <v>2023/4末</v>
      </c>
      <c r="B75" s="10" t="str">
        <f t="shared" si="5"/>
        <v>令和5/4末</v>
      </c>
      <c r="C75" s="18">
        <v>73</v>
      </c>
      <c r="D75" s="18">
        <v>72</v>
      </c>
      <c r="E75" s="19" t="s">
        <v>111</v>
      </c>
      <c r="F75" s="18">
        <v>228</v>
      </c>
      <c r="G75" s="18">
        <v>1</v>
      </c>
      <c r="H75" s="18">
        <v>305</v>
      </c>
      <c r="I75" s="18">
        <v>7</v>
      </c>
      <c r="J75" s="18">
        <v>533</v>
      </c>
      <c r="K75" s="18">
        <v>8</v>
      </c>
      <c r="L75" s="18">
        <v>259</v>
      </c>
      <c r="M75" s="7" t="s">
        <v>396</v>
      </c>
    </row>
    <row r="76" spans="1:13" x14ac:dyDescent="0.2">
      <c r="A76" s="8" t="str">
        <f t="shared" si="5"/>
        <v>2023/4末</v>
      </c>
      <c r="B76" s="8" t="str">
        <f t="shared" si="5"/>
        <v>令和5/4末</v>
      </c>
      <c r="C76" s="16">
        <v>74</v>
      </c>
      <c r="D76" s="16">
        <v>73</v>
      </c>
      <c r="E76" s="17" t="s">
        <v>112</v>
      </c>
      <c r="F76" s="16">
        <v>443</v>
      </c>
      <c r="G76" s="16">
        <v>3</v>
      </c>
      <c r="H76" s="16">
        <v>311</v>
      </c>
      <c r="I76" s="16">
        <v>4</v>
      </c>
      <c r="J76" s="16">
        <v>754</v>
      </c>
      <c r="K76" s="16">
        <v>7</v>
      </c>
      <c r="L76" s="16">
        <v>441</v>
      </c>
      <c r="M76" s="9" t="s">
        <v>396</v>
      </c>
    </row>
    <row r="77" spans="1:13" x14ac:dyDescent="0.2">
      <c r="A77" s="10" t="str">
        <f t="shared" si="5"/>
        <v>2023/4末</v>
      </c>
      <c r="B77" s="10" t="str">
        <f t="shared" si="5"/>
        <v>令和5/4末</v>
      </c>
      <c r="C77" s="18">
        <v>75</v>
      </c>
      <c r="D77" s="18">
        <v>74</v>
      </c>
      <c r="E77" s="19" t="s">
        <v>113</v>
      </c>
      <c r="F77" s="18">
        <v>433</v>
      </c>
      <c r="G77" s="18">
        <v>1</v>
      </c>
      <c r="H77" s="18">
        <v>433</v>
      </c>
      <c r="I77" s="18">
        <v>5</v>
      </c>
      <c r="J77" s="18">
        <v>866</v>
      </c>
      <c r="K77" s="18">
        <v>6</v>
      </c>
      <c r="L77" s="18">
        <v>385</v>
      </c>
      <c r="M77" s="7" t="s">
        <v>396</v>
      </c>
    </row>
    <row r="78" spans="1:13" x14ac:dyDescent="0.2">
      <c r="A78" s="8" t="str">
        <f t="shared" si="5"/>
        <v>2023/4末</v>
      </c>
      <c r="B78" s="8" t="str">
        <f t="shared" si="5"/>
        <v>令和5/4末</v>
      </c>
      <c r="C78" s="16">
        <v>76</v>
      </c>
      <c r="D78" s="16">
        <v>75</v>
      </c>
      <c r="E78" s="17" t="s">
        <v>114</v>
      </c>
      <c r="F78" s="16">
        <v>221</v>
      </c>
      <c r="G78" s="16">
        <v>2</v>
      </c>
      <c r="H78" s="16">
        <v>248</v>
      </c>
      <c r="I78" s="16">
        <v>4</v>
      </c>
      <c r="J78" s="16">
        <v>469</v>
      </c>
      <c r="K78" s="16">
        <v>6</v>
      </c>
      <c r="L78" s="16">
        <v>191</v>
      </c>
      <c r="M78" s="9" t="s">
        <v>396</v>
      </c>
    </row>
    <row r="79" spans="1:13" x14ac:dyDescent="0.2">
      <c r="A79" s="10" t="str">
        <f t="shared" si="5"/>
        <v>2023/4末</v>
      </c>
      <c r="B79" s="10" t="str">
        <f t="shared" si="5"/>
        <v>令和5/4末</v>
      </c>
      <c r="C79" s="18">
        <v>77</v>
      </c>
      <c r="D79" s="18">
        <v>76</v>
      </c>
      <c r="E79" s="19" t="s">
        <v>115</v>
      </c>
      <c r="F79" s="18">
        <v>11</v>
      </c>
      <c r="G79" s="18">
        <v>0</v>
      </c>
      <c r="H79" s="18">
        <v>10</v>
      </c>
      <c r="I79" s="18">
        <v>0</v>
      </c>
      <c r="J79" s="18">
        <v>21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2023/4末</v>
      </c>
      <c r="B80" s="8" t="str">
        <f t="shared" si="5"/>
        <v>令和5/4末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2023/4末</v>
      </c>
      <c r="B81" s="10" t="str">
        <f t="shared" si="5"/>
        <v>令和5/4末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2023/4末</v>
      </c>
      <c r="B82" s="8" t="str">
        <f t="shared" si="5"/>
        <v>令和5/4末</v>
      </c>
      <c r="C82" s="16">
        <v>80</v>
      </c>
      <c r="D82" s="16">
        <v>79</v>
      </c>
      <c r="E82" s="17" t="s">
        <v>118</v>
      </c>
      <c r="F82" s="16">
        <v>21</v>
      </c>
      <c r="G82" s="16">
        <v>0</v>
      </c>
      <c r="H82" s="16">
        <v>23</v>
      </c>
      <c r="I82" s="16">
        <v>0</v>
      </c>
      <c r="J82" s="16">
        <v>44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2023/4末</v>
      </c>
      <c r="B83" s="10" t="str">
        <f t="shared" si="5"/>
        <v>令和5/4末</v>
      </c>
      <c r="C83" s="18">
        <v>81</v>
      </c>
      <c r="D83" s="18">
        <v>80</v>
      </c>
      <c r="E83" s="19" t="s">
        <v>119</v>
      </c>
      <c r="F83" s="18">
        <v>337</v>
      </c>
      <c r="G83" s="18">
        <v>4</v>
      </c>
      <c r="H83" s="18">
        <v>292</v>
      </c>
      <c r="I83" s="18">
        <v>4</v>
      </c>
      <c r="J83" s="18">
        <v>629</v>
      </c>
      <c r="K83" s="18">
        <v>8</v>
      </c>
      <c r="L83" s="18">
        <v>310</v>
      </c>
      <c r="M83" s="7" t="s">
        <v>396</v>
      </c>
    </row>
    <row r="84" spans="1:13" x14ac:dyDescent="0.2">
      <c r="A84" s="8" t="str">
        <f t="shared" si="5"/>
        <v>2023/4末</v>
      </c>
      <c r="B84" s="8" t="str">
        <f t="shared" si="5"/>
        <v>令和5/4末</v>
      </c>
      <c r="C84" s="16">
        <v>82</v>
      </c>
      <c r="D84" s="16">
        <v>81</v>
      </c>
      <c r="E84" s="17" t="s">
        <v>120</v>
      </c>
      <c r="F84" s="16">
        <v>422</v>
      </c>
      <c r="G84" s="16">
        <v>1</v>
      </c>
      <c r="H84" s="16">
        <v>419</v>
      </c>
      <c r="I84" s="16">
        <v>10</v>
      </c>
      <c r="J84" s="16">
        <v>841</v>
      </c>
      <c r="K84" s="16">
        <v>11</v>
      </c>
      <c r="L84" s="16">
        <v>379</v>
      </c>
      <c r="M84" s="9" t="s">
        <v>396</v>
      </c>
    </row>
    <row r="85" spans="1:13" x14ac:dyDescent="0.2">
      <c r="A85" s="10" t="str">
        <f t="shared" ref="A85:B100" si="6">A84</f>
        <v>2023/4末</v>
      </c>
      <c r="B85" s="10" t="str">
        <f t="shared" si="6"/>
        <v>令和5/4末</v>
      </c>
      <c r="C85" s="18">
        <v>83</v>
      </c>
      <c r="D85" s="18">
        <v>82</v>
      </c>
      <c r="E85" s="19" t="s">
        <v>121</v>
      </c>
      <c r="F85" s="18">
        <v>212</v>
      </c>
      <c r="G85" s="18">
        <v>0</v>
      </c>
      <c r="H85" s="18">
        <v>163</v>
      </c>
      <c r="I85" s="18">
        <v>1</v>
      </c>
      <c r="J85" s="18">
        <v>375</v>
      </c>
      <c r="K85" s="18">
        <v>1</v>
      </c>
      <c r="L85" s="18">
        <v>197</v>
      </c>
      <c r="M85" s="7" t="s">
        <v>396</v>
      </c>
    </row>
    <row r="86" spans="1:13" x14ac:dyDescent="0.2">
      <c r="A86" s="8" t="str">
        <f t="shared" si="6"/>
        <v>2023/4末</v>
      </c>
      <c r="B86" s="8" t="str">
        <f t="shared" si="6"/>
        <v>令和5/4末</v>
      </c>
      <c r="C86" s="16">
        <v>84</v>
      </c>
      <c r="D86" s="16">
        <v>83</v>
      </c>
      <c r="E86" s="17" t="s">
        <v>122</v>
      </c>
      <c r="F86" s="16">
        <v>219</v>
      </c>
      <c r="G86" s="16">
        <v>0</v>
      </c>
      <c r="H86" s="16">
        <v>215</v>
      </c>
      <c r="I86" s="16">
        <v>1</v>
      </c>
      <c r="J86" s="16">
        <v>434</v>
      </c>
      <c r="K86" s="16">
        <v>1</v>
      </c>
      <c r="L86" s="16">
        <v>215</v>
      </c>
      <c r="M86" s="9" t="s">
        <v>396</v>
      </c>
    </row>
    <row r="87" spans="1:13" x14ac:dyDescent="0.2">
      <c r="A87" s="10" t="str">
        <f t="shared" si="6"/>
        <v>2023/4末</v>
      </c>
      <c r="B87" s="10" t="str">
        <f t="shared" si="6"/>
        <v>令和5/4末</v>
      </c>
      <c r="C87" s="18">
        <v>85</v>
      </c>
      <c r="D87" s="18">
        <v>84</v>
      </c>
      <c r="E87" s="19" t="s">
        <v>123</v>
      </c>
      <c r="F87" s="18">
        <v>121</v>
      </c>
      <c r="G87" s="18">
        <v>0</v>
      </c>
      <c r="H87" s="18">
        <v>125</v>
      </c>
      <c r="I87" s="18">
        <v>2</v>
      </c>
      <c r="J87" s="18">
        <v>246</v>
      </c>
      <c r="K87" s="18">
        <v>2</v>
      </c>
      <c r="L87" s="18">
        <v>113</v>
      </c>
      <c r="M87" s="7" t="s">
        <v>396</v>
      </c>
    </row>
    <row r="88" spans="1:13" x14ac:dyDescent="0.2">
      <c r="A88" s="8" t="str">
        <f t="shared" si="6"/>
        <v>2023/4末</v>
      </c>
      <c r="B88" s="8" t="str">
        <f t="shared" si="6"/>
        <v>令和5/4末</v>
      </c>
      <c r="C88" s="16">
        <v>86</v>
      </c>
      <c r="D88" s="16">
        <v>85</v>
      </c>
      <c r="E88" s="17" t="s">
        <v>124</v>
      </c>
      <c r="F88" s="16">
        <v>160</v>
      </c>
      <c r="G88" s="16">
        <v>3</v>
      </c>
      <c r="H88" s="16">
        <v>157</v>
      </c>
      <c r="I88" s="16">
        <v>2</v>
      </c>
      <c r="J88" s="16">
        <v>317</v>
      </c>
      <c r="K88" s="16">
        <v>5</v>
      </c>
      <c r="L88" s="16">
        <v>152</v>
      </c>
      <c r="M88" s="9" t="s">
        <v>396</v>
      </c>
    </row>
    <row r="89" spans="1:13" x14ac:dyDescent="0.2">
      <c r="A89" s="10" t="str">
        <f t="shared" si="6"/>
        <v>2023/4末</v>
      </c>
      <c r="B89" s="10" t="str">
        <f t="shared" si="6"/>
        <v>令和5/4末</v>
      </c>
      <c r="C89" s="18">
        <v>87</v>
      </c>
      <c r="D89" s="18">
        <v>86</v>
      </c>
      <c r="E89" s="19" t="s">
        <v>125</v>
      </c>
      <c r="F89" s="18">
        <v>267</v>
      </c>
      <c r="G89" s="18">
        <v>0</v>
      </c>
      <c r="H89" s="18">
        <v>261</v>
      </c>
      <c r="I89" s="18">
        <v>4</v>
      </c>
      <c r="J89" s="18">
        <v>528</v>
      </c>
      <c r="K89" s="18">
        <v>4</v>
      </c>
      <c r="L89" s="18">
        <v>242</v>
      </c>
      <c r="M89" s="7" t="s">
        <v>396</v>
      </c>
    </row>
    <row r="90" spans="1:13" x14ac:dyDescent="0.2">
      <c r="A90" s="8" t="str">
        <f t="shared" si="6"/>
        <v>2023/4末</v>
      </c>
      <c r="B90" s="8" t="str">
        <f t="shared" si="6"/>
        <v>令和5/4末</v>
      </c>
      <c r="C90" s="16">
        <v>88</v>
      </c>
      <c r="D90" s="16">
        <v>87</v>
      </c>
      <c r="E90" s="17" t="s">
        <v>126</v>
      </c>
      <c r="F90" s="16">
        <v>257</v>
      </c>
      <c r="G90" s="16">
        <v>0</v>
      </c>
      <c r="H90" s="16">
        <v>272</v>
      </c>
      <c r="I90" s="16">
        <v>3</v>
      </c>
      <c r="J90" s="16">
        <v>529</v>
      </c>
      <c r="K90" s="16">
        <v>3</v>
      </c>
      <c r="L90" s="16">
        <v>253</v>
      </c>
      <c r="M90" s="9" t="s">
        <v>396</v>
      </c>
    </row>
    <row r="91" spans="1:13" x14ac:dyDescent="0.2">
      <c r="A91" s="10" t="str">
        <f t="shared" si="6"/>
        <v>2023/4末</v>
      </c>
      <c r="B91" s="10" t="str">
        <f t="shared" si="6"/>
        <v>令和5/4末</v>
      </c>
      <c r="C91" s="18">
        <v>89</v>
      </c>
      <c r="D91" s="18">
        <v>88</v>
      </c>
      <c r="E91" s="19" t="s">
        <v>127</v>
      </c>
      <c r="F91" s="18">
        <v>211</v>
      </c>
      <c r="G91" s="18">
        <v>5</v>
      </c>
      <c r="H91" s="18">
        <v>216</v>
      </c>
      <c r="I91" s="18">
        <v>2</v>
      </c>
      <c r="J91" s="18">
        <v>427</v>
      </c>
      <c r="K91" s="18">
        <v>7</v>
      </c>
      <c r="L91" s="18">
        <v>182</v>
      </c>
      <c r="M91" s="7" t="s">
        <v>396</v>
      </c>
    </row>
    <row r="92" spans="1:13" x14ac:dyDescent="0.2">
      <c r="A92" s="8" t="str">
        <f t="shared" si="6"/>
        <v>2023/4末</v>
      </c>
      <c r="B92" s="8" t="str">
        <f t="shared" si="6"/>
        <v>令和5/4末</v>
      </c>
      <c r="C92" s="16">
        <v>90</v>
      </c>
      <c r="D92" s="16">
        <v>89</v>
      </c>
      <c r="E92" s="17" t="s">
        <v>128</v>
      </c>
      <c r="F92" s="16">
        <v>154</v>
      </c>
      <c r="G92" s="16">
        <v>3</v>
      </c>
      <c r="H92" s="16">
        <v>133</v>
      </c>
      <c r="I92" s="16">
        <v>5</v>
      </c>
      <c r="J92" s="16">
        <v>287</v>
      </c>
      <c r="K92" s="16">
        <v>8</v>
      </c>
      <c r="L92" s="16">
        <v>139</v>
      </c>
      <c r="M92" s="9" t="s">
        <v>396</v>
      </c>
    </row>
    <row r="93" spans="1:13" x14ac:dyDescent="0.2">
      <c r="A93" s="10" t="str">
        <f t="shared" si="6"/>
        <v>2023/4末</v>
      </c>
      <c r="B93" s="10" t="str">
        <f t="shared" si="6"/>
        <v>令和5/4末</v>
      </c>
      <c r="C93" s="18">
        <v>91</v>
      </c>
      <c r="D93" s="18">
        <v>90</v>
      </c>
      <c r="E93" s="19" t="s">
        <v>129</v>
      </c>
      <c r="F93" s="18">
        <v>366</v>
      </c>
      <c r="G93" s="18">
        <v>5</v>
      </c>
      <c r="H93" s="18">
        <v>371</v>
      </c>
      <c r="I93" s="18">
        <v>6</v>
      </c>
      <c r="J93" s="18">
        <v>737</v>
      </c>
      <c r="K93" s="18">
        <v>11</v>
      </c>
      <c r="L93" s="18">
        <v>339</v>
      </c>
      <c r="M93" s="7" t="s">
        <v>396</v>
      </c>
    </row>
    <row r="94" spans="1:13" x14ac:dyDescent="0.2">
      <c r="A94" s="8" t="str">
        <f t="shared" si="6"/>
        <v>2023/4末</v>
      </c>
      <c r="B94" s="8" t="str">
        <f t="shared" si="6"/>
        <v>令和5/4末</v>
      </c>
      <c r="C94" s="16">
        <v>92</v>
      </c>
      <c r="D94" s="16">
        <v>91</v>
      </c>
      <c r="E94" s="17" t="s">
        <v>130</v>
      </c>
      <c r="F94" s="16">
        <v>221</v>
      </c>
      <c r="G94" s="16">
        <v>4</v>
      </c>
      <c r="H94" s="16">
        <v>226</v>
      </c>
      <c r="I94" s="16">
        <v>1</v>
      </c>
      <c r="J94" s="16">
        <v>447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6"/>
        <v>2023/4末</v>
      </c>
      <c r="B95" s="10" t="str">
        <f t="shared" si="6"/>
        <v>令和5/4末</v>
      </c>
      <c r="C95" s="18">
        <v>93</v>
      </c>
      <c r="D95" s="18">
        <v>92</v>
      </c>
      <c r="E95" s="19" t="s">
        <v>131</v>
      </c>
      <c r="F95" s="18">
        <v>137</v>
      </c>
      <c r="G95" s="18">
        <v>1</v>
      </c>
      <c r="H95" s="18">
        <v>147</v>
      </c>
      <c r="I95" s="18">
        <v>6</v>
      </c>
      <c r="J95" s="18">
        <v>284</v>
      </c>
      <c r="K95" s="18">
        <v>7</v>
      </c>
      <c r="L95" s="18">
        <v>142</v>
      </c>
      <c r="M95" s="7" t="s">
        <v>396</v>
      </c>
    </row>
    <row r="96" spans="1:13" x14ac:dyDescent="0.2">
      <c r="A96" s="8" t="str">
        <f t="shared" si="6"/>
        <v>2023/4末</v>
      </c>
      <c r="B96" s="8" t="str">
        <f t="shared" si="6"/>
        <v>令和5/4末</v>
      </c>
      <c r="C96" s="16">
        <v>94</v>
      </c>
      <c r="D96" s="16">
        <v>93</v>
      </c>
      <c r="E96" s="17" t="s">
        <v>132</v>
      </c>
      <c r="F96" s="16">
        <v>232</v>
      </c>
      <c r="G96" s="16">
        <v>2</v>
      </c>
      <c r="H96" s="16">
        <v>219</v>
      </c>
      <c r="I96" s="16">
        <v>7</v>
      </c>
      <c r="J96" s="16">
        <v>451</v>
      </c>
      <c r="K96" s="16">
        <v>9</v>
      </c>
      <c r="L96" s="16">
        <v>202</v>
      </c>
      <c r="M96" s="9" t="s">
        <v>396</v>
      </c>
    </row>
    <row r="97" spans="1:13" x14ac:dyDescent="0.2">
      <c r="A97" s="10" t="str">
        <f t="shared" si="6"/>
        <v>2023/4末</v>
      </c>
      <c r="B97" s="10" t="str">
        <f t="shared" si="6"/>
        <v>令和5/4末</v>
      </c>
      <c r="C97" s="18">
        <v>95</v>
      </c>
      <c r="D97" s="18">
        <v>95</v>
      </c>
      <c r="E97" s="19" t="s">
        <v>133</v>
      </c>
      <c r="F97" s="18">
        <v>156</v>
      </c>
      <c r="G97" s="18">
        <v>1</v>
      </c>
      <c r="H97" s="18">
        <v>188</v>
      </c>
      <c r="I97" s="18">
        <v>1</v>
      </c>
      <c r="J97" s="18">
        <v>344</v>
      </c>
      <c r="K97" s="18">
        <v>2</v>
      </c>
      <c r="L97" s="18">
        <v>146</v>
      </c>
      <c r="M97" s="7" t="s">
        <v>396</v>
      </c>
    </row>
    <row r="98" spans="1:13" x14ac:dyDescent="0.2">
      <c r="A98" s="8" t="str">
        <f t="shared" si="6"/>
        <v>2023/4末</v>
      </c>
      <c r="B98" s="8" t="str">
        <f t="shared" si="6"/>
        <v>令和5/4末</v>
      </c>
      <c r="C98" s="16">
        <v>96</v>
      </c>
      <c r="D98" s="16">
        <v>96</v>
      </c>
      <c r="E98" s="17" t="s">
        <v>134</v>
      </c>
      <c r="F98" s="16">
        <v>134</v>
      </c>
      <c r="G98" s="16">
        <v>2</v>
      </c>
      <c r="H98" s="16">
        <v>130</v>
      </c>
      <c r="I98" s="16">
        <v>4</v>
      </c>
      <c r="J98" s="16">
        <v>264</v>
      </c>
      <c r="K98" s="16">
        <v>6</v>
      </c>
      <c r="L98" s="16">
        <v>137</v>
      </c>
      <c r="M98" s="9" t="s">
        <v>396</v>
      </c>
    </row>
    <row r="99" spans="1:13" x14ac:dyDescent="0.2">
      <c r="A99" s="10" t="str">
        <f t="shared" si="6"/>
        <v>2023/4末</v>
      </c>
      <c r="B99" s="10" t="str">
        <f t="shared" si="6"/>
        <v>令和5/4末</v>
      </c>
      <c r="C99" s="18">
        <v>97</v>
      </c>
      <c r="D99" s="18">
        <v>97</v>
      </c>
      <c r="E99" s="19" t="s">
        <v>135</v>
      </c>
      <c r="F99" s="18">
        <v>113</v>
      </c>
      <c r="G99" s="18">
        <v>0</v>
      </c>
      <c r="H99" s="18">
        <v>105</v>
      </c>
      <c r="I99" s="18">
        <v>0</v>
      </c>
      <c r="J99" s="18">
        <v>218</v>
      </c>
      <c r="K99" s="18">
        <v>0</v>
      </c>
      <c r="L99" s="18">
        <v>95</v>
      </c>
      <c r="M99" s="7" t="s">
        <v>396</v>
      </c>
    </row>
    <row r="100" spans="1:13" x14ac:dyDescent="0.2">
      <c r="A100" s="8" t="str">
        <f t="shared" si="6"/>
        <v>2023/4末</v>
      </c>
      <c r="B100" s="8" t="str">
        <f t="shared" si="6"/>
        <v>令和5/4末</v>
      </c>
      <c r="C100" s="16">
        <v>98</v>
      </c>
      <c r="D100" s="16">
        <v>98</v>
      </c>
      <c r="E100" s="17" t="s">
        <v>136</v>
      </c>
      <c r="F100" s="16">
        <v>132</v>
      </c>
      <c r="G100" s="16">
        <v>3</v>
      </c>
      <c r="H100" s="16">
        <v>150</v>
      </c>
      <c r="I100" s="16">
        <v>18</v>
      </c>
      <c r="J100" s="16">
        <v>282</v>
      </c>
      <c r="K100" s="16">
        <v>21</v>
      </c>
      <c r="L100" s="16">
        <v>140</v>
      </c>
      <c r="M100" s="9" t="s">
        <v>396</v>
      </c>
    </row>
    <row r="101" spans="1:13" x14ac:dyDescent="0.2">
      <c r="A101" s="10" t="str">
        <f t="shared" ref="A101:B116" si="7">A100</f>
        <v>2023/4末</v>
      </c>
      <c r="B101" s="10" t="str">
        <f t="shared" si="7"/>
        <v>令和5/4末</v>
      </c>
      <c r="C101" s="18">
        <v>99</v>
      </c>
      <c r="D101" s="18">
        <v>99</v>
      </c>
      <c r="E101" s="19" t="s">
        <v>137</v>
      </c>
      <c r="F101" s="18">
        <v>158</v>
      </c>
      <c r="G101" s="18">
        <v>0</v>
      </c>
      <c r="H101" s="18">
        <v>159</v>
      </c>
      <c r="I101" s="18">
        <v>0</v>
      </c>
      <c r="J101" s="18">
        <v>317</v>
      </c>
      <c r="K101" s="18">
        <v>0</v>
      </c>
      <c r="L101" s="18">
        <v>130</v>
      </c>
      <c r="M101" s="7" t="s">
        <v>396</v>
      </c>
    </row>
    <row r="102" spans="1:13" x14ac:dyDescent="0.2">
      <c r="A102" s="8" t="str">
        <f t="shared" si="7"/>
        <v>2023/4末</v>
      </c>
      <c r="B102" s="8" t="str">
        <f t="shared" si="7"/>
        <v>令和5/4末</v>
      </c>
      <c r="C102" s="16">
        <v>100</v>
      </c>
      <c r="D102" s="16">
        <v>106</v>
      </c>
      <c r="E102" s="17" t="s">
        <v>138</v>
      </c>
      <c r="F102" s="16">
        <v>129</v>
      </c>
      <c r="G102" s="16">
        <v>0</v>
      </c>
      <c r="H102" s="16">
        <v>150</v>
      </c>
      <c r="I102" s="16">
        <v>0</v>
      </c>
      <c r="J102" s="16">
        <v>279</v>
      </c>
      <c r="K102" s="16">
        <v>0</v>
      </c>
      <c r="L102" s="16">
        <v>99</v>
      </c>
      <c r="M102" s="9" t="s">
        <v>396</v>
      </c>
    </row>
    <row r="103" spans="1:13" x14ac:dyDescent="0.2">
      <c r="A103" s="10" t="str">
        <f t="shared" si="7"/>
        <v>2023/4末</v>
      </c>
      <c r="B103" s="10" t="str">
        <f t="shared" si="7"/>
        <v>令和5/4末</v>
      </c>
      <c r="C103" s="18">
        <v>101</v>
      </c>
      <c r="D103" s="18">
        <v>107</v>
      </c>
      <c r="E103" s="19" t="s">
        <v>139</v>
      </c>
      <c r="F103" s="18">
        <v>204</v>
      </c>
      <c r="G103" s="18">
        <v>0</v>
      </c>
      <c r="H103" s="18">
        <v>205</v>
      </c>
      <c r="I103" s="18">
        <v>0</v>
      </c>
      <c r="J103" s="18">
        <v>409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2023/4末</v>
      </c>
      <c r="B104" s="8" t="str">
        <f t="shared" si="7"/>
        <v>令和5/4末</v>
      </c>
      <c r="C104" s="16">
        <v>102</v>
      </c>
      <c r="D104" s="16">
        <v>108</v>
      </c>
      <c r="E104" s="17" t="s">
        <v>140</v>
      </c>
      <c r="F104" s="16">
        <v>207</v>
      </c>
      <c r="G104" s="16">
        <v>0</v>
      </c>
      <c r="H104" s="16">
        <v>201</v>
      </c>
      <c r="I104" s="16">
        <v>0</v>
      </c>
      <c r="J104" s="16">
        <v>408</v>
      </c>
      <c r="K104" s="16">
        <v>0</v>
      </c>
      <c r="L104" s="16">
        <v>134</v>
      </c>
      <c r="M104" s="9" t="s">
        <v>396</v>
      </c>
    </row>
    <row r="105" spans="1:13" x14ac:dyDescent="0.2">
      <c r="A105" s="10" t="str">
        <f t="shared" si="7"/>
        <v>2023/4末</v>
      </c>
      <c r="B105" s="10" t="str">
        <f t="shared" si="7"/>
        <v>令和5/4末</v>
      </c>
      <c r="C105" s="18">
        <v>103</v>
      </c>
      <c r="D105" s="18">
        <v>109</v>
      </c>
      <c r="E105" s="19" t="s">
        <v>141</v>
      </c>
      <c r="F105" s="18">
        <v>298</v>
      </c>
      <c r="G105" s="18">
        <v>2</v>
      </c>
      <c r="H105" s="18">
        <v>278</v>
      </c>
      <c r="I105" s="18">
        <v>1</v>
      </c>
      <c r="J105" s="18">
        <v>576</v>
      </c>
      <c r="K105" s="18">
        <v>3</v>
      </c>
      <c r="L105" s="18">
        <v>170</v>
      </c>
      <c r="M105" s="7" t="s">
        <v>396</v>
      </c>
    </row>
    <row r="106" spans="1:13" x14ac:dyDescent="0.2">
      <c r="A106" s="8" t="str">
        <f t="shared" si="7"/>
        <v>2023/4末</v>
      </c>
      <c r="B106" s="8" t="str">
        <f t="shared" si="7"/>
        <v>令和5/4末</v>
      </c>
      <c r="C106" s="16">
        <v>104</v>
      </c>
      <c r="D106" s="16">
        <v>149</v>
      </c>
      <c r="E106" s="17" t="s">
        <v>142</v>
      </c>
      <c r="F106" s="16">
        <v>13</v>
      </c>
      <c r="G106" s="16">
        <v>0</v>
      </c>
      <c r="H106" s="16">
        <v>63</v>
      </c>
      <c r="I106" s="16">
        <v>0</v>
      </c>
      <c r="J106" s="16">
        <v>76</v>
      </c>
      <c r="K106" s="16">
        <v>0</v>
      </c>
      <c r="L106" s="16">
        <v>76</v>
      </c>
      <c r="M106" s="9" t="s">
        <v>396</v>
      </c>
    </row>
    <row r="107" spans="1:13" x14ac:dyDescent="0.2">
      <c r="A107" s="10" t="str">
        <f t="shared" si="7"/>
        <v>2023/4末</v>
      </c>
      <c r="B107" s="10" t="str">
        <f t="shared" si="7"/>
        <v>令和5/4末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76</v>
      </c>
      <c r="I107" s="18">
        <v>0</v>
      </c>
      <c r="J107" s="18">
        <v>96</v>
      </c>
      <c r="K107" s="18">
        <v>0</v>
      </c>
      <c r="L107" s="18">
        <v>96</v>
      </c>
      <c r="M107" s="7" t="s">
        <v>396</v>
      </c>
    </row>
    <row r="108" spans="1:13" x14ac:dyDescent="0.2">
      <c r="A108" s="8" t="str">
        <f t="shared" si="7"/>
        <v>2023/4末</v>
      </c>
      <c r="B108" s="8" t="str">
        <f t="shared" si="7"/>
        <v>令和5/4末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2023/4末</v>
      </c>
      <c r="B109" s="10" t="str">
        <f t="shared" si="7"/>
        <v>令和5/4末</v>
      </c>
      <c r="C109" s="18">
        <v>107</v>
      </c>
      <c r="D109" s="18">
        <v>140</v>
      </c>
      <c r="E109" s="19" t="s">
        <v>145</v>
      </c>
      <c r="F109" s="18">
        <v>393</v>
      </c>
      <c r="G109" s="18">
        <v>0</v>
      </c>
      <c r="H109" s="18">
        <v>422</v>
      </c>
      <c r="I109" s="18">
        <v>8</v>
      </c>
      <c r="J109" s="18">
        <v>815</v>
      </c>
      <c r="K109" s="18">
        <v>8</v>
      </c>
      <c r="L109" s="18">
        <v>371</v>
      </c>
      <c r="M109" s="7" t="s">
        <v>397</v>
      </c>
    </row>
    <row r="110" spans="1:13" x14ac:dyDescent="0.2">
      <c r="A110" s="8" t="str">
        <f t="shared" si="7"/>
        <v>2023/4末</v>
      </c>
      <c r="B110" s="8" t="str">
        <f t="shared" si="7"/>
        <v>令和5/4末</v>
      </c>
      <c r="C110" s="16">
        <v>108</v>
      </c>
      <c r="D110" s="16">
        <v>141</v>
      </c>
      <c r="E110" s="17" t="s">
        <v>146</v>
      </c>
      <c r="F110" s="16">
        <v>471</v>
      </c>
      <c r="G110" s="16">
        <v>4</v>
      </c>
      <c r="H110" s="16">
        <v>476</v>
      </c>
      <c r="I110" s="16">
        <v>7</v>
      </c>
      <c r="J110" s="16">
        <v>947</v>
      </c>
      <c r="K110" s="16">
        <v>11</v>
      </c>
      <c r="L110" s="16">
        <v>399</v>
      </c>
      <c r="M110" s="9" t="s">
        <v>397</v>
      </c>
    </row>
    <row r="111" spans="1:13" x14ac:dyDescent="0.2">
      <c r="A111" s="10" t="str">
        <f t="shared" si="7"/>
        <v>2023/4末</v>
      </c>
      <c r="B111" s="10" t="str">
        <f t="shared" si="7"/>
        <v>令和5/4末</v>
      </c>
      <c r="C111" s="18">
        <v>109</v>
      </c>
      <c r="D111" s="18">
        <v>142</v>
      </c>
      <c r="E111" s="19" t="s">
        <v>147</v>
      </c>
      <c r="F111" s="18">
        <v>350</v>
      </c>
      <c r="G111" s="18">
        <v>3</v>
      </c>
      <c r="H111" s="18">
        <v>377</v>
      </c>
      <c r="I111" s="18">
        <v>5</v>
      </c>
      <c r="J111" s="18">
        <v>727</v>
      </c>
      <c r="K111" s="18">
        <v>8</v>
      </c>
      <c r="L111" s="18">
        <v>366</v>
      </c>
      <c r="M111" s="7" t="s">
        <v>397</v>
      </c>
    </row>
    <row r="112" spans="1:13" x14ac:dyDescent="0.2">
      <c r="A112" s="8" t="str">
        <f t="shared" si="7"/>
        <v>2023/4末</v>
      </c>
      <c r="B112" s="8" t="str">
        <f t="shared" si="7"/>
        <v>令和5/4末</v>
      </c>
      <c r="C112" s="16">
        <v>110</v>
      </c>
      <c r="D112" s="16">
        <v>143</v>
      </c>
      <c r="E112" s="17" t="s">
        <v>148</v>
      </c>
      <c r="F112" s="16">
        <v>434</v>
      </c>
      <c r="G112" s="16">
        <v>8</v>
      </c>
      <c r="H112" s="16">
        <v>403</v>
      </c>
      <c r="I112" s="16">
        <v>13</v>
      </c>
      <c r="J112" s="16">
        <v>837</v>
      </c>
      <c r="K112" s="16">
        <v>21</v>
      </c>
      <c r="L112" s="16">
        <v>391</v>
      </c>
      <c r="M112" s="9" t="s">
        <v>397</v>
      </c>
    </row>
    <row r="113" spans="1:13" x14ac:dyDescent="0.2">
      <c r="A113" s="10" t="str">
        <f t="shared" si="7"/>
        <v>2023/4末</v>
      </c>
      <c r="B113" s="10" t="str">
        <f t="shared" si="7"/>
        <v>令和5/4末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37</v>
      </c>
      <c r="I113" s="18">
        <v>0</v>
      </c>
      <c r="J113" s="18">
        <v>82</v>
      </c>
      <c r="K113" s="18">
        <v>0</v>
      </c>
      <c r="L113" s="18">
        <v>31</v>
      </c>
      <c r="M113" s="7" t="s">
        <v>397</v>
      </c>
    </row>
    <row r="114" spans="1:13" x14ac:dyDescent="0.2">
      <c r="A114" s="8" t="str">
        <f t="shared" si="7"/>
        <v>2023/4末</v>
      </c>
      <c r="B114" s="8" t="str">
        <f t="shared" si="7"/>
        <v>令和5/4末</v>
      </c>
      <c r="C114" s="16">
        <v>112</v>
      </c>
      <c r="D114" s="16">
        <v>145</v>
      </c>
      <c r="E114" s="17" t="s">
        <v>150</v>
      </c>
      <c r="F114" s="16">
        <v>173</v>
      </c>
      <c r="G114" s="16">
        <v>0</v>
      </c>
      <c r="H114" s="16">
        <v>163</v>
      </c>
      <c r="I114" s="16">
        <v>1</v>
      </c>
      <c r="J114" s="16">
        <v>336</v>
      </c>
      <c r="K114" s="16">
        <v>1</v>
      </c>
      <c r="L114" s="16">
        <v>154</v>
      </c>
      <c r="M114" s="9" t="s">
        <v>397</v>
      </c>
    </row>
    <row r="115" spans="1:13" x14ac:dyDescent="0.2">
      <c r="A115" s="10" t="str">
        <f t="shared" si="7"/>
        <v>2023/4末</v>
      </c>
      <c r="B115" s="10" t="str">
        <f t="shared" si="7"/>
        <v>令和5/4末</v>
      </c>
      <c r="C115" s="18">
        <v>113</v>
      </c>
      <c r="D115" s="18">
        <v>146</v>
      </c>
      <c r="E115" s="19" t="s">
        <v>151</v>
      </c>
      <c r="F115" s="18">
        <v>134</v>
      </c>
      <c r="G115" s="18">
        <v>1</v>
      </c>
      <c r="H115" s="18">
        <v>138</v>
      </c>
      <c r="I115" s="18">
        <v>0</v>
      </c>
      <c r="J115" s="18">
        <v>272</v>
      </c>
      <c r="K115" s="18">
        <v>1</v>
      </c>
      <c r="L115" s="18">
        <v>116</v>
      </c>
      <c r="M115" s="7" t="s">
        <v>397</v>
      </c>
    </row>
    <row r="116" spans="1:13" x14ac:dyDescent="0.2">
      <c r="A116" s="8" t="str">
        <f t="shared" si="7"/>
        <v>2023/4末</v>
      </c>
      <c r="B116" s="8" t="str">
        <f t="shared" si="7"/>
        <v>令和5/4末</v>
      </c>
      <c r="C116" s="16">
        <v>114</v>
      </c>
      <c r="D116" s="16">
        <v>147</v>
      </c>
      <c r="E116" s="17" t="s">
        <v>152</v>
      </c>
      <c r="F116" s="16">
        <v>98</v>
      </c>
      <c r="G116" s="16">
        <v>0</v>
      </c>
      <c r="H116" s="16">
        <v>111</v>
      </c>
      <c r="I116" s="16">
        <v>0</v>
      </c>
      <c r="J116" s="16">
        <v>209</v>
      </c>
      <c r="K116" s="16">
        <v>0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2023/4末</v>
      </c>
      <c r="B117" s="10" t="str">
        <f t="shared" si="8"/>
        <v>令和5/4末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2023/4末</v>
      </c>
      <c r="B118" s="8" t="str">
        <f t="shared" si="8"/>
        <v>令和5/4末</v>
      </c>
      <c r="C118" s="16">
        <v>116</v>
      </c>
      <c r="D118" s="16">
        <v>110</v>
      </c>
      <c r="E118" s="17" t="s">
        <v>154</v>
      </c>
      <c r="F118" s="16">
        <v>233</v>
      </c>
      <c r="G118" s="16">
        <v>2</v>
      </c>
      <c r="H118" s="16">
        <v>260</v>
      </c>
      <c r="I118" s="16">
        <v>8</v>
      </c>
      <c r="J118" s="16">
        <v>493</v>
      </c>
      <c r="K118" s="16">
        <v>10</v>
      </c>
      <c r="L118" s="16">
        <v>201</v>
      </c>
      <c r="M118" s="9" t="s">
        <v>398</v>
      </c>
    </row>
    <row r="119" spans="1:13" x14ac:dyDescent="0.2">
      <c r="A119" s="10" t="str">
        <f t="shared" si="8"/>
        <v>2023/4末</v>
      </c>
      <c r="B119" s="10" t="str">
        <f t="shared" si="8"/>
        <v>令和5/4末</v>
      </c>
      <c r="C119" s="18">
        <v>117</v>
      </c>
      <c r="D119" s="18">
        <v>111</v>
      </c>
      <c r="E119" s="19" t="s">
        <v>155</v>
      </c>
      <c r="F119" s="18">
        <v>179</v>
      </c>
      <c r="G119" s="18">
        <v>1</v>
      </c>
      <c r="H119" s="18">
        <v>209</v>
      </c>
      <c r="I119" s="18">
        <v>12</v>
      </c>
      <c r="J119" s="18">
        <v>388</v>
      </c>
      <c r="K119" s="18">
        <v>13</v>
      </c>
      <c r="L119" s="18">
        <v>183</v>
      </c>
      <c r="M119" s="7" t="s">
        <v>398</v>
      </c>
    </row>
    <row r="120" spans="1:13" x14ac:dyDescent="0.2">
      <c r="A120" s="8" t="str">
        <f t="shared" si="8"/>
        <v>2023/4末</v>
      </c>
      <c r="B120" s="8" t="str">
        <f t="shared" si="8"/>
        <v>令和5/4末</v>
      </c>
      <c r="C120" s="16">
        <v>118</v>
      </c>
      <c r="D120" s="16">
        <v>112</v>
      </c>
      <c r="E120" s="17" t="s">
        <v>156</v>
      </c>
      <c r="F120" s="16">
        <v>89</v>
      </c>
      <c r="G120" s="16">
        <v>1</v>
      </c>
      <c r="H120" s="16">
        <v>96</v>
      </c>
      <c r="I120" s="16">
        <v>1</v>
      </c>
      <c r="J120" s="16">
        <v>185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2023/4末</v>
      </c>
      <c r="B121" s="10" t="str">
        <f t="shared" si="8"/>
        <v>令和5/4末</v>
      </c>
      <c r="C121" s="18">
        <v>119</v>
      </c>
      <c r="D121" s="18">
        <v>113</v>
      </c>
      <c r="E121" s="19" t="s">
        <v>479</v>
      </c>
      <c r="F121" s="18">
        <v>74</v>
      </c>
      <c r="G121" s="18">
        <v>0</v>
      </c>
      <c r="H121" s="18">
        <v>89</v>
      </c>
      <c r="I121" s="18">
        <v>0</v>
      </c>
      <c r="J121" s="18">
        <v>163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2023/4末</v>
      </c>
      <c r="B122" s="8" t="str">
        <f t="shared" si="8"/>
        <v>令和5/4末</v>
      </c>
      <c r="C122" s="16">
        <v>120</v>
      </c>
      <c r="D122" s="16">
        <v>114</v>
      </c>
      <c r="E122" s="17" t="s">
        <v>157</v>
      </c>
      <c r="F122" s="16">
        <v>222</v>
      </c>
      <c r="G122" s="16">
        <v>3</v>
      </c>
      <c r="H122" s="16">
        <v>239</v>
      </c>
      <c r="I122" s="16">
        <v>3</v>
      </c>
      <c r="J122" s="16">
        <v>461</v>
      </c>
      <c r="K122" s="16">
        <v>6</v>
      </c>
      <c r="L122" s="16">
        <v>181</v>
      </c>
      <c r="M122" s="9" t="s">
        <v>398</v>
      </c>
    </row>
    <row r="123" spans="1:13" x14ac:dyDescent="0.2">
      <c r="A123" s="10" t="str">
        <f t="shared" si="8"/>
        <v>2023/4末</v>
      </c>
      <c r="B123" s="10" t="str">
        <f t="shared" si="8"/>
        <v>令和5/4末</v>
      </c>
      <c r="C123" s="18">
        <v>121</v>
      </c>
      <c r="D123" s="18">
        <v>115</v>
      </c>
      <c r="E123" s="19" t="s">
        <v>158</v>
      </c>
      <c r="F123" s="18">
        <v>493</v>
      </c>
      <c r="G123" s="18">
        <v>4</v>
      </c>
      <c r="H123" s="18">
        <v>490</v>
      </c>
      <c r="I123" s="18">
        <v>10</v>
      </c>
      <c r="J123" s="18">
        <v>983</v>
      </c>
      <c r="K123" s="18">
        <v>14</v>
      </c>
      <c r="L123" s="18">
        <v>421</v>
      </c>
      <c r="M123" s="7" t="s">
        <v>398</v>
      </c>
    </row>
    <row r="124" spans="1:13" x14ac:dyDescent="0.2">
      <c r="A124" s="8" t="str">
        <f t="shared" si="8"/>
        <v>2023/4末</v>
      </c>
      <c r="B124" s="8" t="str">
        <f t="shared" si="8"/>
        <v>令和5/4末</v>
      </c>
      <c r="C124" s="16">
        <v>122</v>
      </c>
      <c r="D124" s="16">
        <v>116</v>
      </c>
      <c r="E124" s="17" t="s">
        <v>159</v>
      </c>
      <c r="F124" s="16">
        <v>22</v>
      </c>
      <c r="G124" s="16">
        <v>0</v>
      </c>
      <c r="H124" s="16">
        <v>24</v>
      </c>
      <c r="I124" s="16">
        <v>0</v>
      </c>
      <c r="J124" s="16">
        <v>46</v>
      </c>
      <c r="K124" s="16">
        <v>0</v>
      </c>
      <c r="L124" s="16">
        <v>25</v>
      </c>
      <c r="M124" s="9" t="s">
        <v>398</v>
      </c>
    </row>
    <row r="125" spans="1:13" x14ac:dyDescent="0.2">
      <c r="A125" s="10" t="str">
        <f t="shared" si="8"/>
        <v>2023/4末</v>
      </c>
      <c r="B125" s="10" t="str">
        <f t="shared" si="8"/>
        <v>令和5/4末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2023/4末</v>
      </c>
      <c r="B126" s="8" t="str">
        <f t="shared" si="8"/>
        <v>令和5/4末</v>
      </c>
      <c r="C126" s="16">
        <v>124</v>
      </c>
      <c r="D126" s="16">
        <v>118</v>
      </c>
      <c r="E126" s="17" t="s">
        <v>161</v>
      </c>
      <c r="F126" s="16">
        <v>281</v>
      </c>
      <c r="G126" s="16">
        <v>0</v>
      </c>
      <c r="H126" s="16">
        <v>232</v>
      </c>
      <c r="I126" s="16">
        <v>2</v>
      </c>
      <c r="J126" s="16">
        <v>513</v>
      </c>
      <c r="K126" s="16">
        <v>2</v>
      </c>
      <c r="L126" s="16">
        <v>214</v>
      </c>
      <c r="M126" s="9" t="s">
        <v>398</v>
      </c>
    </row>
    <row r="127" spans="1:13" x14ac:dyDescent="0.2">
      <c r="A127" s="10" t="str">
        <f t="shared" si="8"/>
        <v>2023/4末</v>
      </c>
      <c r="B127" s="10" t="str">
        <f t="shared" si="8"/>
        <v>令和5/4末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8</v>
      </c>
      <c r="I127" s="18">
        <v>0</v>
      </c>
      <c r="J127" s="18">
        <v>17</v>
      </c>
      <c r="K127" s="18">
        <v>0</v>
      </c>
      <c r="L127" s="18">
        <v>9</v>
      </c>
      <c r="M127" s="7" t="s">
        <v>398</v>
      </c>
    </row>
    <row r="128" spans="1:13" x14ac:dyDescent="0.2">
      <c r="A128" s="8" t="str">
        <f t="shared" si="8"/>
        <v>2023/4末</v>
      </c>
      <c r="B128" s="8" t="str">
        <f t="shared" si="8"/>
        <v>令和5/4末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46</v>
      </c>
      <c r="I128" s="16">
        <v>0</v>
      </c>
      <c r="J128" s="16">
        <v>88</v>
      </c>
      <c r="K128" s="16">
        <v>0</v>
      </c>
      <c r="L128" s="16">
        <v>31</v>
      </c>
      <c r="M128" s="9" t="s">
        <v>398</v>
      </c>
    </row>
    <row r="129" spans="1:13" x14ac:dyDescent="0.2">
      <c r="A129" s="10" t="str">
        <f t="shared" si="8"/>
        <v>2023/4末</v>
      </c>
      <c r="B129" s="10" t="str">
        <f t="shared" si="8"/>
        <v>令和5/4末</v>
      </c>
      <c r="C129" s="18">
        <v>127</v>
      </c>
      <c r="D129" s="18">
        <v>123</v>
      </c>
      <c r="E129" s="19" t="s">
        <v>164</v>
      </c>
      <c r="F129" s="18">
        <v>325</v>
      </c>
      <c r="G129" s="18">
        <v>4</v>
      </c>
      <c r="H129" s="18">
        <v>337</v>
      </c>
      <c r="I129" s="18">
        <v>0</v>
      </c>
      <c r="J129" s="18">
        <v>662</v>
      </c>
      <c r="K129" s="18">
        <v>4</v>
      </c>
      <c r="L129" s="18">
        <v>267</v>
      </c>
      <c r="M129" s="7" t="s">
        <v>398</v>
      </c>
    </row>
    <row r="130" spans="1:13" x14ac:dyDescent="0.2">
      <c r="A130" s="8" t="str">
        <f t="shared" si="8"/>
        <v>2023/4末</v>
      </c>
      <c r="B130" s="8" t="str">
        <f t="shared" si="8"/>
        <v>令和5/4末</v>
      </c>
      <c r="C130" s="16">
        <v>128</v>
      </c>
      <c r="D130" s="16">
        <v>124</v>
      </c>
      <c r="E130" s="17" t="s">
        <v>165</v>
      </c>
      <c r="F130" s="16">
        <v>200</v>
      </c>
      <c r="G130" s="16">
        <v>3</v>
      </c>
      <c r="H130" s="16">
        <v>216</v>
      </c>
      <c r="I130" s="16">
        <v>0</v>
      </c>
      <c r="J130" s="16">
        <v>416</v>
      </c>
      <c r="K130" s="16">
        <v>3</v>
      </c>
      <c r="L130" s="16">
        <v>156</v>
      </c>
      <c r="M130" s="9" t="s">
        <v>398</v>
      </c>
    </row>
    <row r="131" spans="1:13" x14ac:dyDescent="0.2">
      <c r="A131" s="10" t="str">
        <f t="shared" si="8"/>
        <v>2023/4末</v>
      </c>
      <c r="B131" s="10" t="str">
        <f t="shared" si="8"/>
        <v>令和5/4末</v>
      </c>
      <c r="C131" s="18">
        <v>129</v>
      </c>
      <c r="D131" s="18">
        <v>125</v>
      </c>
      <c r="E131" s="19" t="s">
        <v>166</v>
      </c>
      <c r="F131" s="18">
        <v>398</v>
      </c>
      <c r="G131" s="18">
        <v>0</v>
      </c>
      <c r="H131" s="18">
        <v>385</v>
      </c>
      <c r="I131" s="18">
        <v>3</v>
      </c>
      <c r="J131" s="18">
        <v>783</v>
      </c>
      <c r="K131" s="18">
        <v>3</v>
      </c>
      <c r="L131" s="18">
        <v>275</v>
      </c>
      <c r="M131" s="7" t="s">
        <v>398</v>
      </c>
    </row>
    <row r="132" spans="1:13" x14ac:dyDescent="0.2">
      <c r="A132" s="8" t="str">
        <f t="shared" si="8"/>
        <v>2023/4末</v>
      </c>
      <c r="B132" s="8" t="str">
        <f t="shared" si="8"/>
        <v>令和5/4末</v>
      </c>
      <c r="C132" s="16">
        <v>130</v>
      </c>
      <c r="D132" s="16">
        <v>126</v>
      </c>
      <c r="E132" s="17" t="s">
        <v>167</v>
      </c>
      <c r="F132" s="16">
        <v>142</v>
      </c>
      <c r="G132" s="16">
        <v>1</v>
      </c>
      <c r="H132" s="16">
        <v>135</v>
      </c>
      <c r="I132" s="16">
        <v>1</v>
      </c>
      <c r="J132" s="16">
        <v>277</v>
      </c>
      <c r="K132" s="16">
        <v>2</v>
      </c>
      <c r="L132" s="16">
        <v>87</v>
      </c>
      <c r="M132" s="9" t="s">
        <v>398</v>
      </c>
    </row>
    <row r="133" spans="1:13" x14ac:dyDescent="0.2">
      <c r="A133" s="10" t="str">
        <f t="shared" ref="A133:B148" si="9">A132</f>
        <v>2023/4末</v>
      </c>
      <c r="B133" s="10" t="str">
        <f t="shared" si="9"/>
        <v>令和5/4末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2023/4末</v>
      </c>
      <c r="B134" s="8" t="str">
        <f t="shared" si="9"/>
        <v>令和5/4末</v>
      </c>
      <c r="C134" s="16">
        <v>132</v>
      </c>
      <c r="D134" s="16">
        <v>128</v>
      </c>
      <c r="E134" s="17" t="s">
        <v>169</v>
      </c>
      <c r="F134" s="16">
        <v>104</v>
      </c>
      <c r="G134" s="16">
        <v>1</v>
      </c>
      <c r="H134" s="16">
        <v>109</v>
      </c>
      <c r="I134" s="16">
        <v>0</v>
      </c>
      <c r="J134" s="16">
        <v>213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2023/4末</v>
      </c>
      <c r="B135" s="10" t="str">
        <f t="shared" si="9"/>
        <v>令和5/4末</v>
      </c>
      <c r="C135" s="18">
        <v>133</v>
      </c>
      <c r="D135" s="18">
        <v>129</v>
      </c>
      <c r="E135" s="19" t="s">
        <v>170</v>
      </c>
      <c r="F135" s="18">
        <v>70</v>
      </c>
      <c r="G135" s="18">
        <v>0</v>
      </c>
      <c r="H135" s="18">
        <v>73</v>
      </c>
      <c r="I135" s="18">
        <v>0</v>
      </c>
      <c r="J135" s="18">
        <v>143</v>
      </c>
      <c r="K135" s="18">
        <v>0</v>
      </c>
      <c r="L135" s="18">
        <v>50</v>
      </c>
      <c r="M135" s="7" t="s">
        <v>398</v>
      </c>
    </row>
    <row r="136" spans="1:13" x14ac:dyDescent="0.2">
      <c r="A136" s="8" t="str">
        <f t="shared" si="9"/>
        <v>2023/4末</v>
      </c>
      <c r="B136" s="8" t="str">
        <f t="shared" si="9"/>
        <v>令和5/4末</v>
      </c>
      <c r="C136" s="16">
        <v>134</v>
      </c>
      <c r="D136" s="16">
        <v>130</v>
      </c>
      <c r="E136" s="17" t="s">
        <v>171</v>
      </c>
      <c r="F136" s="16">
        <v>9</v>
      </c>
      <c r="G136" s="16">
        <v>0</v>
      </c>
      <c r="H136" s="16">
        <v>71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2023/4末</v>
      </c>
      <c r="B137" s="10" t="str">
        <f t="shared" si="9"/>
        <v>令和5/4末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2023/4末</v>
      </c>
      <c r="B138" s="8" t="str">
        <f t="shared" si="9"/>
        <v>令和5/4末</v>
      </c>
      <c r="C138" s="16">
        <v>136</v>
      </c>
      <c r="D138" s="16">
        <v>150</v>
      </c>
      <c r="E138" s="17" t="s">
        <v>173</v>
      </c>
      <c r="F138" s="16">
        <v>154</v>
      </c>
      <c r="G138" s="16">
        <v>0</v>
      </c>
      <c r="H138" s="16">
        <v>153</v>
      </c>
      <c r="I138" s="16">
        <v>0</v>
      </c>
      <c r="J138" s="16">
        <v>307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2023/4末</v>
      </c>
      <c r="B139" s="10" t="str">
        <f t="shared" si="9"/>
        <v>令和5/4末</v>
      </c>
      <c r="C139" s="18">
        <v>137</v>
      </c>
      <c r="D139" s="18">
        <v>151</v>
      </c>
      <c r="E139" s="19" t="s">
        <v>174</v>
      </c>
      <c r="F139" s="18">
        <v>350</v>
      </c>
      <c r="G139" s="18">
        <v>6</v>
      </c>
      <c r="H139" s="18">
        <v>364</v>
      </c>
      <c r="I139" s="18">
        <v>5</v>
      </c>
      <c r="J139" s="18">
        <v>714</v>
      </c>
      <c r="K139" s="18">
        <v>11</v>
      </c>
      <c r="L139" s="18">
        <v>267</v>
      </c>
      <c r="M139" s="7" t="s">
        <v>399</v>
      </c>
    </row>
    <row r="140" spans="1:13" x14ac:dyDescent="0.2">
      <c r="A140" s="8" t="str">
        <f t="shared" si="9"/>
        <v>2023/4末</v>
      </c>
      <c r="B140" s="8" t="str">
        <f t="shared" si="9"/>
        <v>令和5/4末</v>
      </c>
      <c r="C140" s="16">
        <v>138</v>
      </c>
      <c r="D140" s="16">
        <v>152</v>
      </c>
      <c r="E140" s="17" t="s">
        <v>175</v>
      </c>
      <c r="F140" s="16">
        <v>339</v>
      </c>
      <c r="G140" s="16">
        <v>0</v>
      </c>
      <c r="H140" s="16">
        <v>365</v>
      </c>
      <c r="I140" s="16">
        <v>1</v>
      </c>
      <c r="J140" s="16">
        <v>704</v>
      </c>
      <c r="K140" s="16">
        <v>1</v>
      </c>
      <c r="L140" s="16">
        <v>268</v>
      </c>
      <c r="M140" s="9" t="s">
        <v>399</v>
      </c>
    </row>
    <row r="141" spans="1:13" x14ac:dyDescent="0.2">
      <c r="A141" s="10" t="str">
        <f t="shared" si="9"/>
        <v>2023/4末</v>
      </c>
      <c r="B141" s="10" t="str">
        <f t="shared" si="9"/>
        <v>令和5/4末</v>
      </c>
      <c r="C141" s="18">
        <v>139</v>
      </c>
      <c r="D141" s="18">
        <v>153</v>
      </c>
      <c r="E141" s="19" t="s">
        <v>176</v>
      </c>
      <c r="F141" s="18">
        <v>129</v>
      </c>
      <c r="G141" s="18">
        <v>0</v>
      </c>
      <c r="H141" s="18">
        <v>128</v>
      </c>
      <c r="I141" s="18">
        <v>2</v>
      </c>
      <c r="J141" s="18">
        <v>257</v>
      </c>
      <c r="K141" s="18">
        <v>2</v>
      </c>
      <c r="L141" s="18">
        <v>111</v>
      </c>
      <c r="M141" s="7" t="s">
        <v>399</v>
      </c>
    </row>
    <row r="142" spans="1:13" x14ac:dyDescent="0.2">
      <c r="A142" s="8" t="str">
        <f t="shared" si="9"/>
        <v>2023/4末</v>
      </c>
      <c r="B142" s="8" t="str">
        <f t="shared" si="9"/>
        <v>令和5/4末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150</v>
      </c>
      <c r="I142" s="16">
        <v>0</v>
      </c>
      <c r="J142" s="16">
        <v>283</v>
      </c>
      <c r="K142" s="16">
        <v>0</v>
      </c>
      <c r="L142" s="16">
        <v>103</v>
      </c>
      <c r="M142" s="9" t="s">
        <v>399</v>
      </c>
    </row>
    <row r="143" spans="1:13" x14ac:dyDescent="0.2">
      <c r="A143" s="10" t="str">
        <f t="shared" si="9"/>
        <v>2023/4末</v>
      </c>
      <c r="B143" s="10" t="str">
        <f t="shared" si="9"/>
        <v>令和5/4末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12</v>
      </c>
      <c r="H143" s="18">
        <v>127</v>
      </c>
      <c r="I143" s="18">
        <v>6</v>
      </c>
      <c r="J143" s="18">
        <v>265</v>
      </c>
      <c r="K143" s="18">
        <v>18</v>
      </c>
      <c r="L143" s="18">
        <v>114</v>
      </c>
      <c r="M143" s="7" t="s">
        <v>399</v>
      </c>
    </row>
    <row r="144" spans="1:13" x14ac:dyDescent="0.2">
      <c r="A144" s="8" t="str">
        <f t="shared" si="9"/>
        <v>2023/4末</v>
      </c>
      <c r="B144" s="8" t="str">
        <f t="shared" si="9"/>
        <v>令和5/4末</v>
      </c>
      <c r="C144" s="16">
        <v>142</v>
      </c>
      <c r="D144" s="16">
        <v>157</v>
      </c>
      <c r="E144" s="17" t="s">
        <v>179</v>
      </c>
      <c r="F144" s="16">
        <v>62</v>
      </c>
      <c r="G144" s="16">
        <v>0</v>
      </c>
      <c r="H144" s="16">
        <v>52</v>
      </c>
      <c r="I144" s="16">
        <v>0</v>
      </c>
      <c r="J144" s="16">
        <v>114</v>
      </c>
      <c r="K144" s="16">
        <v>0</v>
      </c>
      <c r="L144" s="16">
        <v>114</v>
      </c>
      <c r="M144" s="9" t="s">
        <v>399</v>
      </c>
    </row>
    <row r="145" spans="1:13" x14ac:dyDescent="0.2">
      <c r="A145" s="10" t="str">
        <f t="shared" si="9"/>
        <v>2023/4末</v>
      </c>
      <c r="B145" s="10" t="str">
        <f t="shared" si="9"/>
        <v>令和5/4末</v>
      </c>
      <c r="C145" s="18">
        <v>143</v>
      </c>
      <c r="D145" s="18">
        <v>158</v>
      </c>
      <c r="E145" s="19" t="s">
        <v>180</v>
      </c>
      <c r="F145" s="18">
        <v>13</v>
      </c>
      <c r="G145" s="18">
        <v>0</v>
      </c>
      <c r="H145" s="18">
        <v>78</v>
      </c>
      <c r="I145" s="18">
        <v>0</v>
      </c>
      <c r="J145" s="18">
        <v>91</v>
      </c>
      <c r="K145" s="18">
        <v>0</v>
      </c>
      <c r="L145" s="18">
        <v>91</v>
      </c>
      <c r="M145" s="7" t="s">
        <v>399</v>
      </c>
    </row>
    <row r="146" spans="1:13" x14ac:dyDescent="0.2">
      <c r="A146" s="8" t="str">
        <f t="shared" si="9"/>
        <v>2023/4末</v>
      </c>
      <c r="B146" s="8" t="str">
        <f t="shared" si="9"/>
        <v>令和5/4末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36</v>
      </c>
      <c r="I146" s="16">
        <v>0</v>
      </c>
      <c r="J146" s="16">
        <v>59</v>
      </c>
      <c r="K146" s="16">
        <v>0</v>
      </c>
      <c r="L146" s="16">
        <v>59</v>
      </c>
      <c r="M146" s="9" t="s">
        <v>400</v>
      </c>
    </row>
    <row r="147" spans="1:13" x14ac:dyDescent="0.2">
      <c r="A147" s="10" t="str">
        <f t="shared" si="9"/>
        <v>2023/4末</v>
      </c>
      <c r="B147" s="10" t="str">
        <f t="shared" si="9"/>
        <v>令和5/4末</v>
      </c>
      <c r="C147" s="18">
        <v>145</v>
      </c>
      <c r="D147" s="18">
        <v>160</v>
      </c>
      <c r="E147" s="19" t="s">
        <v>472</v>
      </c>
      <c r="F147" s="18">
        <v>118</v>
      </c>
      <c r="G147" s="18">
        <v>2</v>
      </c>
      <c r="H147" s="18">
        <v>100</v>
      </c>
      <c r="I147" s="18">
        <v>2</v>
      </c>
      <c r="J147" s="18">
        <v>218</v>
      </c>
      <c r="K147" s="18">
        <v>4</v>
      </c>
      <c r="L147" s="18">
        <v>110</v>
      </c>
      <c r="M147" s="7" t="s">
        <v>400</v>
      </c>
    </row>
    <row r="148" spans="1:13" x14ac:dyDescent="0.2">
      <c r="A148" s="8" t="str">
        <f t="shared" si="9"/>
        <v>2023/4末</v>
      </c>
      <c r="B148" s="8" t="str">
        <f t="shared" si="9"/>
        <v>令和5/4末</v>
      </c>
      <c r="C148" s="16">
        <v>146</v>
      </c>
      <c r="D148" s="16">
        <v>161</v>
      </c>
      <c r="E148" s="17" t="s">
        <v>182</v>
      </c>
      <c r="F148" s="16">
        <v>266</v>
      </c>
      <c r="G148" s="16">
        <v>4</v>
      </c>
      <c r="H148" s="16">
        <v>213</v>
      </c>
      <c r="I148" s="16">
        <v>3</v>
      </c>
      <c r="J148" s="16">
        <v>479</v>
      </c>
      <c r="K148" s="16">
        <v>7</v>
      </c>
      <c r="L148" s="16">
        <v>188</v>
      </c>
      <c r="M148" s="9" t="s">
        <v>400</v>
      </c>
    </row>
    <row r="149" spans="1:13" x14ac:dyDescent="0.2">
      <c r="A149" s="10" t="str">
        <f t="shared" ref="A149:B164" si="10">A148</f>
        <v>2023/4末</v>
      </c>
      <c r="B149" s="10" t="str">
        <f t="shared" si="10"/>
        <v>令和5/4末</v>
      </c>
      <c r="C149" s="18">
        <v>147</v>
      </c>
      <c r="D149" s="18">
        <v>162</v>
      </c>
      <c r="E149" s="19" t="s">
        <v>183</v>
      </c>
      <c r="F149" s="18">
        <v>86</v>
      </c>
      <c r="G149" s="18">
        <v>1</v>
      </c>
      <c r="H149" s="18">
        <v>72</v>
      </c>
      <c r="I149" s="18">
        <v>1</v>
      </c>
      <c r="J149" s="18">
        <v>158</v>
      </c>
      <c r="K149" s="18">
        <v>2</v>
      </c>
      <c r="L149" s="18">
        <v>69</v>
      </c>
      <c r="M149" s="7" t="s">
        <v>400</v>
      </c>
    </row>
    <row r="150" spans="1:13" x14ac:dyDescent="0.2">
      <c r="A150" s="8" t="str">
        <f t="shared" si="10"/>
        <v>2023/4末</v>
      </c>
      <c r="B150" s="8" t="str">
        <f t="shared" si="10"/>
        <v>令和5/4末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41</v>
      </c>
      <c r="M150" s="9" t="s">
        <v>400</v>
      </c>
    </row>
    <row r="151" spans="1:13" x14ac:dyDescent="0.2">
      <c r="A151" s="10" t="str">
        <f t="shared" si="10"/>
        <v>2023/4末</v>
      </c>
      <c r="B151" s="10" t="str">
        <f t="shared" si="10"/>
        <v>令和5/4末</v>
      </c>
      <c r="C151" s="18">
        <v>149</v>
      </c>
      <c r="D151" s="18">
        <v>164</v>
      </c>
      <c r="E151" s="19" t="s">
        <v>185</v>
      </c>
      <c r="F151" s="18">
        <v>65</v>
      </c>
      <c r="G151" s="18">
        <v>0</v>
      </c>
      <c r="H151" s="18">
        <v>71</v>
      </c>
      <c r="I151" s="18">
        <v>2</v>
      </c>
      <c r="J151" s="18">
        <v>136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2023/4末</v>
      </c>
      <c r="B152" s="8" t="str">
        <f t="shared" si="10"/>
        <v>令和5/4末</v>
      </c>
      <c r="C152" s="16">
        <v>150</v>
      </c>
      <c r="D152" s="16">
        <v>165</v>
      </c>
      <c r="E152" s="17" t="s">
        <v>186</v>
      </c>
      <c r="F152" s="16">
        <v>40</v>
      </c>
      <c r="G152" s="16">
        <v>0</v>
      </c>
      <c r="H152" s="16">
        <v>46</v>
      </c>
      <c r="I152" s="16">
        <v>0</v>
      </c>
      <c r="J152" s="16">
        <v>86</v>
      </c>
      <c r="K152" s="16">
        <v>0</v>
      </c>
      <c r="L152" s="16">
        <v>36</v>
      </c>
      <c r="M152" s="9" t="s">
        <v>400</v>
      </c>
    </row>
    <row r="153" spans="1:13" x14ac:dyDescent="0.2">
      <c r="A153" s="10" t="str">
        <f t="shared" si="10"/>
        <v>2023/4末</v>
      </c>
      <c r="B153" s="10" t="str">
        <f t="shared" si="10"/>
        <v>令和5/4末</v>
      </c>
      <c r="C153" s="18">
        <v>151</v>
      </c>
      <c r="D153" s="18">
        <v>166</v>
      </c>
      <c r="E153" s="19" t="s">
        <v>187</v>
      </c>
      <c r="F153" s="18">
        <v>115</v>
      </c>
      <c r="G153" s="18">
        <v>0</v>
      </c>
      <c r="H153" s="18">
        <v>124</v>
      </c>
      <c r="I153" s="18">
        <v>1</v>
      </c>
      <c r="J153" s="18">
        <v>239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2023/4末</v>
      </c>
      <c r="B154" s="8" t="str">
        <f t="shared" si="10"/>
        <v>令和5/4末</v>
      </c>
      <c r="C154" s="16">
        <v>152</v>
      </c>
      <c r="D154" s="16">
        <v>167</v>
      </c>
      <c r="E154" s="17" t="s">
        <v>188</v>
      </c>
      <c r="F154" s="16">
        <v>144</v>
      </c>
      <c r="G154" s="16">
        <v>0</v>
      </c>
      <c r="H154" s="16">
        <v>164</v>
      </c>
      <c r="I154" s="16">
        <v>1</v>
      </c>
      <c r="J154" s="16">
        <v>308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2023/4末</v>
      </c>
      <c r="B155" s="10" t="str">
        <f t="shared" si="10"/>
        <v>令和5/4末</v>
      </c>
      <c r="C155" s="18">
        <v>153</v>
      </c>
      <c r="D155" s="18">
        <v>168</v>
      </c>
      <c r="E155" s="19" t="s">
        <v>189</v>
      </c>
      <c r="F155" s="18">
        <v>275</v>
      </c>
      <c r="G155" s="18">
        <v>1</v>
      </c>
      <c r="H155" s="18">
        <v>257</v>
      </c>
      <c r="I155" s="18">
        <v>0</v>
      </c>
      <c r="J155" s="18">
        <v>532</v>
      </c>
      <c r="K155" s="18">
        <v>1</v>
      </c>
      <c r="L155" s="18">
        <v>231</v>
      </c>
      <c r="M155" s="7" t="s">
        <v>400</v>
      </c>
    </row>
    <row r="156" spans="1:13" x14ac:dyDescent="0.2">
      <c r="A156" s="8" t="str">
        <f t="shared" si="10"/>
        <v>2023/4末</v>
      </c>
      <c r="B156" s="8" t="str">
        <f t="shared" si="10"/>
        <v>令和5/4末</v>
      </c>
      <c r="C156" s="16">
        <v>154</v>
      </c>
      <c r="D156" s="16">
        <v>169</v>
      </c>
      <c r="E156" s="17" t="s">
        <v>190</v>
      </c>
      <c r="F156" s="16">
        <v>259</v>
      </c>
      <c r="G156" s="16">
        <v>1</v>
      </c>
      <c r="H156" s="16">
        <v>247</v>
      </c>
      <c r="I156" s="16">
        <v>2</v>
      </c>
      <c r="J156" s="16">
        <v>506</v>
      </c>
      <c r="K156" s="16">
        <v>3</v>
      </c>
      <c r="L156" s="16">
        <v>182</v>
      </c>
      <c r="M156" s="9" t="s">
        <v>400</v>
      </c>
    </row>
    <row r="157" spans="1:13" x14ac:dyDescent="0.2">
      <c r="A157" s="10" t="str">
        <f t="shared" si="10"/>
        <v>2023/4末</v>
      </c>
      <c r="B157" s="10" t="str">
        <f t="shared" si="10"/>
        <v>令和5/4末</v>
      </c>
      <c r="C157" s="18">
        <v>155</v>
      </c>
      <c r="D157" s="18">
        <v>170</v>
      </c>
      <c r="E157" s="19" t="s">
        <v>191</v>
      </c>
      <c r="F157" s="18">
        <v>476</v>
      </c>
      <c r="G157" s="18">
        <v>1</v>
      </c>
      <c r="H157" s="18">
        <v>508</v>
      </c>
      <c r="I157" s="18">
        <v>2</v>
      </c>
      <c r="J157" s="18">
        <v>984</v>
      </c>
      <c r="K157" s="18">
        <v>3</v>
      </c>
      <c r="L157" s="18">
        <v>376</v>
      </c>
      <c r="M157" s="7" t="s">
        <v>400</v>
      </c>
    </row>
    <row r="158" spans="1:13" x14ac:dyDescent="0.2">
      <c r="A158" s="8" t="str">
        <f t="shared" si="10"/>
        <v>2023/4末</v>
      </c>
      <c r="B158" s="8" t="str">
        <f t="shared" si="10"/>
        <v>令和5/4末</v>
      </c>
      <c r="C158" s="16">
        <v>156</v>
      </c>
      <c r="D158" s="16">
        <v>171</v>
      </c>
      <c r="E158" s="17" t="s">
        <v>192</v>
      </c>
      <c r="F158" s="16">
        <v>242</v>
      </c>
      <c r="G158" s="16">
        <v>1</v>
      </c>
      <c r="H158" s="16">
        <v>242</v>
      </c>
      <c r="I158" s="16">
        <v>0</v>
      </c>
      <c r="J158" s="16">
        <v>484</v>
      </c>
      <c r="K158" s="16">
        <v>1</v>
      </c>
      <c r="L158" s="16">
        <v>185</v>
      </c>
      <c r="M158" s="9" t="s">
        <v>400</v>
      </c>
    </row>
    <row r="159" spans="1:13" x14ac:dyDescent="0.2">
      <c r="A159" s="10" t="str">
        <f t="shared" si="10"/>
        <v>2023/4末</v>
      </c>
      <c r="B159" s="10" t="str">
        <f t="shared" si="10"/>
        <v>令和5/4末</v>
      </c>
      <c r="C159" s="18">
        <v>157</v>
      </c>
      <c r="D159" s="18">
        <v>172</v>
      </c>
      <c r="E159" s="19" t="s">
        <v>193</v>
      </c>
      <c r="F159" s="18">
        <v>472</v>
      </c>
      <c r="G159" s="18">
        <v>4</v>
      </c>
      <c r="H159" s="18">
        <v>478</v>
      </c>
      <c r="I159" s="18">
        <v>4</v>
      </c>
      <c r="J159" s="18">
        <v>950</v>
      </c>
      <c r="K159" s="18">
        <v>8</v>
      </c>
      <c r="L159" s="18">
        <v>352</v>
      </c>
      <c r="M159" s="7" t="s">
        <v>400</v>
      </c>
    </row>
    <row r="160" spans="1:13" x14ac:dyDescent="0.2">
      <c r="A160" s="8" t="str">
        <f t="shared" si="10"/>
        <v>2023/4末</v>
      </c>
      <c r="B160" s="8" t="str">
        <f t="shared" si="10"/>
        <v>令和5/4末</v>
      </c>
      <c r="C160" s="16">
        <v>158</v>
      </c>
      <c r="D160" s="16">
        <v>173</v>
      </c>
      <c r="E160" s="17" t="s">
        <v>194</v>
      </c>
      <c r="F160" s="16">
        <v>262</v>
      </c>
      <c r="G160" s="16">
        <v>7</v>
      </c>
      <c r="H160" s="16">
        <v>244</v>
      </c>
      <c r="I160" s="16">
        <v>4</v>
      </c>
      <c r="J160" s="16">
        <v>506</v>
      </c>
      <c r="K160" s="16">
        <v>11</v>
      </c>
      <c r="L160" s="16">
        <v>210</v>
      </c>
      <c r="M160" s="9" t="s">
        <v>400</v>
      </c>
    </row>
    <row r="161" spans="1:13" x14ac:dyDescent="0.2">
      <c r="A161" s="10" t="str">
        <f t="shared" si="10"/>
        <v>2023/4末</v>
      </c>
      <c r="B161" s="10" t="str">
        <f t="shared" si="10"/>
        <v>令和5/4末</v>
      </c>
      <c r="C161" s="18">
        <v>159</v>
      </c>
      <c r="D161" s="18">
        <v>174</v>
      </c>
      <c r="E161" s="19" t="s">
        <v>473</v>
      </c>
      <c r="F161" s="18">
        <v>31</v>
      </c>
      <c r="G161" s="18">
        <v>0</v>
      </c>
      <c r="H161" s="18">
        <v>29</v>
      </c>
      <c r="I161" s="18">
        <v>0</v>
      </c>
      <c r="J161" s="18">
        <v>60</v>
      </c>
      <c r="K161" s="18">
        <v>0</v>
      </c>
      <c r="L161" s="18">
        <v>40</v>
      </c>
      <c r="M161" s="7" t="s">
        <v>400</v>
      </c>
    </row>
    <row r="162" spans="1:13" x14ac:dyDescent="0.2">
      <c r="A162" s="8" t="str">
        <f t="shared" si="10"/>
        <v>2023/4末</v>
      </c>
      <c r="B162" s="8" t="str">
        <f t="shared" si="10"/>
        <v>令和5/4末</v>
      </c>
      <c r="C162" s="16">
        <v>160</v>
      </c>
      <c r="D162" s="16">
        <v>175</v>
      </c>
      <c r="E162" s="17" t="s">
        <v>474</v>
      </c>
      <c r="F162" s="16">
        <v>371</v>
      </c>
      <c r="G162" s="16">
        <v>3</v>
      </c>
      <c r="H162" s="16">
        <v>349</v>
      </c>
      <c r="I162" s="16">
        <v>2</v>
      </c>
      <c r="J162" s="16">
        <v>720</v>
      </c>
      <c r="K162" s="16">
        <v>5</v>
      </c>
      <c r="L162" s="16">
        <v>296</v>
      </c>
      <c r="M162" s="9" t="s">
        <v>400</v>
      </c>
    </row>
    <row r="163" spans="1:13" x14ac:dyDescent="0.2">
      <c r="A163" s="10" t="str">
        <f t="shared" si="10"/>
        <v>2023/4末</v>
      </c>
      <c r="B163" s="10" t="str">
        <f t="shared" si="10"/>
        <v>令和5/4末</v>
      </c>
      <c r="C163" s="18">
        <v>161</v>
      </c>
      <c r="D163" s="18">
        <v>176</v>
      </c>
      <c r="E163" s="19" t="s">
        <v>475</v>
      </c>
      <c r="F163" s="18">
        <v>192</v>
      </c>
      <c r="G163" s="18">
        <v>0</v>
      </c>
      <c r="H163" s="18">
        <v>207</v>
      </c>
      <c r="I163" s="18">
        <v>0</v>
      </c>
      <c r="J163" s="18">
        <v>399</v>
      </c>
      <c r="K163" s="18">
        <v>0</v>
      </c>
      <c r="L163" s="18">
        <v>142</v>
      </c>
      <c r="M163" s="7" t="s">
        <v>400</v>
      </c>
    </row>
    <row r="164" spans="1:13" x14ac:dyDescent="0.2">
      <c r="A164" s="8" t="str">
        <f t="shared" si="10"/>
        <v>2023/4末</v>
      </c>
      <c r="B164" s="8" t="str">
        <f t="shared" si="10"/>
        <v>令和5/4末</v>
      </c>
      <c r="C164" s="16">
        <v>162</v>
      </c>
      <c r="D164" s="16">
        <v>177</v>
      </c>
      <c r="E164" s="17" t="s">
        <v>195</v>
      </c>
      <c r="F164" s="16">
        <v>90</v>
      </c>
      <c r="G164" s="16">
        <v>0</v>
      </c>
      <c r="H164" s="16">
        <v>100</v>
      </c>
      <c r="I164" s="16">
        <v>3</v>
      </c>
      <c r="J164" s="16">
        <v>190</v>
      </c>
      <c r="K164" s="16">
        <v>3</v>
      </c>
      <c r="L164" s="16">
        <v>90</v>
      </c>
      <c r="M164" s="9" t="s">
        <v>400</v>
      </c>
    </row>
    <row r="165" spans="1:13" x14ac:dyDescent="0.2">
      <c r="A165" s="10" t="str">
        <f t="shared" ref="A165:B180" si="11">A164</f>
        <v>2023/4末</v>
      </c>
      <c r="B165" s="10" t="str">
        <f t="shared" si="11"/>
        <v>令和5/4末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2023/4末</v>
      </c>
      <c r="B166" s="8" t="str">
        <f t="shared" si="11"/>
        <v>令和5/4末</v>
      </c>
      <c r="C166" s="16">
        <v>164</v>
      </c>
      <c r="D166" s="16">
        <v>179</v>
      </c>
      <c r="E166" s="17" t="s">
        <v>197</v>
      </c>
      <c r="F166" s="16">
        <v>245</v>
      </c>
      <c r="G166" s="16">
        <v>18</v>
      </c>
      <c r="H166" s="16">
        <v>225</v>
      </c>
      <c r="I166" s="16">
        <v>9</v>
      </c>
      <c r="J166" s="16">
        <v>470</v>
      </c>
      <c r="K166" s="16">
        <v>27</v>
      </c>
      <c r="L166" s="16">
        <v>207</v>
      </c>
      <c r="M166" s="9" t="s">
        <v>400</v>
      </c>
    </row>
    <row r="167" spans="1:13" x14ac:dyDescent="0.2">
      <c r="A167" s="10" t="str">
        <f t="shared" si="11"/>
        <v>2023/4末</v>
      </c>
      <c r="B167" s="10" t="str">
        <f t="shared" si="11"/>
        <v>令和5/4末</v>
      </c>
      <c r="C167" s="18">
        <v>165</v>
      </c>
      <c r="D167" s="18">
        <v>193</v>
      </c>
      <c r="E167" s="19" t="s">
        <v>198</v>
      </c>
      <c r="F167" s="18">
        <v>212</v>
      </c>
      <c r="G167" s="18">
        <v>0</v>
      </c>
      <c r="H167" s="18">
        <v>238</v>
      </c>
      <c r="I167" s="18">
        <v>1</v>
      </c>
      <c r="J167" s="18">
        <v>450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2023/4末</v>
      </c>
      <c r="B168" s="8" t="str">
        <f t="shared" si="11"/>
        <v>令和5/4末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2023/4末</v>
      </c>
      <c r="B169" s="10" t="str">
        <f t="shared" si="11"/>
        <v>令和5/4末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90</v>
      </c>
      <c r="I169" s="18">
        <v>0</v>
      </c>
      <c r="J169" s="18">
        <v>183</v>
      </c>
      <c r="K169" s="18">
        <v>0</v>
      </c>
      <c r="L169" s="18">
        <v>62</v>
      </c>
      <c r="M169" s="7" t="s">
        <v>401</v>
      </c>
    </row>
    <row r="170" spans="1:13" x14ac:dyDescent="0.2">
      <c r="A170" s="8" t="str">
        <f t="shared" si="11"/>
        <v>2023/4末</v>
      </c>
      <c r="B170" s="8" t="str">
        <f t="shared" si="11"/>
        <v>令和5/4末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13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2023/4末</v>
      </c>
      <c r="B171" s="10" t="str">
        <f t="shared" si="11"/>
        <v>令和5/4末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2023/4末</v>
      </c>
      <c r="B172" s="8" t="str">
        <f t="shared" si="11"/>
        <v>令和5/4末</v>
      </c>
      <c r="C172" s="16">
        <v>170</v>
      </c>
      <c r="D172" s="16">
        <v>183</v>
      </c>
      <c r="E172" s="17" t="s">
        <v>203</v>
      </c>
      <c r="F172" s="16">
        <v>375</v>
      </c>
      <c r="G172" s="16">
        <v>1</v>
      </c>
      <c r="H172" s="16">
        <v>384</v>
      </c>
      <c r="I172" s="16">
        <v>2</v>
      </c>
      <c r="J172" s="16">
        <v>759</v>
      </c>
      <c r="K172" s="16">
        <v>3</v>
      </c>
      <c r="L172" s="16">
        <v>282</v>
      </c>
      <c r="M172" s="9" t="s">
        <v>401</v>
      </c>
    </row>
    <row r="173" spans="1:13" x14ac:dyDescent="0.2">
      <c r="A173" s="10" t="str">
        <f t="shared" si="11"/>
        <v>2023/4末</v>
      </c>
      <c r="B173" s="10" t="str">
        <f t="shared" si="11"/>
        <v>令和5/4末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130</v>
      </c>
      <c r="I173" s="18">
        <v>1</v>
      </c>
      <c r="J173" s="18">
        <v>263</v>
      </c>
      <c r="K173" s="18">
        <v>1</v>
      </c>
      <c r="L173" s="18">
        <v>95</v>
      </c>
      <c r="M173" s="7" t="s">
        <v>401</v>
      </c>
    </row>
    <row r="174" spans="1:13" x14ac:dyDescent="0.2">
      <c r="A174" s="8" t="str">
        <f t="shared" si="11"/>
        <v>2023/4末</v>
      </c>
      <c r="B174" s="8" t="str">
        <f t="shared" si="11"/>
        <v>令和5/4末</v>
      </c>
      <c r="C174" s="16">
        <v>172</v>
      </c>
      <c r="D174" s="16">
        <v>185</v>
      </c>
      <c r="E174" s="17" t="s">
        <v>205</v>
      </c>
      <c r="F174" s="16">
        <v>108</v>
      </c>
      <c r="G174" s="16">
        <v>2</v>
      </c>
      <c r="H174" s="16">
        <v>105</v>
      </c>
      <c r="I174" s="16">
        <v>6</v>
      </c>
      <c r="J174" s="16">
        <v>213</v>
      </c>
      <c r="K174" s="16">
        <v>8</v>
      </c>
      <c r="L174" s="16">
        <v>78</v>
      </c>
      <c r="M174" s="9" t="s">
        <v>401</v>
      </c>
    </row>
    <row r="175" spans="1:13" x14ac:dyDescent="0.2">
      <c r="A175" s="10" t="str">
        <f t="shared" si="11"/>
        <v>2023/4末</v>
      </c>
      <c r="B175" s="10" t="str">
        <f t="shared" si="11"/>
        <v>令和5/4末</v>
      </c>
      <c r="C175" s="18">
        <v>173</v>
      </c>
      <c r="D175" s="18">
        <v>186</v>
      </c>
      <c r="E175" s="19" t="s">
        <v>206</v>
      </c>
      <c r="F175" s="18">
        <v>188</v>
      </c>
      <c r="G175" s="18">
        <v>5</v>
      </c>
      <c r="H175" s="18">
        <v>190</v>
      </c>
      <c r="I175" s="18">
        <v>3</v>
      </c>
      <c r="J175" s="18">
        <v>378</v>
      </c>
      <c r="K175" s="18">
        <v>8</v>
      </c>
      <c r="L175" s="18">
        <v>160</v>
      </c>
      <c r="M175" s="7" t="s">
        <v>401</v>
      </c>
    </row>
    <row r="176" spans="1:13" x14ac:dyDescent="0.2">
      <c r="A176" s="8" t="str">
        <f t="shared" si="11"/>
        <v>2023/4末</v>
      </c>
      <c r="B176" s="8" t="str">
        <f t="shared" si="11"/>
        <v>令和5/4末</v>
      </c>
      <c r="C176" s="16">
        <v>174</v>
      </c>
      <c r="D176" s="16">
        <v>187</v>
      </c>
      <c r="E176" s="17" t="s">
        <v>207</v>
      </c>
      <c r="F176" s="16">
        <v>178</v>
      </c>
      <c r="G176" s="16">
        <v>1</v>
      </c>
      <c r="H176" s="16">
        <v>147</v>
      </c>
      <c r="I176" s="16">
        <v>1</v>
      </c>
      <c r="J176" s="16">
        <v>325</v>
      </c>
      <c r="K176" s="16">
        <v>2</v>
      </c>
      <c r="L176" s="16">
        <v>158</v>
      </c>
      <c r="M176" s="9" t="s">
        <v>401</v>
      </c>
    </row>
    <row r="177" spans="1:13" x14ac:dyDescent="0.2">
      <c r="A177" s="10" t="str">
        <f t="shared" si="11"/>
        <v>2023/4末</v>
      </c>
      <c r="B177" s="10" t="str">
        <f t="shared" si="11"/>
        <v>令和5/4末</v>
      </c>
      <c r="C177" s="18">
        <v>175</v>
      </c>
      <c r="D177" s="18">
        <v>188</v>
      </c>
      <c r="E177" s="19" t="s">
        <v>208</v>
      </c>
      <c r="F177" s="18">
        <v>198</v>
      </c>
      <c r="G177" s="18">
        <v>3</v>
      </c>
      <c r="H177" s="18">
        <v>177</v>
      </c>
      <c r="I177" s="18">
        <v>3</v>
      </c>
      <c r="J177" s="18">
        <v>375</v>
      </c>
      <c r="K177" s="18">
        <v>6</v>
      </c>
      <c r="L177" s="18">
        <v>174</v>
      </c>
      <c r="M177" s="7" t="s">
        <v>401</v>
      </c>
    </row>
    <row r="178" spans="1:13" x14ac:dyDescent="0.2">
      <c r="A178" s="8" t="str">
        <f t="shared" si="11"/>
        <v>2023/4末</v>
      </c>
      <c r="B178" s="8" t="str">
        <f t="shared" si="11"/>
        <v>令和5/4末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49</v>
      </c>
      <c r="I178" s="16">
        <v>0</v>
      </c>
      <c r="J178" s="16">
        <v>105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2023/4末</v>
      </c>
      <c r="B179" s="10" t="str">
        <f t="shared" si="11"/>
        <v>令和5/4末</v>
      </c>
      <c r="C179" s="18">
        <v>177</v>
      </c>
      <c r="D179" s="18">
        <v>190</v>
      </c>
      <c r="E179" s="19" t="s">
        <v>210</v>
      </c>
      <c r="F179" s="18">
        <v>220</v>
      </c>
      <c r="G179" s="18">
        <v>3</v>
      </c>
      <c r="H179" s="18">
        <v>198</v>
      </c>
      <c r="I179" s="18">
        <v>3</v>
      </c>
      <c r="J179" s="18">
        <v>418</v>
      </c>
      <c r="K179" s="18">
        <v>6</v>
      </c>
      <c r="L179" s="18">
        <v>205</v>
      </c>
      <c r="M179" s="7" t="s">
        <v>401</v>
      </c>
    </row>
    <row r="180" spans="1:13" x14ac:dyDescent="0.2">
      <c r="A180" s="8" t="str">
        <f t="shared" si="11"/>
        <v>2023/4末</v>
      </c>
      <c r="B180" s="8" t="str">
        <f t="shared" si="11"/>
        <v>令和5/4末</v>
      </c>
      <c r="C180" s="16">
        <v>178</v>
      </c>
      <c r="D180" s="16">
        <v>192</v>
      </c>
      <c r="E180" s="17" t="s">
        <v>211</v>
      </c>
      <c r="F180" s="16">
        <v>521</v>
      </c>
      <c r="G180" s="16">
        <v>1</v>
      </c>
      <c r="H180" s="16">
        <v>507</v>
      </c>
      <c r="I180" s="16">
        <v>1</v>
      </c>
      <c r="J180" s="16">
        <v>1028</v>
      </c>
      <c r="K180" s="16">
        <v>2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2023/4末</v>
      </c>
      <c r="B181" s="10" t="str">
        <f t="shared" si="12"/>
        <v>令和5/4末</v>
      </c>
      <c r="C181" s="18">
        <v>179</v>
      </c>
      <c r="D181" s="18">
        <v>191</v>
      </c>
      <c r="E181" s="19" t="s">
        <v>212</v>
      </c>
      <c r="F181" s="18">
        <v>474</v>
      </c>
      <c r="G181" s="18">
        <v>3</v>
      </c>
      <c r="H181" s="18">
        <v>444</v>
      </c>
      <c r="I181" s="18">
        <v>4</v>
      </c>
      <c r="J181" s="18">
        <v>918</v>
      </c>
      <c r="K181" s="18">
        <v>7</v>
      </c>
      <c r="L181" s="18">
        <v>399</v>
      </c>
      <c r="M181" s="7" t="s">
        <v>401</v>
      </c>
    </row>
    <row r="182" spans="1:13" x14ac:dyDescent="0.2">
      <c r="A182" s="8" t="str">
        <f t="shared" si="12"/>
        <v>2023/4末</v>
      </c>
      <c r="B182" s="8" t="str">
        <f t="shared" si="12"/>
        <v>令和5/4末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59</v>
      </c>
      <c r="I182" s="16">
        <v>0</v>
      </c>
      <c r="J182" s="16">
        <v>113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2023/4末</v>
      </c>
      <c r="B183" s="10" t="str">
        <f t="shared" si="12"/>
        <v>令和5/4末</v>
      </c>
      <c r="C183" s="18">
        <v>181</v>
      </c>
      <c r="D183" s="18">
        <v>241</v>
      </c>
      <c r="E183" s="19" t="s">
        <v>214</v>
      </c>
      <c r="F183" s="18">
        <v>144</v>
      </c>
      <c r="G183" s="18">
        <v>3</v>
      </c>
      <c r="H183" s="18">
        <v>141</v>
      </c>
      <c r="I183" s="18">
        <v>5</v>
      </c>
      <c r="J183" s="18">
        <v>285</v>
      </c>
      <c r="K183" s="18">
        <v>8</v>
      </c>
      <c r="L183" s="18">
        <v>126</v>
      </c>
      <c r="M183" s="7" t="s">
        <v>402</v>
      </c>
    </row>
    <row r="184" spans="1:13" x14ac:dyDescent="0.2">
      <c r="A184" s="8" t="str">
        <f t="shared" si="12"/>
        <v>2023/4末</v>
      </c>
      <c r="B184" s="8" t="str">
        <f t="shared" si="12"/>
        <v>令和5/4末</v>
      </c>
      <c r="C184" s="16">
        <v>182</v>
      </c>
      <c r="D184" s="16">
        <v>242</v>
      </c>
      <c r="E184" s="17" t="s">
        <v>215</v>
      </c>
      <c r="F184" s="16">
        <v>49</v>
      </c>
      <c r="G184" s="16">
        <v>0</v>
      </c>
      <c r="H184" s="16">
        <v>51</v>
      </c>
      <c r="I184" s="16">
        <v>0</v>
      </c>
      <c r="J184" s="16">
        <v>100</v>
      </c>
      <c r="K184" s="16">
        <v>0</v>
      </c>
      <c r="L184" s="16">
        <v>38</v>
      </c>
      <c r="M184" s="9" t="s">
        <v>402</v>
      </c>
    </row>
    <row r="185" spans="1:13" x14ac:dyDescent="0.2">
      <c r="A185" s="10" t="str">
        <f t="shared" si="12"/>
        <v>2023/4末</v>
      </c>
      <c r="B185" s="10" t="str">
        <f t="shared" si="12"/>
        <v>令和5/4末</v>
      </c>
      <c r="C185" s="18">
        <v>183</v>
      </c>
      <c r="D185" s="18">
        <v>243</v>
      </c>
      <c r="E185" s="19" t="s">
        <v>216</v>
      </c>
      <c r="F185" s="18">
        <v>56</v>
      </c>
      <c r="G185" s="18">
        <v>0</v>
      </c>
      <c r="H185" s="18">
        <v>53</v>
      </c>
      <c r="I185" s="18">
        <v>0</v>
      </c>
      <c r="J185" s="18">
        <v>109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2023/4末</v>
      </c>
      <c r="B186" s="8" t="str">
        <f t="shared" si="12"/>
        <v>令和5/4末</v>
      </c>
      <c r="C186" s="16">
        <v>184</v>
      </c>
      <c r="D186" s="16">
        <v>244</v>
      </c>
      <c r="E186" s="17" t="s">
        <v>217</v>
      </c>
      <c r="F186" s="16">
        <v>22</v>
      </c>
      <c r="G186" s="16">
        <v>0</v>
      </c>
      <c r="H186" s="16">
        <v>29</v>
      </c>
      <c r="I186" s="16">
        <v>1</v>
      </c>
      <c r="J186" s="16">
        <v>51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2023/4末</v>
      </c>
      <c r="B187" s="10" t="str">
        <f t="shared" si="12"/>
        <v>令和5/4末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19</v>
      </c>
      <c r="I187" s="18">
        <v>0</v>
      </c>
      <c r="J187" s="18">
        <v>35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2023/4末</v>
      </c>
      <c r="B188" s="8" t="str">
        <f t="shared" si="12"/>
        <v>令和5/4末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2023/4末</v>
      </c>
      <c r="B189" s="10" t="str">
        <f t="shared" si="12"/>
        <v>令和5/4末</v>
      </c>
      <c r="C189" s="18">
        <v>187</v>
      </c>
      <c r="D189" s="18">
        <v>247</v>
      </c>
      <c r="E189" s="19" t="s">
        <v>220</v>
      </c>
      <c r="F189" s="18">
        <v>15</v>
      </c>
      <c r="G189" s="18">
        <v>0</v>
      </c>
      <c r="H189" s="18">
        <v>57</v>
      </c>
      <c r="I189" s="18">
        <v>0</v>
      </c>
      <c r="J189" s="18">
        <v>72</v>
      </c>
      <c r="K189" s="18">
        <v>0</v>
      </c>
      <c r="L189" s="18">
        <v>72</v>
      </c>
      <c r="M189" s="7" t="s">
        <v>402</v>
      </c>
    </row>
    <row r="190" spans="1:13" x14ac:dyDescent="0.2">
      <c r="A190" s="8" t="str">
        <f t="shared" si="12"/>
        <v>2023/4末</v>
      </c>
      <c r="B190" s="8" t="str">
        <f t="shared" si="12"/>
        <v>令和5/4末</v>
      </c>
      <c r="C190" s="16">
        <v>188</v>
      </c>
      <c r="D190" s="16">
        <v>100</v>
      </c>
      <c r="E190" s="17" t="s">
        <v>221</v>
      </c>
      <c r="F190" s="16">
        <v>79</v>
      </c>
      <c r="G190" s="16">
        <v>0</v>
      </c>
      <c r="H190" s="16">
        <v>57</v>
      </c>
      <c r="I190" s="16">
        <v>0</v>
      </c>
      <c r="J190" s="16">
        <v>136</v>
      </c>
      <c r="K190" s="16">
        <v>0</v>
      </c>
      <c r="L190" s="16">
        <v>66</v>
      </c>
      <c r="M190" s="9" t="s">
        <v>403</v>
      </c>
    </row>
    <row r="191" spans="1:13" x14ac:dyDescent="0.2">
      <c r="A191" s="10" t="str">
        <f t="shared" si="12"/>
        <v>2023/4末</v>
      </c>
      <c r="B191" s="10" t="str">
        <f t="shared" si="12"/>
        <v>令和5/4末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2023/4末</v>
      </c>
      <c r="B192" s="8" t="str">
        <f t="shared" si="12"/>
        <v>令和5/4末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2023/4末</v>
      </c>
      <c r="B193" s="10" t="str">
        <f t="shared" si="12"/>
        <v>令和5/4末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23</v>
      </c>
      <c r="I193" s="18">
        <v>0</v>
      </c>
      <c r="J193" s="18">
        <v>28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2023/4末</v>
      </c>
      <c r="B194" s="8" t="str">
        <f t="shared" si="12"/>
        <v>令和5/4末</v>
      </c>
      <c r="C194" s="16">
        <v>192</v>
      </c>
      <c r="D194" s="16">
        <v>220</v>
      </c>
      <c r="E194" s="17" t="s">
        <v>225</v>
      </c>
      <c r="F194" s="16">
        <v>73</v>
      </c>
      <c r="G194" s="16">
        <v>1</v>
      </c>
      <c r="H194" s="16">
        <v>61</v>
      </c>
      <c r="I194" s="16">
        <v>0</v>
      </c>
      <c r="J194" s="16">
        <v>134</v>
      </c>
      <c r="K194" s="16">
        <v>1</v>
      </c>
      <c r="L194" s="16">
        <v>58</v>
      </c>
      <c r="M194" s="9" t="s">
        <v>404</v>
      </c>
    </row>
    <row r="195" spans="1:13" x14ac:dyDescent="0.2">
      <c r="A195" s="10" t="str">
        <f t="shared" si="12"/>
        <v>2023/4末</v>
      </c>
      <c r="B195" s="10" t="str">
        <f t="shared" si="12"/>
        <v>令和5/4末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95</v>
      </c>
      <c r="I195" s="18">
        <v>0</v>
      </c>
      <c r="J195" s="18">
        <v>200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2023/4末</v>
      </c>
      <c r="B196" s="8" t="str">
        <f t="shared" si="12"/>
        <v>令和5/4末</v>
      </c>
      <c r="C196" s="16">
        <v>194</v>
      </c>
      <c r="D196" s="16">
        <v>222</v>
      </c>
      <c r="E196" s="17" t="s">
        <v>227</v>
      </c>
      <c r="F196" s="16">
        <v>30</v>
      </c>
      <c r="G196" s="16">
        <v>0</v>
      </c>
      <c r="H196" s="16">
        <v>22</v>
      </c>
      <c r="I196" s="16">
        <v>0</v>
      </c>
      <c r="J196" s="16">
        <v>52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B212" si="13">A196</f>
        <v>2023/4末</v>
      </c>
      <c r="B197" s="10" t="str">
        <f t="shared" si="13"/>
        <v>令和5/4末</v>
      </c>
      <c r="C197" s="18">
        <v>195</v>
      </c>
      <c r="D197" s="18">
        <v>223</v>
      </c>
      <c r="E197" s="19" t="s">
        <v>228</v>
      </c>
      <c r="F197" s="18">
        <v>156</v>
      </c>
      <c r="G197" s="18">
        <v>0</v>
      </c>
      <c r="H197" s="18">
        <v>169</v>
      </c>
      <c r="I197" s="18">
        <v>0</v>
      </c>
      <c r="J197" s="18">
        <v>325</v>
      </c>
      <c r="K197" s="18">
        <v>0</v>
      </c>
      <c r="L197" s="18">
        <v>140</v>
      </c>
      <c r="M197" s="7" t="s">
        <v>404</v>
      </c>
    </row>
    <row r="198" spans="1:13" x14ac:dyDescent="0.2">
      <c r="A198" s="8" t="str">
        <f t="shared" si="13"/>
        <v>2023/4末</v>
      </c>
      <c r="B198" s="8" t="str">
        <f t="shared" si="13"/>
        <v>令和5/4末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2023/4末</v>
      </c>
      <c r="B199" s="10" t="str">
        <f t="shared" si="13"/>
        <v>令和5/4末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2023/4末</v>
      </c>
      <c r="B200" s="8" t="str">
        <f t="shared" si="13"/>
        <v>令和5/4末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2023/4末</v>
      </c>
      <c r="B201" s="10" t="str">
        <f t="shared" si="13"/>
        <v>令和5/4末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2023/4末</v>
      </c>
      <c r="B202" s="8" t="str">
        <f t="shared" si="13"/>
        <v>令和5/4末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2023/4末</v>
      </c>
      <c r="B203" s="10" t="str">
        <f t="shared" si="13"/>
        <v>令和5/4末</v>
      </c>
      <c r="C203" s="18">
        <v>201</v>
      </c>
      <c r="D203" s="18">
        <v>230</v>
      </c>
      <c r="E203" s="19" t="s">
        <v>234</v>
      </c>
      <c r="F203" s="18">
        <v>18</v>
      </c>
      <c r="G203" s="18">
        <v>0</v>
      </c>
      <c r="H203" s="18">
        <v>14</v>
      </c>
      <c r="I203" s="18">
        <v>0</v>
      </c>
      <c r="J203" s="18">
        <v>32</v>
      </c>
      <c r="K203" s="18">
        <v>0</v>
      </c>
      <c r="L203" s="18">
        <v>16</v>
      </c>
      <c r="M203" s="7" t="s">
        <v>405</v>
      </c>
    </row>
    <row r="204" spans="1:13" x14ac:dyDescent="0.2">
      <c r="A204" s="8" t="str">
        <f t="shared" si="13"/>
        <v>2023/4末</v>
      </c>
      <c r="B204" s="8" t="str">
        <f t="shared" si="13"/>
        <v>令和5/4末</v>
      </c>
      <c r="C204" s="16">
        <v>202</v>
      </c>
      <c r="D204" s="16">
        <v>231</v>
      </c>
      <c r="E204" s="17" t="s">
        <v>235</v>
      </c>
      <c r="F204" s="16">
        <v>96</v>
      </c>
      <c r="G204" s="16">
        <v>0</v>
      </c>
      <c r="H204" s="16">
        <v>108</v>
      </c>
      <c r="I204" s="16">
        <v>1</v>
      </c>
      <c r="J204" s="16">
        <v>204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2023/4末</v>
      </c>
      <c r="B205" s="10" t="str">
        <f t="shared" si="13"/>
        <v>令和5/4末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45</v>
      </c>
      <c r="I205" s="18">
        <v>0</v>
      </c>
      <c r="J205" s="18">
        <v>96</v>
      </c>
      <c r="K205" s="18">
        <v>0</v>
      </c>
      <c r="L205" s="18">
        <v>48</v>
      </c>
      <c r="M205" s="7" t="s">
        <v>405</v>
      </c>
    </row>
    <row r="206" spans="1:13" x14ac:dyDescent="0.2">
      <c r="A206" s="8" t="str">
        <f t="shared" si="13"/>
        <v>2023/4末</v>
      </c>
      <c r="B206" s="8" t="str">
        <f t="shared" si="13"/>
        <v>令和5/4末</v>
      </c>
      <c r="C206" s="16">
        <v>204</v>
      </c>
      <c r="D206" s="16">
        <v>200</v>
      </c>
      <c r="E206" s="17" t="s">
        <v>237</v>
      </c>
      <c r="F206" s="16">
        <v>27</v>
      </c>
      <c r="G206" s="16">
        <v>0</v>
      </c>
      <c r="H206" s="16">
        <v>27</v>
      </c>
      <c r="I206" s="16">
        <v>0</v>
      </c>
      <c r="J206" s="16">
        <v>54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2023/4末</v>
      </c>
      <c r="B207" s="10" t="str">
        <f t="shared" si="13"/>
        <v>令和5/4末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69</v>
      </c>
      <c r="I207" s="18">
        <v>0</v>
      </c>
      <c r="J207" s="18">
        <v>129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2023/4末</v>
      </c>
      <c r="B208" s="8" t="str">
        <f t="shared" si="13"/>
        <v>令和5/4末</v>
      </c>
      <c r="C208" s="16">
        <v>206</v>
      </c>
      <c r="D208" s="16">
        <v>202</v>
      </c>
      <c r="E208" s="17" t="s">
        <v>239</v>
      </c>
      <c r="F208" s="16">
        <v>46</v>
      </c>
      <c r="G208" s="16">
        <v>0</v>
      </c>
      <c r="H208" s="16">
        <v>48</v>
      </c>
      <c r="I208" s="16">
        <v>1</v>
      </c>
      <c r="J208" s="16">
        <v>94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2023/4末</v>
      </c>
      <c r="B209" s="10" t="str">
        <f t="shared" si="13"/>
        <v>令和5/4末</v>
      </c>
      <c r="C209" s="18">
        <v>207</v>
      </c>
      <c r="D209" s="18">
        <v>203</v>
      </c>
      <c r="E209" s="19" t="s">
        <v>240</v>
      </c>
      <c r="F209" s="18">
        <v>178</v>
      </c>
      <c r="G209" s="18">
        <v>1</v>
      </c>
      <c r="H209" s="18">
        <v>178</v>
      </c>
      <c r="I209" s="18">
        <v>2</v>
      </c>
      <c r="J209" s="18">
        <v>356</v>
      </c>
      <c r="K209" s="18">
        <v>3</v>
      </c>
      <c r="L209" s="18">
        <v>142</v>
      </c>
      <c r="M209" s="7" t="s">
        <v>406</v>
      </c>
    </row>
    <row r="210" spans="1:13" x14ac:dyDescent="0.2">
      <c r="A210" s="8" t="str">
        <f t="shared" si="13"/>
        <v>2023/4末</v>
      </c>
      <c r="B210" s="8" t="str">
        <f t="shared" si="13"/>
        <v>令和5/4末</v>
      </c>
      <c r="C210" s="16">
        <v>208</v>
      </c>
      <c r="D210" s="16">
        <v>204</v>
      </c>
      <c r="E210" s="17" t="s">
        <v>241</v>
      </c>
      <c r="F210" s="16">
        <v>204</v>
      </c>
      <c r="G210" s="16">
        <v>0</v>
      </c>
      <c r="H210" s="16">
        <v>224</v>
      </c>
      <c r="I210" s="16">
        <v>1</v>
      </c>
      <c r="J210" s="16">
        <v>428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2023/4末</v>
      </c>
      <c r="B211" s="10" t="str">
        <f t="shared" si="13"/>
        <v>令和5/4末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88</v>
      </c>
      <c r="I211" s="18">
        <v>1</v>
      </c>
      <c r="J211" s="18">
        <v>174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2023/4末</v>
      </c>
      <c r="B212" s="8" t="str">
        <f t="shared" si="13"/>
        <v>令和5/4末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2023/4末</v>
      </c>
      <c r="B213" s="10" t="str">
        <f t="shared" si="14"/>
        <v>令和5/4末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2023/4末</v>
      </c>
      <c r="B214" s="8" t="str">
        <f t="shared" si="14"/>
        <v>令和5/4末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2023/4末</v>
      </c>
      <c r="B215" s="10" t="str">
        <f t="shared" si="14"/>
        <v>令和5/4末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6</v>
      </c>
      <c r="I215" s="18">
        <v>0</v>
      </c>
      <c r="J215" s="18">
        <v>9</v>
      </c>
      <c r="K215" s="18">
        <v>0</v>
      </c>
      <c r="L215" s="18">
        <v>6</v>
      </c>
      <c r="M215" s="7" t="s">
        <v>406</v>
      </c>
    </row>
    <row r="216" spans="1:13" x14ac:dyDescent="0.2">
      <c r="A216" s="8" t="str">
        <f t="shared" si="14"/>
        <v>2023/4末</v>
      </c>
      <c r="B216" s="8" t="str">
        <f t="shared" si="14"/>
        <v>令和5/4末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2023/4末</v>
      </c>
      <c r="B217" s="10" t="str">
        <f t="shared" si="14"/>
        <v>令和5/4末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2023/4末</v>
      </c>
      <c r="B218" s="8" t="str">
        <f t="shared" si="14"/>
        <v>令和5/4末</v>
      </c>
      <c r="C218" s="16">
        <v>216</v>
      </c>
      <c r="D218" s="16">
        <v>320</v>
      </c>
      <c r="E218" s="17" t="s">
        <v>249</v>
      </c>
      <c r="F218" s="16">
        <v>196</v>
      </c>
      <c r="G218" s="16">
        <v>0</v>
      </c>
      <c r="H218" s="16">
        <v>200</v>
      </c>
      <c r="I218" s="16">
        <v>1</v>
      </c>
      <c r="J218" s="16">
        <v>396</v>
      </c>
      <c r="K218" s="16">
        <v>1</v>
      </c>
      <c r="L218" s="16">
        <v>145</v>
      </c>
      <c r="M218" s="9" t="s">
        <v>407</v>
      </c>
    </row>
    <row r="219" spans="1:13" x14ac:dyDescent="0.2">
      <c r="A219" s="10" t="str">
        <f t="shared" si="14"/>
        <v>2023/4末</v>
      </c>
      <c r="B219" s="10" t="str">
        <f t="shared" si="14"/>
        <v>令和5/4末</v>
      </c>
      <c r="C219" s="18">
        <v>217</v>
      </c>
      <c r="D219" s="18">
        <v>323</v>
      </c>
      <c r="E219" s="19" t="s">
        <v>250</v>
      </c>
      <c r="F219" s="18">
        <v>42</v>
      </c>
      <c r="G219" s="18">
        <v>0</v>
      </c>
      <c r="H219" s="18">
        <v>51</v>
      </c>
      <c r="I219" s="18">
        <v>0</v>
      </c>
      <c r="J219" s="18">
        <v>93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2023/4末</v>
      </c>
      <c r="B220" s="8" t="str">
        <f t="shared" si="14"/>
        <v>令和5/4末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58</v>
      </c>
      <c r="I220" s="16">
        <v>0</v>
      </c>
      <c r="J220" s="16">
        <v>105</v>
      </c>
      <c r="K220" s="16">
        <v>0</v>
      </c>
      <c r="L220" s="16">
        <v>41</v>
      </c>
      <c r="M220" s="9" t="s">
        <v>407</v>
      </c>
    </row>
    <row r="221" spans="1:13" x14ac:dyDescent="0.2">
      <c r="A221" s="10" t="str">
        <f t="shared" si="14"/>
        <v>2023/4末</v>
      </c>
      <c r="B221" s="10" t="str">
        <f t="shared" si="14"/>
        <v>令和5/4末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2023/4末</v>
      </c>
      <c r="B222" s="8" t="str">
        <f t="shared" si="14"/>
        <v>令和5/4末</v>
      </c>
      <c r="C222" s="16">
        <v>220</v>
      </c>
      <c r="D222" s="16">
        <v>327</v>
      </c>
      <c r="E222" s="17" t="s">
        <v>253</v>
      </c>
      <c r="F222" s="16">
        <v>129</v>
      </c>
      <c r="G222" s="16">
        <v>0</v>
      </c>
      <c r="H222" s="16">
        <v>141</v>
      </c>
      <c r="I222" s="16">
        <v>0</v>
      </c>
      <c r="J222" s="16">
        <v>270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2023/4末</v>
      </c>
      <c r="B223" s="10" t="str">
        <f t="shared" si="14"/>
        <v>令和5/4末</v>
      </c>
      <c r="C223" s="18">
        <v>221</v>
      </c>
      <c r="D223" s="18">
        <v>328</v>
      </c>
      <c r="E223" s="19" t="s">
        <v>254</v>
      </c>
      <c r="F223" s="18">
        <v>29</v>
      </c>
      <c r="G223" s="18">
        <v>0</v>
      </c>
      <c r="H223" s="18">
        <v>27</v>
      </c>
      <c r="I223" s="18">
        <v>0</v>
      </c>
      <c r="J223" s="18">
        <v>56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2023/4末</v>
      </c>
      <c r="B224" s="8" t="str">
        <f t="shared" si="14"/>
        <v>令和5/4末</v>
      </c>
      <c r="C224" s="16">
        <v>222</v>
      </c>
      <c r="D224" s="16">
        <v>329</v>
      </c>
      <c r="E224" s="17" t="s">
        <v>255</v>
      </c>
      <c r="F224" s="16">
        <v>41</v>
      </c>
      <c r="G224" s="16">
        <v>0</v>
      </c>
      <c r="H224" s="16">
        <v>48</v>
      </c>
      <c r="I224" s="16">
        <v>0</v>
      </c>
      <c r="J224" s="16">
        <v>89</v>
      </c>
      <c r="K224" s="16">
        <v>0</v>
      </c>
      <c r="L224" s="16">
        <v>32</v>
      </c>
      <c r="M224" s="9" t="s">
        <v>407</v>
      </c>
    </row>
    <row r="225" spans="1:13" x14ac:dyDescent="0.2">
      <c r="A225" s="10" t="str">
        <f t="shared" si="14"/>
        <v>2023/4末</v>
      </c>
      <c r="B225" s="10" t="str">
        <f t="shared" si="14"/>
        <v>令和5/4末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2023/4末</v>
      </c>
      <c r="B226" s="8" t="str">
        <f t="shared" si="14"/>
        <v>令和5/4末</v>
      </c>
      <c r="C226" s="16">
        <v>224</v>
      </c>
      <c r="D226" s="16">
        <v>332</v>
      </c>
      <c r="E226" s="17" t="s">
        <v>257</v>
      </c>
      <c r="F226" s="16">
        <v>75</v>
      </c>
      <c r="G226" s="16">
        <v>0</v>
      </c>
      <c r="H226" s="16">
        <v>84</v>
      </c>
      <c r="I226" s="16">
        <v>0</v>
      </c>
      <c r="J226" s="16">
        <v>159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2023/4末</v>
      </c>
      <c r="B227" s="10" t="str">
        <f t="shared" si="14"/>
        <v>令和5/4末</v>
      </c>
      <c r="C227" s="18">
        <v>225</v>
      </c>
      <c r="D227" s="18">
        <v>333</v>
      </c>
      <c r="E227" s="19" t="s">
        <v>258</v>
      </c>
      <c r="F227" s="18">
        <v>100</v>
      </c>
      <c r="G227" s="18">
        <v>0</v>
      </c>
      <c r="H227" s="18">
        <v>91</v>
      </c>
      <c r="I227" s="18">
        <v>0</v>
      </c>
      <c r="J227" s="18">
        <v>191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2023/4末</v>
      </c>
      <c r="B228" s="8" t="str">
        <f t="shared" si="14"/>
        <v>令和5/4末</v>
      </c>
      <c r="C228" s="16">
        <v>226</v>
      </c>
      <c r="D228" s="16">
        <v>334</v>
      </c>
      <c r="E228" s="17" t="s">
        <v>259</v>
      </c>
      <c r="F228" s="16">
        <v>66</v>
      </c>
      <c r="G228" s="16">
        <v>0</v>
      </c>
      <c r="H228" s="16">
        <v>59</v>
      </c>
      <c r="I228" s="16">
        <v>0</v>
      </c>
      <c r="J228" s="16">
        <v>125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2023/4末</v>
      </c>
      <c r="B229" s="10" t="str">
        <f t="shared" si="15"/>
        <v>令和5/4末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83</v>
      </c>
      <c r="I229" s="18">
        <v>2</v>
      </c>
      <c r="J229" s="18">
        <v>163</v>
      </c>
      <c r="K229" s="18">
        <v>2</v>
      </c>
      <c r="L229" s="18">
        <v>72</v>
      </c>
      <c r="M229" s="7" t="s">
        <v>407</v>
      </c>
    </row>
    <row r="230" spans="1:13" x14ac:dyDescent="0.2">
      <c r="A230" s="8" t="str">
        <f t="shared" si="15"/>
        <v>2023/4末</v>
      </c>
      <c r="B230" s="8" t="str">
        <f t="shared" si="15"/>
        <v>令和5/4末</v>
      </c>
      <c r="C230" s="16">
        <v>228</v>
      </c>
      <c r="D230" s="16">
        <v>336</v>
      </c>
      <c r="E230" s="17" t="s">
        <v>261</v>
      </c>
      <c r="F230" s="16">
        <v>90</v>
      </c>
      <c r="G230" s="16">
        <v>0</v>
      </c>
      <c r="H230" s="16">
        <v>99</v>
      </c>
      <c r="I230" s="16">
        <v>0</v>
      </c>
      <c r="J230" s="16">
        <v>189</v>
      </c>
      <c r="K230" s="16">
        <v>0</v>
      </c>
      <c r="L230" s="16">
        <v>84</v>
      </c>
      <c r="M230" s="9" t="s">
        <v>407</v>
      </c>
    </row>
    <row r="231" spans="1:13" x14ac:dyDescent="0.2">
      <c r="A231" s="10" t="str">
        <f t="shared" si="15"/>
        <v>2023/4末</v>
      </c>
      <c r="B231" s="10" t="str">
        <f t="shared" si="15"/>
        <v>令和5/4末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27</v>
      </c>
      <c r="I231" s="18">
        <v>0</v>
      </c>
      <c r="J231" s="18">
        <v>55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2023/4末</v>
      </c>
      <c r="B232" s="8" t="str">
        <f t="shared" si="15"/>
        <v>令和5/4末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2023/4末</v>
      </c>
      <c r="B233" s="10" t="str">
        <f t="shared" si="15"/>
        <v>令和5/4末</v>
      </c>
      <c r="C233" s="18">
        <v>231</v>
      </c>
      <c r="D233" s="18">
        <v>340</v>
      </c>
      <c r="E233" s="19" t="s">
        <v>263</v>
      </c>
      <c r="F233" s="18">
        <v>50</v>
      </c>
      <c r="G233" s="18">
        <v>0</v>
      </c>
      <c r="H233" s="18">
        <v>46</v>
      </c>
      <c r="I233" s="18">
        <v>0</v>
      </c>
      <c r="J233" s="18">
        <v>96</v>
      </c>
      <c r="K233" s="18">
        <v>0</v>
      </c>
      <c r="L233" s="18">
        <v>40</v>
      </c>
      <c r="M233" s="7" t="s">
        <v>407</v>
      </c>
    </row>
    <row r="234" spans="1:13" x14ac:dyDescent="0.2">
      <c r="A234" s="8" t="str">
        <f t="shared" si="15"/>
        <v>2023/4末</v>
      </c>
      <c r="B234" s="8" t="str">
        <f t="shared" si="15"/>
        <v>令和5/4末</v>
      </c>
      <c r="C234" s="16">
        <v>232</v>
      </c>
      <c r="D234" s="16">
        <v>341</v>
      </c>
      <c r="E234" s="17" t="s">
        <v>264</v>
      </c>
      <c r="F234" s="16">
        <v>51</v>
      </c>
      <c r="G234" s="16">
        <v>0</v>
      </c>
      <c r="H234" s="16">
        <v>57</v>
      </c>
      <c r="I234" s="16">
        <v>0</v>
      </c>
      <c r="J234" s="16">
        <v>108</v>
      </c>
      <c r="K234" s="16">
        <v>0</v>
      </c>
      <c r="L234" s="16">
        <v>45</v>
      </c>
      <c r="M234" s="9" t="s">
        <v>407</v>
      </c>
    </row>
    <row r="235" spans="1:13" x14ac:dyDescent="0.2">
      <c r="A235" s="10" t="str">
        <f t="shared" si="15"/>
        <v>2023/4末</v>
      </c>
      <c r="B235" s="10" t="str">
        <f t="shared" si="15"/>
        <v>令和5/4末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2023/4末</v>
      </c>
      <c r="B236" s="8" t="str">
        <f t="shared" si="15"/>
        <v>令和5/4末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2023/4末</v>
      </c>
      <c r="B237" s="10" t="str">
        <f t="shared" si="15"/>
        <v>令和5/4末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2023/4末</v>
      </c>
      <c r="B238" s="8" t="str">
        <f t="shared" si="15"/>
        <v>令和5/4末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2023/4末</v>
      </c>
      <c r="B239" s="10" t="str">
        <f t="shared" si="15"/>
        <v>令和5/4末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2023/4末</v>
      </c>
      <c r="B240" s="8" t="str">
        <f t="shared" si="15"/>
        <v>令和5/4末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40</v>
      </c>
      <c r="I240" s="16">
        <v>0</v>
      </c>
      <c r="J240" s="16">
        <v>85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2023/4末</v>
      </c>
      <c r="B241" s="10" t="str">
        <f t="shared" si="15"/>
        <v>令和5/4末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2023/4末</v>
      </c>
      <c r="B242" s="8" t="str">
        <f t="shared" si="15"/>
        <v>令和5/4末</v>
      </c>
      <c r="C242" s="16">
        <v>240</v>
      </c>
      <c r="D242" s="16">
        <v>250</v>
      </c>
      <c r="E242" s="17" t="s">
        <v>272</v>
      </c>
      <c r="F242" s="16">
        <v>104</v>
      </c>
      <c r="G242" s="16">
        <v>0</v>
      </c>
      <c r="H242" s="16">
        <v>104</v>
      </c>
      <c r="I242" s="16">
        <v>0</v>
      </c>
      <c r="J242" s="16">
        <v>208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2023/4末</v>
      </c>
      <c r="B243" s="10" t="str">
        <f t="shared" si="15"/>
        <v>令和5/4末</v>
      </c>
      <c r="C243" s="18">
        <v>241</v>
      </c>
      <c r="D243" s="18">
        <v>251</v>
      </c>
      <c r="E243" s="19" t="s">
        <v>273</v>
      </c>
      <c r="F243" s="18">
        <v>50</v>
      </c>
      <c r="G243" s="18">
        <v>0</v>
      </c>
      <c r="H243" s="18">
        <v>58</v>
      </c>
      <c r="I243" s="18">
        <v>0</v>
      </c>
      <c r="J243" s="18">
        <v>108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2023/4末</v>
      </c>
      <c r="B244" s="8" t="str">
        <f t="shared" si="15"/>
        <v>令和5/4末</v>
      </c>
      <c r="C244" s="16">
        <v>242</v>
      </c>
      <c r="D244" s="16">
        <v>252</v>
      </c>
      <c r="E244" s="17" t="s">
        <v>274</v>
      </c>
      <c r="F244" s="16">
        <v>80</v>
      </c>
      <c r="G244" s="16">
        <v>0</v>
      </c>
      <c r="H244" s="16">
        <v>98</v>
      </c>
      <c r="I244" s="16">
        <v>0</v>
      </c>
      <c r="J244" s="16">
        <v>178</v>
      </c>
      <c r="K244" s="16">
        <v>0</v>
      </c>
      <c r="L244" s="16">
        <v>72</v>
      </c>
      <c r="M244" s="9" t="s">
        <v>408</v>
      </c>
    </row>
    <row r="245" spans="1:13" x14ac:dyDescent="0.2">
      <c r="A245" s="10" t="str">
        <f t="shared" ref="A245:B260" si="16">A244</f>
        <v>2023/4末</v>
      </c>
      <c r="B245" s="10" t="str">
        <f t="shared" si="16"/>
        <v>令和5/4末</v>
      </c>
      <c r="C245" s="18">
        <v>243</v>
      </c>
      <c r="D245" s="18">
        <v>253</v>
      </c>
      <c r="E245" s="19" t="s">
        <v>275</v>
      </c>
      <c r="F245" s="18">
        <v>93</v>
      </c>
      <c r="G245" s="18">
        <v>0</v>
      </c>
      <c r="H245" s="18">
        <v>93</v>
      </c>
      <c r="I245" s="18">
        <v>2</v>
      </c>
      <c r="J245" s="18">
        <v>186</v>
      </c>
      <c r="K245" s="18">
        <v>2</v>
      </c>
      <c r="L245" s="18">
        <v>90</v>
      </c>
      <c r="M245" s="7" t="s">
        <v>408</v>
      </c>
    </row>
    <row r="246" spans="1:13" x14ac:dyDescent="0.2">
      <c r="A246" s="8" t="str">
        <f t="shared" si="16"/>
        <v>2023/4末</v>
      </c>
      <c r="B246" s="8" t="str">
        <f t="shared" si="16"/>
        <v>令和5/4末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55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2023/4末</v>
      </c>
      <c r="B247" s="10" t="str">
        <f t="shared" si="16"/>
        <v>令和5/4末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14</v>
      </c>
      <c r="I247" s="18">
        <v>0</v>
      </c>
      <c r="J247" s="18">
        <v>31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2023/4末</v>
      </c>
      <c r="B248" s="8" t="str">
        <f t="shared" si="16"/>
        <v>令和5/4末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13</v>
      </c>
      <c r="I248" s="16">
        <v>0</v>
      </c>
      <c r="J248" s="16">
        <v>25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2023/4末</v>
      </c>
      <c r="B249" s="10" t="str">
        <f t="shared" si="16"/>
        <v>令和5/4末</v>
      </c>
      <c r="C249" s="18">
        <v>247</v>
      </c>
      <c r="D249" s="18">
        <v>257</v>
      </c>
      <c r="E249" s="19" t="s">
        <v>469</v>
      </c>
      <c r="F249" s="18">
        <v>57</v>
      </c>
      <c r="G249" s="18">
        <v>0</v>
      </c>
      <c r="H249" s="18">
        <v>67</v>
      </c>
      <c r="I249" s="18">
        <v>2</v>
      </c>
      <c r="J249" s="18">
        <v>124</v>
      </c>
      <c r="K249" s="18">
        <v>2</v>
      </c>
      <c r="L249" s="18">
        <v>50</v>
      </c>
      <c r="M249" s="7" t="s">
        <v>408</v>
      </c>
    </row>
    <row r="250" spans="1:13" x14ac:dyDescent="0.2">
      <c r="A250" s="8" t="str">
        <f t="shared" si="16"/>
        <v>2023/4末</v>
      </c>
      <c r="B250" s="8" t="str">
        <f t="shared" si="16"/>
        <v>令和5/4末</v>
      </c>
      <c r="C250" s="16">
        <v>248</v>
      </c>
      <c r="D250" s="16">
        <v>258</v>
      </c>
      <c r="E250" s="17" t="s">
        <v>278</v>
      </c>
      <c r="F250" s="16">
        <v>46</v>
      </c>
      <c r="G250" s="16">
        <v>0</v>
      </c>
      <c r="H250" s="16">
        <v>50</v>
      </c>
      <c r="I250" s="16">
        <v>1</v>
      </c>
      <c r="J250" s="16">
        <v>96</v>
      </c>
      <c r="K250" s="16">
        <v>1</v>
      </c>
      <c r="L250" s="16">
        <v>42</v>
      </c>
      <c r="M250" s="9" t="s">
        <v>408</v>
      </c>
    </row>
    <row r="251" spans="1:13" x14ac:dyDescent="0.2">
      <c r="A251" s="10" t="str">
        <f t="shared" si="16"/>
        <v>2023/4末</v>
      </c>
      <c r="B251" s="10" t="str">
        <f t="shared" si="16"/>
        <v>令和5/4末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69</v>
      </c>
      <c r="I251" s="18">
        <v>0</v>
      </c>
      <c r="J251" s="18">
        <v>127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2023/4末</v>
      </c>
      <c r="B252" s="8" t="str">
        <f t="shared" si="16"/>
        <v>令和5/4末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32</v>
      </c>
      <c r="I252" s="16">
        <v>0</v>
      </c>
      <c r="J252" s="16">
        <v>63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2023/4末</v>
      </c>
      <c r="B253" s="10" t="str">
        <f t="shared" si="16"/>
        <v>令和5/4末</v>
      </c>
      <c r="C253" s="18">
        <v>251</v>
      </c>
      <c r="D253" s="18">
        <v>271</v>
      </c>
      <c r="E253" s="19" t="s">
        <v>280</v>
      </c>
      <c r="F253" s="18">
        <v>28</v>
      </c>
      <c r="G253" s="18">
        <v>0</v>
      </c>
      <c r="H253" s="18">
        <v>32</v>
      </c>
      <c r="I253" s="18">
        <v>0</v>
      </c>
      <c r="J253" s="18">
        <v>60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2023/4末</v>
      </c>
      <c r="B254" s="8" t="str">
        <f t="shared" si="16"/>
        <v>令和5/4末</v>
      </c>
      <c r="C254" s="16">
        <v>252</v>
      </c>
      <c r="D254" s="16">
        <v>272</v>
      </c>
      <c r="E254" s="17" t="s">
        <v>281</v>
      </c>
      <c r="F254" s="16">
        <v>37</v>
      </c>
      <c r="G254" s="16">
        <v>0</v>
      </c>
      <c r="H254" s="16">
        <v>37</v>
      </c>
      <c r="I254" s="16">
        <v>0</v>
      </c>
      <c r="J254" s="16">
        <v>74</v>
      </c>
      <c r="K254" s="16">
        <v>0</v>
      </c>
      <c r="L254" s="16">
        <v>30</v>
      </c>
      <c r="M254" s="9" t="s">
        <v>409</v>
      </c>
    </row>
    <row r="255" spans="1:13" x14ac:dyDescent="0.2">
      <c r="A255" s="10" t="str">
        <f t="shared" si="16"/>
        <v>2023/4末</v>
      </c>
      <c r="B255" s="10" t="str">
        <f t="shared" si="16"/>
        <v>令和5/4末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40</v>
      </c>
      <c r="I255" s="18">
        <v>0</v>
      </c>
      <c r="J255" s="18">
        <v>77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2023/4末</v>
      </c>
      <c r="B256" s="8" t="str">
        <f t="shared" si="16"/>
        <v>令和5/4末</v>
      </c>
      <c r="C256" s="16">
        <v>254</v>
      </c>
      <c r="D256" s="16">
        <v>274</v>
      </c>
      <c r="E256" s="17" t="s">
        <v>283</v>
      </c>
      <c r="F256" s="16">
        <v>50</v>
      </c>
      <c r="G256" s="16">
        <v>0</v>
      </c>
      <c r="H256" s="16">
        <v>53</v>
      </c>
      <c r="I256" s="16">
        <v>0</v>
      </c>
      <c r="J256" s="16">
        <v>103</v>
      </c>
      <c r="K256" s="16">
        <v>0</v>
      </c>
      <c r="L256" s="16">
        <v>45</v>
      </c>
      <c r="M256" s="9" t="s">
        <v>409</v>
      </c>
    </row>
    <row r="257" spans="1:13" x14ac:dyDescent="0.2">
      <c r="A257" s="10" t="str">
        <f t="shared" si="16"/>
        <v>2023/4末</v>
      </c>
      <c r="B257" s="10" t="str">
        <f t="shared" si="16"/>
        <v>令和5/4末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2023/4末</v>
      </c>
      <c r="B258" s="8" t="str">
        <f t="shared" si="16"/>
        <v>令和5/4末</v>
      </c>
      <c r="C258" s="16">
        <v>256</v>
      </c>
      <c r="D258" s="16">
        <v>276</v>
      </c>
      <c r="E258" s="17" t="s">
        <v>285</v>
      </c>
      <c r="F258" s="16">
        <v>94</v>
      </c>
      <c r="G258" s="16">
        <v>1</v>
      </c>
      <c r="H258" s="16">
        <v>93</v>
      </c>
      <c r="I258" s="16">
        <v>0</v>
      </c>
      <c r="J258" s="16">
        <v>187</v>
      </c>
      <c r="K258" s="16">
        <v>1</v>
      </c>
      <c r="L258" s="16">
        <v>84</v>
      </c>
      <c r="M258" s="9" t="s">
        <v>409</v>
      </c>
    </row>
    <row r="259" spans="1:13" x14ac:dyDescent="0.2">
      <c r="A259" s="10" t="str">
        <f t="shared" si="16"/>
        <v>2023/4末</v>
      </c>
      <c r="B259" s="10" t="str">
        <f t="shared" si="16"/>
        <v>令和5/4末</v>
      </c>
      <c r="C259" s="18">
        <v>257</v>
      </c>
      <c r="D259" s="18">
        <v>277</v>
      </c>
      <c r="E259" s="19" t="s">
        <v>286</v>
      </c>
      <c r="F259" s="18">
        <v>54</v>
      </c>
      <c r="G259" s="18">
        <v>0</v>
      </c>
      <c r="H259" s="18">
        <v>51</v>
      </c>
      <c r="I259" s="18">
        <v>0</v>
      </c>
      <c r="J259" s="18">
        <v>105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2023/4末</v>
      </c>
      <c r="B260" s="8" t="str">
        <f t="shared" si="16"/>
        <v>令和5/4末</v>
      </c>
      <c r="C260" s="16">
        <v>258</v>
      </c>
      <c r="D260" s="16">
        <v>278</v>
      </c>
      <c r="E260" s="17" t="s">
        <v>287</v>
      </c>
      <c r="F260" s="16">
        <v>93</v>
      </c>
      <c r="G260" s="16">
        <v>1</v>
      </c>
      <c r="H260" s="16">
        <v>82</v>
      </c>
      <c r="I260" s="16">
        <v>1</v>
      </c>
      <c r="J260" s="16">
        <v>175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2023/4末</v>
      </c>
      <c r="B261" s="10" t="str">
        <f t="shared" si="17"/>
        <v>令和5/4末</v>
      </c>
      <c r="C261" s="18">
        <v>259</v>
      </c>
      <c r="D261" s="18">
        <v>280</v>
      </c>
      <c r="E261" s="19" t="s">
        <v>471</v>
      </c>
      <c r="F261" s="18">
        <v>76</v>
      </c>
      <c r="G261" s="18">
        <v>0</v>
      </c>
      <c r="H261" s="18">
        <v>93</v>
      </c>
      <c r="I261" s="18">
        <v>0</v>
      </c>
      <c r="J261" s="18">
        <v>169</v>
      </c>
      <c r="K261" s="18">
        <v>0</v>
      </c>
      <c r="L261" s="18">
        <v>77</v>
      </c>
      <c r="M261" s="7" t="s">
        <v>410</v>
      </c>
    </row>
    <row r="262" spans="1:13" x14ac:dyDescent="0.2">
      <c r="A262" s="8" t="str">
        <f t="shared" si="17"/>
        <v>2023/4末</v>
      </c>
      <c r="B262" s="8" t="str">
        <f t="shared" si="17"/>
        <v>令和5/4末</v>
      </c>
      <c r="C262" s="16">
        <v>260</v>
      </c>
      <c r="D262" s="16">
        <v>281</v>
      </c>
      <c r="E262" s="17" t="s">
        <v>480</v>
      </c>
      <c r="F262" s="16">
        <v>47</v>
      </c>
      <c r="G262" s="16">
        <v>0</v>
      </c>
      <c r="H262" s="16">
        <v>44</v>
      </c>
      <c r="I262" s="16">
        <v>0</v>
      </c>
      <c r="J262" s="16">
        <v>91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2023/4末</v>
      </c>
      <c r="B263" s="10" t="str">
        <f t="shared" si="17"/>
        <v>令和5/4末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2023/4末</v>
      </c>
      <c r="B264" s="8" t="str">
        <f t="shared" si="17"/>
        <v>令和5/4末</v>
      </c>
      <c r="C264" s="16">
        <v>262</v>
      </c>
      <c r="D264" s="16">
        <v>283</v>
      </c>
      <c r="E264" s="17" t="s">
        <v>482</v>
      </c>
      <c r="F264" s="16">
        <v>46</v>
      </c>
      <c r="G264" s="16">
        <v>0</v>
      </c>
      <c r="H264" s="16">
        <v>48</v>
      </c>
      <c r="I264" s="16">
        <v>0</v>
      </c>
      <c r="J264" s="16">
        <v>94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2023/4末</v>
      </c>
      <c r="B265" s="10" t="str">
        <f t="shared" si="17"/>
        <v>令和5/4末</v>
      </c>
      <c r="C265" s="18">
        <v>263</v>
      </c>
      <c r="D265" s="18">
        <v>284</v>
      </c>
      <c r="E265" s="19" t="s">
        <v>483</v>
      </c>
      <c r="F265" s="18">
        <v>24</v>
      </c>
      <c r="G265" s="18">
        <v>0</v>
      </c>
      <c r="H265" s="18">
        <v>14</v>
      </c>
      <c r="I265" s="18">
        <v>0</v>
      </c>
      <c r="J265" s="18">
        <v>38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2023/4末</v>
      </c>
      <c r="B266" s="8" t="str">
        <f t="shared" si="17"/>
        <v>令和5/4末</v>
      </c>
      <c r="C266" s="16">
        <v>264</v>
      </c>
      <c r="D266" s="16">
        <v>285</v>
      </c>
      <c r="E266" s="17" t="s">
        <v>484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2023/4末</v>
      </c>
      <c r="B267" s="10" t="str">
        <f t="shared" si="17"/>
        <v>令和5/4末</v>
      </c>
      <c r="C267" s="18">
        <v>265</v>
      </c>
      <c r="D267" s="18">
        <v>286</v>
      </c>
      <c r="E267" s="19" t="s">
        <v>485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2023/4末</v>
      </c>
      <c r="B268" s="8" t="str">
        <f t="shared" si="17"/>
        <v>令和5/4末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2023/4末</v>
      </c>
      <c r="B269" s="10" t="str">
        <f t="shared" si="17"/>
        <v>令和5/4末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29</v>
      </c>
      <c r="I269" s="18">
        <v>1</v>
      </c>
      <c r="J269" s="18">
        <v>49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2023/4末</v>
      </c>
      <c r="B270" s="8" t="str">
        <f t="shared" si="17"/>
        <v>令和5/4末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2023/4末</v>
      </c>
      <c r="B271" s="10" t="str">
        <f t="shared" si="17"/>
        <v>令和5/4末</v>
      </c>
      <c r="C271" s="18">
        <v>269</v>
      </c>
      <c r="D271" s="18">
        <v>290</v>
      </c>
      <c r="E271" s="19" t="s">
        <v>489</v>
      </c>
      <c r="F271" s="18">
        <v>27</v>
      </c>
      <c r="G271" s="18">
        <v>0</v>
      </c>
      <c r="H271" s="18">
        <v>34</v>
      </c>
      <c r="I271" s="18">
        <v>0</v>
      </c>
      <c r="J271" s="18">
        <v>61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2023/4末</v>
      </c>
      <c r="B272" s="8" t="str">
        <f t="shared" si="17"/>
        <v>令和5/4末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2023/4末</v>
      </c>
      <c r="B273" s="10" t="str">
        <f t="shared" si="17"/>
        <v>令和5/4末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2023/4末</v>
      </c>
      <c r="B274" s="8" t="str">
        <f t="shared" si="17"/>
        <v>令和5/4末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2023/4末</v>
      </c>
      <c r="B275" s="10" t="str">
        <f t="shared" si="17"/>
        <v>令和5/4末</v>
      </c>
      <c r="C275" s="18">
        <v>273</v>
      </c>
      <c r="D275" s="18">
        <v>294</v>
      </c>
      <c r="E275" s="19" t="s">
        <v>493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2023/4末</v>
      </c>
      <c r="B276" s="8" t="str">
        <f t="shared" si="17"/>
        <v>令和5/4末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2023/4末</v>
      </c>
      <c r="B277" s="10" t="str">
        <f t="shared" si="18"/>
        <v>令和5/4末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2023/4末</v>
      </c>
      <c r="B278" s="8" t="str">
        <f t="shared" si="18"/>
        <v>令和5/4末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2023/4末</v>
      </c>
      <c r="B279" s="10" t="str">
        <f t="shared" si="18"/>
        <v>令和5/4末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2023/4末</v>
      </c>
      <c r="B280" s="8" t="str">
        <f t="shared" si="18"/>
        <v>令和5/4末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2023/4末</v>
      </c>
      <c r="B281" s="10" t="str">
        <f t="shared" si="18"/>
        <v>令和5/4末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2023/4末</v>
      </c>
      <c r="B282" s="8" t="str">
        <f t="shared" si="18"/>
        <v>令和5/4末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2023/4末</v>
      </c>
      <c r="B283" s="10" t="str">
        <f t="shared" si="18"/>
        <v>令和5/4末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2023/4末</v>
      </c>
      <c r="B284" s="8" t="str">
        <f t="shared" si="18"/>
        <v>令和5/4末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2023/4末</v>
      </c>
      <c r="B285" s="10" t="str">
        <f t="shared" si="18"/>
        <v>令和5/4末</v>
      </c>
      <c r="C285" s="18">
        <v>283</v>
      </c>
      <c r="D285" s="18">
        <v>400</v>
      </c>
      <c r="E285" s="19" t="s">
        <v>288</v>
      </c>
      <c r="F285" s="18">
        <v>86</v>
      </c>
      <c r="G285" s="18">
        <v>0</v>
      </c>
      <c r="H285" s="18">
        <v>91</v>
      </c>
      <c r="I285" s="18">
        <v>1</v>
      </c>
      <c r="J285" s="18">
        <v>177</v>
      </c>
      <c r="K285" s="18">
        <v>1</v>
      </c>
      <c r="L285" s="18">
        <v>95</v>
      </c>
      <c r="M285" s="7" t="s">
        <v>411</v>
      </c>
    </row>
    <row r="286" spans="1:13" x14ac:dyDescent="0.2">
      <c r="A286" s="8" t="str">
        <f t="shared" si="18"/>
        <v>2023/4末</v>
      </c>
      <c r="B286" s="8" t="str">
        <f t="shared" si="18"/>
        <v>令和5/4末</v>
      </c>
      <c r="C286" s="16">
        <v>284</v>
      </c>
      <c r="D286" s="16">
        <v>401</v>
      </c>
      <c r="E286" s="17" t="s">
        <v>289</v>
      </c>
      <c r="F286" s="16">
        <v>151</v>
      </c>
      <c r="G286" s="16">
        <v>0</v>
      </c>
      <c r="H286" s="16">
        <v>172</v>
      </c>
      <c r="I286" s="16">
        <v>1</v>
      </c>
      <c r="J286" s="16">
        <v>323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2023/4末</v>
      </c>
      <c r="B287" s="10" t="str">
        <f t="shared" si="18"/>
        <v>令和5/4末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2023/4末</v>
      </c>
      <c r="B288" s="8" t="str">
        <f t="shared" si="18"/>
        <v>令和5/4末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37</v>
      </c>
      <c r="I288" s="16">
        <v>0</v>
      </c>
      <c r="J288" s="16">
        <v>67</v>
      </c>
      <c r="K288" s="16">
        <v>0</v>
      </c>
      <c r="L288" s="16">
        <v>36</v>
      </c>
      <c r="M288" s="9" t="s">
        <v>411</v>
      </c>
    </row>
    <row r="289" spans="1:13" x14ac:dyDescent="0.2">
      <c r="A289" s="10" t="str">
        <f t="shared" si="18"/>
        <v>2023/4末</v>
      </c>
      <c r="B289" s="10" t="str">
        <f t="shared" si="18"/>
        <v>令和5/4末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2023/4末</v>
      </c>
      <c r="B290" s="8" t="str">
        <f t="shared" si="18"/>
        <v>令和5/4末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2023/4末</v>
      </c>
      <c r="B291" s="10" t="str">
        <f t="shared" si="18"/>
        <v>令和5/4末</v>
      </c>
      <c r="C291" s="18">
        <v>289</v>
      </c>
      <c r="D291" s="18">
        <v>406</v>
      </c>
      <c r="E291" s="19" t="s">
        <v>294</v>
      </c>
      <c r="F291" s="18">
        <v>22</v>
      </c>
      <c r="G291" s="18">
        <v>0</v>
      </c>
      <c r="H291" s="18">
        <v>22</v>
      </c>
      <c r="I291" s="18">
        <v>0</v>
      </c>
      <c r="J291" s="18">
        <v>44</v>
      </c>
      <c r="K291" s="18">
        <v>0</v>
      </c>
      <c r="L291" s="18">
        <v>22</v>
      </c>
      <c r="M291" s="7" t="s">
        <v>411</v>
      </c>
    </row>
    <row r="292" spans="1:13" x14ac:dyDescent="0.2">
      <c r="A292" s="8" t="str">
        <f t="shared" si="18"/>
        <v>2023/4末</v>
      </c>
      <c r="B292" s="8" t="str">
        <f t="shared" si="18"/>
        <v>令和5/4末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79</v>
      </c>
      <c r="I292" s="16">
        <v>0</v>
      </c>
      <c r="J292" s="16">
        <v>165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2023/4末</v>
      </c>
      <c r="B293" s="10" t="str">
        <f t="shared" si="19"/>
        <v>令和5/4末</v>
      </c>
      <c r="C293" s="18">
        <v>291</v>
      </c>
      <c r="D293" s="18">
        <v>408</v>
      </c>
      <c r="E293" s="19" t="s">
        <v>296</v>
      </c>
      <c r="F293" s="18">
        <v>10</v>
      </c>
      <c r="G293" s="18">
        <v>0</v>
      </c>
      <c r="H293" s="18">
        <v>10</v>
      </c>
      <c r="I293" s="18">
        <v>0</v>
      </c>
      <c r="J293" s="18">
        <v>20</v>
      </c>
      <c r="K293" s="18">
        <v>0</v>
      </c>
      <c r="L293" s="18">
        <v>15</v>
      </c>
      <c r="M293" s="7" t="s">
        <v>411</v>
      </c>
    </row>
    <row r="294" spans="1:13" x14ac:dyDescent="0.2">
      <c r="A294" s="8" t="str">
        <f t="shared" si="19"/>
        <v>2023/4末</v>
      </c>
      <c r="B294" s="8" t="str">
        <f t="shared" si="19"/>
        <v>令和5/4末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2023/4末</v>
      </c>
      <c r="B295" s="10" t="str">
        <f t="shared" si="19"/>
        <v>令和5/4末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2023/4末</v>
      </c>
      <c r="B296" s="8" t="str">
        <f t="shared" si="19"/>
        <v>令和5/4末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2023/4末</v>
      </c>
      <c r="B297" s="10" t="str">
        <f t="shared" si="19"/>
        <v>令和5/4末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2023/4末</v>
      </c>
      <c r="B298" s="8" t="str">
        <f t="shared" si="19"/>
        <v>令和5/4末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2023/4末</v>
      </c>
      <c r="B299" s="10" t="str">
        <f t="shared" si="19"/>
        <v>令和5/4末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2023/4末</v>
      </c>
      <c r="B300" s="8" t="str">
        <f t="shared" si="19"/>
        <v>令和5/4末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2023/4末</v>
      </c>
      <c r="B301" s="10" t="str">
        <f t="shared" si="19"/>
        <v>令和5/4末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2023/4末</v>
      </c>
      <c r="B302" s="8" t="str">
        <f t="shared" si="19"/>
        <v>令和5/4末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2023/4末</v>
      </c>
      <c r="B303" s="10" t="str">
        <f t="shared" si="19"/>
        <v>令和5/4末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2023/4末</v>
      </c>
      <c r="B304" s="8" t="str">
        <f t="shared" si="19"/>
        <v>令和5/4末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59</v>
      </c>
      <c r="I304" s="16">
        <v>0</v>
      </c>
      <c r="J304" s="16">
        <v>64</v>
      </c>
      <c r="K304" s="16">
        <v>0</v>
      </c>
      <c r="L304" s="16">
        <v>64</v>
      </c>
      <c r="M304" s="9" t="s">
        <v>411</v>
      </c>
    </row>
    <row r="305" spans="1:13" x14ac:dyDescent="0.2">
      <c r="A305" s="10" t="str">
        <f t="shared" si="19"/>
        <v>2023/4末</v>
      </c>
      <c r="B305" s="10" t="str">
        <f t="shared" si="19"/>
        <v>令和5/4末</v>
      </c>
      <c r="C305" s="18">
        <v>303</v>
      </c>
      <c r="D305" s="18">
        <v>500</v>
      </c>
      <c r="E305" s="19" t="s">
        <v>308</v>
      </c>
      <c r="F305" s="18">
        <v>252</v>
      </c>
      <c r="G305" s="18">
        <v>0</v>
      </c>
      <c r="H305" s="18">
        <v>261</v>
      </c>
      <c r="I305" s="18">
        <v>1</v>
      </c>
      <c r="J305" s="18">
        <v>513</v>
      </c>
      <c r="K305" s="18">
        <v>1</v>
      </c>
      <c r="L305" s="18">
        <v>191</v>
      </c>
      <c r="M305" s="7" t="s">
        <v>412</v>
      </c>
    </row>
    <row r="306" spans="1:13" x14ac:dyDescent="0.2">
      <c r="A306" s="8" t="str">
        <f t="shared" si="19"/>
        <v>2023/4末</v>
      </c>
      <c r="B306" s="8" t="str">
        <f t="shared" si="19"/>
        <v>令和5/4末</v>
      </c>
      <c r="C306" s="16">
        <v>304</v>
      </c>
      <c r="D306" s="16">
        <v>501</v>
      </c>
      <c r="E306" s="17" t="s">
        <v>309</v>
      </c>
      <c r="F306" s="16">
        <v>89</v>
      </c>
      <c r="G306" s="16">
        <v>4</v>
      </c>
      <c r="H306" s="16">
        <v>71</v>
      </c>
      <c r="I306" s="16">
        <v>1</v>
      </c>
      <c r="J306" s="16">
        <v>160</v>
      </c>
      <c r="K306" s="16">
        <v>5</v>
      </c>
      <c r="L306" s="16">
        <v>73</v>
      </c>
      <c r="M306" s="9" t="s">
        <v>412</v>
      </c>
    </row>
    <row r="307" spans="1:13" x14ac:dyDescent="0.2">
      <c r="A307" s="10" t="str">
        <f t="shared" si="19"/>
        <v>2023/4末</v>
      </c>
      <c r="B307" s="10" t="str">
        <f t="shared" si="19"/>
        <v>令和5/4末</v>
      </c>
      <c r="C307" s="18">
        <v>305</v>
      </c>
      <c r="D307" s="18">
        <v>502</v>
      </c>
      <c r="E307" s="19" t="s">
        <v>310</v>
      </c>
      <c r="F307" s="18">
        <v>45</v>
      </c>
      <c r="G307" s="18">
        <v>0</v>
      </c>
      <c r="H307" s="18">
        <v>41</v>
      </c>
      <c r="I307" s="18">
        <v>0</v>
      </c>
      <c r="J307" s="18">
        <v>86</v>
      </c>
      <c r="K307" s="18">
        <v>0</v>
      </c>
      <c r="L307" s="18">
        <v>43</v>
      </c>
      <c r="M307" s="7" t="s">
        <v>412</v>
      </c>
    </row>
    <row r="308" spans="1:13" x14ac:dyDescent="0.2">
      <c r="A308" s="8" t="str">
        <f t="shared" si="19"/>
        <v>2023/4末</v>
      </c>
      <c r="B308" s="8" t="str">
        <f t="shared" si="19"/>
        <v>令和5/4末</v>
      </c>
      <c r="C308" s="16">
        <v>306</v>
      </c>
      <c r="D308" s="16">
        <v>503</v>
      </c>
      <c r="E308" s="17" t="s">
        <v>311</v>
      </c>
      <c r="F308" s="16">
        <v>52</v>
      </c>
      <c r="G308" s="16">
        <v>0</v>
      </c>
      <c r="H308" s="16">
        <v>43</v>
      </c>
      <c r="I308" s="16">
        <v>0</v>
      </c>
      <c r="J308" s="16">
        <v>95</v>
      </c>
      <c r="K308" s="16">
        <v>0</v>
      </c>
      <c r="L308" s="16">
        <v>44</v>
      </c>
      <c r="M308" s="9" t="s">
        <v>412</v>
      </c>
    </row>
    <row r="309" spans="1:13" x14ac:dyDescent="0.2">
      <c r="A309" s="10" t="str">
        <f t="shared" ref="A309:B324" si="20">A308</f>
        <v>2023/4末</v>
      </c>
      <c r="B309" s="10" t="str">
        <f t="shared" si="20"/>
        <v>令和5/4末</v>
      </c>
      <c r="C309" s="18">
        <v>307</v>
      </c>
      <c r="D309" s="18">
        <v>504</v>
      </c>
      <c r="E309" s="19" t="s">
        <v>312</v>
      </c>
      <c r="F309" s="18">
        <v>87</v>
      </c>
      <c r="G309" s="18">
        <v>0</v>
      </c>
      <c r="H309" s="18">
        <v>80</v>
      </c>
      <c r="I309" s="18">
        <v>0</v>
      </c>
      <c r="J309" s="18">
        <v>167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2023/4末</v>
      </c>
      <c r="B310" s="8" t="str">
        <f t="shared" si="20"/>
        <v>令和5/4末</v>
      </c>
      <c r="C310" s="16">
        <v>308</v>
      </c>
      <c r="D310" s="16">
        <v>505</v>
      </c>
      <c r="E310" s="17" t="s">
        <v>313</v>
      </c>
      <c r="F310" s="16">
        <v>9</v>
      </c>
      <c r="G310" s="16">
        <v>0</v>
      </c>
      <c r="H310" s="16">
        <v>6</v>
      </c>
      <c r="I310" s="16">
        <v>0</v>
      </c>
      <c r="J310" s="16">
        <v>15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2023/4末</v>
      </c>
      <c r="B311" s="10" t="str">
        <f t="shared" si="20"/>
        <v>令和5/4末</v>
      </c>
      <c r="C311" s="18">
        <v>309</v>
      </c>
      <c r="D311" s="18">
        <v>506</v>
      </c>
      <c r="E311" s="19" t="s">
        <v>314</v>
      </c>
      <c r="F311" s="18">
        <v>134</v>
      </c>
      <c r="G311" s="18">
        <v>0</v>
      </c>
      <c r="H311" s="18">
        <v>149</v>
      </c>
      <c r="I311" s="18">
        <v>0</v>
      </c>
      <c r="J311" s="18">
        <v>283</v>
      </c>
      <c r="K311" s="18">
        <v>0</v>
      </c>
      <c r="L311" s="18">
        <v>112</v>
      </c>
      <c r="M311" s="7" t="s">
        <v>412</v>
      </c>
    </row>
    <row r="312" spans="1:13" x14ac:dyDescent="0.2">
      <c r="A312" s="8" t="str">
        <f t="shared" si="20"/>
        <v>2023/4末</v>
      </c>
      <c r="B312" s="8" t="str">
        <f t="shared" si="20"/>
        <v>令和5/4末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38</v>
      </c>
      <c r="I312" s="16">
        <v>0</v>
      </c>
      <c r="J312" s="16">
        <v>77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2023/4末</v>
      </c>
      <c r="B313" s="10" t="str">
        <f t="shared" si="20"/>
        <v>令和5/4末</v>
      </c>
      <c r="C313" s="18">
        <v>311</v>
      </c>
      <c r="D313" s="18">
        <v>508</v>
      </c>
      <c r="E313" s="19" t="s">
        <v>316</v>
      </c>
      <c r="F313" s="18">
        <v>55</v>
      </c>
      <c r="G313" s="18">
        <v>3</v>
      </c>
      <c r="H313" s="18">
        <v>64</v>
      </c>
      <c r="I313" s="18">
        <v>2</v>
      </c>
      <c r="J313" s="18">
        <v>119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2023/4末</v>
      </c>
      <c r="B314" s="8" t="str">
        <f t="shared" si="20"/>
        <v>令和5/4末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76</v>
      </c>
      <c r="I314" s="16">
        <v>0</v>
      </c>
      <c r="J314" s="16">
        <v>156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2023/4末</v>
      </c>
      <c r="B315" s="10" t="str">
        <f t="shared" si="20"/>
        <v>令和5/4末</v>
      </c>
      <c r="C315" s="18">
        <v>313</v>
      </c>
      <c r="D315" s="18">
        <v>510</v>
      </c>
      <c r="E315" s="19" t="s">
        <v>318</v>
      </c>
      <c r="F315" s="18">
        <v>70</v>
      </c>
      <c r="G315" s="18">
        <v>0</v>
      </c>
      <c r="H315" s="18">
        <v>71</v>
      </c>
      <c r="I315" s="18">
        <v>0</v>
      </c>
      <c r="J315" s="18">
        <v>141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2023/4末</v>
      </c>
      <c r="B316" s="8" t="str">
        <f t="shared" si="20"/>
        <v>令和5/4末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24</v>
      </c>
      <c r="I316" s="16">
        <v>0</v>
      </c>
      <c r="J316" s="16">
        <v>44</v>
      </c>
      <c r="K316" s="16">
        <v>0</v>
      </c>
      <c r="L316" s="16">
        <v>16</v>
      </c>
      <c r="M316" s="9" t="s">
        <v>412</v>
      </c>
    </row>
    <row r="317" spans="1:13" x14ac:dyDescent="0.2">
      <c r="A317" s="10" t="str">
        <f t="shared" si="20"/>
        <v>2023/4末</v>
      </c>
      <c r="B317" s="10" t="str">
        <f t="shared" si="20"/>
        <v>令和5/4末</v>
      </c>
      <c r="C317" s="18">
        <v>315</v>
      </c>
      <c r="D317" s="18">
        <v>512</v>
      </c>
      <c r="E317" s="19" t="s">
        <v>320</v>
      </c>
      <c r="F317" s="18">
        <v>23</v>
      </c>
      <c r="G317" s="18">
        <v>0</v>
      </c>
      <c r="H317" s="18">
        <v>21</v>
      </c>
      <c r="I317" s="18">
        <v>1</v>
      </c>
      <c r="J317" s="18">
        <v>44</v>
      </c>
      <c r="K317" s="18">
        <v>1</v>
      </c>
      <c r="L317" s="18">
        <v>21</v>
      </c>
      <c r="M317" s="7" t="s">
        <v>412</v>
      </c>
    </row>
    <row r="318" spans="1:13" x14ac:dyDescent="0.2">
      <c r="A318" s="8" t="str">
        <f t="shared" si="20"/>
        <v>2023/4末</v>
      </c>
      <c r="B318" s="8" t="str">
        <f t="shared" si="20"/>
        <v>令和5/4末</v>
      </c>
      <c r="C318" s="16">
        <v>316</v>
      </c>
      <c r="D318" s="16">
        <v>513</v>
      </c>
      <c r="E318" s="17" t="s">
        <v>321</v>
      </c>
      <c r="F318" s="16">
        <v>71</v>
      </c>
      <c r="G318" s="16">
        <v>0</v>
      </c>
      <c r="H318" s="16">
        <v>74</v>
      </c>
      <c r="I318" s="16">
        <v>0</v>
      </c>
      <c r="J318" s="16">
        <v>145</v>
      </c>
      <c r="K318" s="16">
        <v>0</v>
      </c>
      <c r="L318" s="16">
        <v>62</v>
      </c>
      <c r="M318" s="9" t="s">
        <v>412</v>
      </c>
    </row>
    <row r="319" spans="1:13" x14ac:dyDescent="0.2">
      <c r="A319" s="10" t="str">
        <f t="shared" si="20"/>
        <v>2023/4末</v>
      </c>
      <c r="B319" s="10" t="str">
        <f t="shared" si="20"/>
        <v>令和5/4末</v>
      </c>
      <c r="C319" s="18">
        <v>317</v>
      </c>
      <c r="D319" s="18">
        <v>514</v>
      </c>
      <c r="E319" s="19" t="s">
        <v>322</v>
      </c>
      <c r="F319" s="18">
        <v>55</v>
      </c>
      <c r="G319" s="18">
        <v>1</v>
      </c>
      <c r="H319" s="18">
        <v>45</v>
      </c>
      <c r="I319" s="18">
        <v>2</v>
      </c>
      <c r="J319" s="18">
        <v>100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2023/4末</v>
      </c>
      <c r="B320" s="8" t="str">
        <f t="shared" si="20"/>
        <v>令和5/4末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82</v>
      </c>
      <c r="I320" s="16">
        <v>1</v>
      </c>
      <c r="J320" s="16">
        <v>146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2023/4末</v>
      </c>
      <c r="B321" s="10" t="str">
        <f t="shared" si="20"/>
        <v>令和5/4末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44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2023/4末</v>
      </c>
      <c r="B322" s="8" t="str">
        <f t="shared" si="20"/>
        <v>令和5/4末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82</v>
      </c>
      <c r="I322" s="16">
        <v>0</v>
      </c>
      <c r="J322" s="16">
        <v>154</v>
      </c>
      <c r="K322" s="16">
        <v>0</v>
      </c>
      <c r="L322" s="16">
        <v>49</v>
      </c>
      <c r="M322" s="9" t="s">
        <v>412</v>
      </c>
    </row>
    <row r="323" spans="1:13" x14ac:dyDescent="0.2">
      <c r="A323" s="10" t="str">
        <f t="shared" si="20"/>
        <v>2023/4末</v>
      </c>
      <c r="B323" s="10" t="str">
        <f t="shared" si="20"/>
        <v>令和5/4末</v>
      </c>
      <c r="C323" s="18">
        <v>321</v>
      </c>
      <c r="D323" s="18">
        <v>518</v>
      </c>
      <c r="E323" s="19" t="s">
        <v>326</v>
      </c>
      <c r="F323" s="18">
        <v>169</v>
      </c>
      <c r="G323" s="18">
        <v>0</v>
      </c>
      <c r="H323" s="18">
        <v>173</v>
      </c>
      <c r="I323" s="18">
        <v>2</v>
      </c>
      <c r="J323" s="18">
        <v>342</v>
      </c>
      <c r="K323" s="18">
        <v>2</v>
      </c>
      <c r="L323" s="18">
        <v>137</v>
      </c>
      <c r="M323" s="7" t="s">
        <v>412</v>
      </c>
    </row>
    <row r="324" spans="1:13" x14ac:dyDescent="0.2">
      <c r="A324" s="8" t="str">
        <f t="shared" si="20"/>
        <v>2023/4末</v>
      </c>
      <c r="B324" s="8" t="str">
        <f t="shared" si="20"/>
        <v>令和5/4末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72</v>
      </c>
      <c r="I324" s="16">
        <v>0</v>
      </c>
      <c r="J324" s="16">
        <v>144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2023/4末</v>
      </c>
      <c r="B325" s="10" t="str">
        <f t="shared" si="21"/>
        <v>令和5/4末</v>
      </c>
      <c r="C325" s="18">
        <v>323</v>
      </c>
      <c r="D325" s="18">
        <v>520</v>
      </c>
      <c r="E325" s="19" t="s">
        <v>328</v>
      </c>
      <c r="F325" s="18">
        <v>99</v>
      </c>
      <c r="G325" s="18">
        <v>0</v>
      </c>
      <c r="H325" s="18">
        <v>99</v>
      </c>
      <c r="I325" s="18">
        <v>0</v>
      </c>
      <c r="J325" s="18">
        <v>198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2023/4末</v>
      </c>
      <c r="B326" s="8" t="str">
        <f t="shared" si="21"/>
        <v>令和5/4末</v>
      </c>
      <c r="C326" s="16">
        <v>324</v>
      </c>
      <c r="D326" s="16">
        <v>521</v>
      </c>
      <c r="E326" s="17" t="s">
        <v>329</v>
      </c>
      <c r="F326" s="16">
        <v>47</v>
      </c>
      <c r="G326" s="16">
        <v>0</v>
      </c>
      <c r="H326" s="16">
        <v>35</v>
      </c>
      <c r="I326" s="16">
        <v>0</v>
      </c>
      <c r="J326" s="16">
        <v>82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2023/4末</v>
      </c>
      <c r="B327" s="10" t="str">
        <f t="shared" si="21"/>
        <v>令和5/4末</v>
      </c>
      <c r="C327" s="18">
        <v>325</v>
      </c>
      <c r="D327" s="18">
        <v>522</v>
      </c>
      <c r="E327" s="19" t="s">
        <v>330</v>
      </c>
      <c r="F327" s="18">
        <v>79</v>
      </c>
      <c r="G327" s="18">
        <v>0</v>
      </c>
      <c r="H327" s="18">
        <v>80</v>
      </c>
      <c r="I327" s="18">
        <v>0</v>
      </c>
      <c r="J327" s="18">
        <v>159</v>
      </c>
      <c r="K327" s="18">
        <v>0</v>
      </c>
      <c r="L327" s="18">
        <v>59</v>
      </c>
      <c r="M327" s="7" t="s">
        <v>412</v>
      </c>
    </row>
    <row r="328" spans="1:13" x14ac:dyDescent="0.2">
      <c r="A328" s="8" t="str">
        <f t="shared" si="21"/>
        <v>2023/4末</v>
      </c>
      <c r="B328" s="8" t="str">
        <f t="shared" si="21"/>
        <v>令和5/4末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45</v>
      </c>
      <c r="I328" s="16">
        <v>0</v>
      </c>
      <c r="J328" s="16">
        <v>86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2023/4末</v>
      </c>
      <c r="B329" s="10" t="str">
        <f t="shared" si="21"/>
        <v>令和5/4末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2023/4末</v>
      </c>
      <c r="B330" s="8" t="str">
        <f t="shared" si="21"/>
        <v>令和5/4末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45</v>
      </c>
      <c r="I330" s="16">
        <v>0</v>
      </c>
      <c r="J330" s="16">
        <v>83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2023/4末</v>
      </c>
      <c r="B331" s="10" t="str">
        <f t="shared" si="21"/>
        <v>令和5/4末</v>
      </c>
      <c r="C331" s="18">
        <v>329</v>
      </c>
      <c r="D331" s="18">
        <v>526</v>
      </c>
      <c r="E331" s="19" t="s">
        <v>334</v>
      </c>
      <c r="F331" s="18">
        <v>42</v>
      </c>
      <c r="G331" s="18">
        <v>0</v>
      </c>
      <c r="H331" s="18">
        <v>46</v>
      </c>
      <c r="I331" s="18">
        <v>0</v>
      </c>
      <c r="J331" s="18">
        <v>88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2023/4末</v>
      </c>
      <c r="B332" s="8" t="str">
        <f t="shared" si="21"/>
        <v>令和5/4末</v>
      </c>
      <c r="C332" s="16">
        <v>330</v>
      </c>
      <c r="D332" s="16">
        <v>527</v>
      </c>
      <c r="E332" s="17" t="s">
        <v>335</v>
      </c>
      <c r="F332" s="16">
        <v>19</v>
      </c>
      <c r="G332" s="16">
        <v>0</v>
      </c>
      <c r="H332" s="16">
        <v>22</v>
      </c>
      <c r="I332" s="16">
        <v>0</v>
      </c>
      <c r="J332" s="16">
        <v>41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2023/4末</v>
      </c>
      <c r="B333" s="10" t="str">
        <f t="shared" si="21"/>
        <v>令和5/4末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2023/4末</v>
      </c>
      <c r="B334" s="8" t="str">
        <f t="shared" si="21"/>
        <v>令和5/4末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17</v>
      </c>
      <c r="I334" s="16">
        <v>0</v>
      </c>
      <c r="J334" s="16">
        <v>31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2023/4末</v>
      </c>
      <c r="B335" s="10" t="str">
        <f t="shared" si="21"/>
        <v>令和5/4末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2023/4末</v>
      </c>
      <c r="B336" s="8" t="str">
        <f t="shared" si="21"/>
        <v>令和5/4末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11</v>
      </c>
      <c r="I336" s="16">
        <v>1</v>
      </c>
      <c r="J336" s="16">
        <v>29</v>
      </c>
      <c r="K336" s="16">
        <v>2</v>
      </c>
      <c r="L336" s="16">
        <v>12</v>
      </c>
      <c r="M336" s="9" t="s">
        <v>412</v>
      </c>
    </row>
    <row r="337" spans="1:13" x14ac:dyDescent="0.2">
      <c r="A337" s="10" t="str">
        <f t="shared" si="21"/>
        <v>2023/4末</v>
      </c>
      <c r="B337" s="10" t="str">
        <f t="shared" si="21"/>
        <v>令和5/4末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12</v>
      </c>
      <c r="I337" s="18">
        <v>0</v>
      </c>
      <c r="J337" s="18">
        <v>30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2023/4末</v>
      </c>
      <c r="B338" s="8" t="str">
        <f t="shared" si="21"/>
        <v>令和5/4末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2023/4末</v>
      </c>
      <c r="B339" s="10" t="str">
        <f t="shared" si="21"/>
        <v>令和5/4末</v>
      </c>
      <c r="C339" s="18">
        <v>337</v>
      </c>
      <c r="D339" s="18">
        <v>534</v>
      </c>
      <c r="E339" s="19" t="s">
        <v>342</v>
      </c>
      <c r="F339" s="18">
        <v>100</v>
      </c>
      <c r="G339" s="18">
        <v>0</v>
      </c>
      <c r="H339" s="18">
        <v>94</v>
      </c>
      <c r="I339" s="18">
        <v>0</v>
      </c>
      <c r="J339" s="18">
        <v>194</v>
      </c>
      <c r="K339" s="18">
        <v>0</v>
      </c>
      <c r="L339" s="18">
        <v>101</v>
      </c>
      <c r="M339" s="7" t="s">
        <v>412</v>
      </c>
    </row>
    <row r="340" spans="1:13" x14ac:dyDescent="0.2">
      <c r="A340" s="8" t="str">
        <f t="shared" si="21"/>
        <v>2023/4末</v>
      </c>
      <c r="B340" s="8" t="str">
        <f t="shared" si="21"/>
        <v>令和5/4末</v>
      </c>
      <c r="C340" s="16">
        <v>338</v>
      </c>
      <c r="D340" s="16">
        <v>535</v>
      </c>
      <c r="E340" s="17" t="s">
        <v>343</v>
      </c>
      <c r="F340" s="16">
        <v>11</v>
      </c>
      <c r="G340" s="16">
        <v>0</v>
      </c>
      <c r="H340" s="16">
        <v>6</v>
      </c>
      <c r="I340" s="16">
        <v>0</v>
      </c>
      <c r="J340" s="16">
        <v>17</v>
      </c>
      <c r="K340" s="16">
        <v>0</v>
      </c>
      <c r="L340" s="16">
        <v>11</v>
      </c>
      <c r="M340" s="9" t="s">
        <v>412</v>
      </c>
    </row>
    <row r="341" spans="1:13" x14ac:dyDescent="0.2">
      <c r="A341" s="10" t="str">
        <f t="shared" ref="A341:B346" si="22">A340</f>
        <v>2023/4末</v>
      </c>
      <c r="B341" s="10" t="str">
        <f t="shared" si="22"/>
        <v>令和5/4末</v>
      </c>
      <c r="C341" s="18">
        <v>339</v>
      </c>
      <c r="D341" s="18">
        <v>536</v>
      </c>
      <c r="E341" s="19" t="s">
        <v>344</v>
      </c>
      <c r="F341" s="18">
        <v>72</v>
      </c>
      <c r="G341" s="18">
        <v>0</v>
      </c>
      <c r="H341" s="18">
        <v>64</v>
      </c>
      <c r="I341" s="18">
        <v>3</v>
      </c>
      <c r="J341" s="18">
        <v>136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2023/4末</v>
      </c>
      <c r="B342" s="8" t="str">
        <f t="shared" si="22"/>
        <v>令和5/4末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64</v>
      </c>
      <c r="I342" s="16">
        <v>0</v>
      </c>
      <c r="J342" s="16">
        <v>130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2023/4末</v>
      </c>
      <c r="B343" s="10" t="str">
        <f t="shared" si="22"/>
        <v>令和5/4末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2023/4末</v>
      </c>
      <c r="B344" s="8" t="str">
        <f t="shared" si="22"/>
        <v>令和5/4末</v>
      </c>
      <c r="C344" s="16">
        <v>342</v>
      </c>
      <c r="D344" s="16">
        <v>539</v>
      </c>
      <c r="E344" s="17" t="s">
        <v>347</v>
      </c>
      <c r="F344" s="16">
        <v>86</v>
      </c>
      <c r="G344" s="16">
        <v>0</v>
      </c>
      <c r="H344" s="16">
        <v>94</v>
      </c>
      <c r="I344" s="16">
        <v>1</v>
      </c>
      <c r="J344" s="16">
        <v>180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2023/4末</v>
      </c>
      <c r="B345" s="10" t="str">
        <f t="shared" si="22"/>
        <v>令和5/4末</v>
      </c>
      <c r="C345" s="18">
        <v>343</v>
      </c>
      <c r="D345" s="18">
        <v>540</v>
      </c>
      <c r="E345" s="19" t="s">
        <v>348</v>
      </c>
      <c r="F345" s="18">
        <v>24</v>
      </c>
      <c r="G345" s="18">
        <v>0</v>
      </c>
      <c r="H345" s="18">
        <v>53</v>
      </c>
      <c r="I345" s="18">
        <v>0</v>
      </c>
      <c r="J345" s="18">
        <v>77</v>
      </c>
      <c r="K345" s="18">
        <v>0</v>
      </c>
      <c r="L345" s="18">
        <v>77</v>
      </c>
      <c r="M345" s="7" t="s">
        <v>412</v>
      </c>
    </row>
    <row r="346" spans="1:13" x14ac:dyDescent="0.2">
      <c r="A346" s="11" t="str">
        <f t="shared" si="22"/>
        <v>2023/4末</v>
      </c>
      <c r="B346" s="11" t="str">
        <f t="shared" si="22"/>
        <v>令和5/4末</v>
      </c>
      <c r="C346" s="20">
        <v>344</v>
      </c>
      <c r="D346" s="20">
        <v>541</v>
      </c>
      <c r="E346" s="21" t="s">
        <v>349</v>
      </c>
      <c r="F346" s="20">
        <v>5</v>
      </c>
      <c r="G346" s="20">
        <v>0</v>
      </c>
      <c r="H346" s="20">
        <v>24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1m6dfJvYbC/ZEyooIfwQsE/luzjsDOfrqaQXpnYQHkQd5yEtNud8/DcZ28Ph7dNLbxNELoK6NBmiYxkvVq9bog==" saltValue="Dgz0poLBkcRGnpHMWmp7L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R346"/>
  <sheetViews>
    <sheetView workbookViewId="0">
      <selection activeCell="E3" sqref="E3:E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528</v>
      </c>
      <c r="B2" s="24" t="s">
        <v>529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38539</v>
      </c>
      <c r="G2" s="26">
        <f t="shared" si="0"/>
        <v>324</v>
      </c>
      <c r="H2" s="26">
        <f t="shared" si="0"/>
        <v>39565</v>
      </c>
      <c r="I2" s="26">
        <f t="shared" si="0"/>
        <v>543</v>
      </c>
      <c r="J2" s="26">
        <f t="shared" si="0"/>
        <v>78104</v>
      </c>
      <c r="K2" s="26">
        <f t="shared" si="0"/>
        <v>867</v>
      </c>
      <c r="L2" s="26">
        <f t="shared" si="0"/>
        <v>34747</v>
      </c>
      <c r="M2" s="108" t="s">
        <v>350</v>
      </c>
    </row>
    <row r="3" spans="1:18" x14ac:dyDescent="0.2">
      <c r="A3" s="6" t="str">
        <f>A2</f>
        <v>2023/5末</v>
      </c>
      <c r="B3" s="6" t="str">
        <f>B2</f>
        <v>令和5/5末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41</v>
      </c>
      <c r="I3" s="14">
        <v>2</v>
      </c>
      <c r="J3" s="14">
        <v>70</v>
      </c>
      <c r="K3" s="14">
        <v>2</v>
      </c>
      <c r="L3" s="14">
        <v>49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2023/5末</v>
      </c>
      <c r="B4" s="8" t="str">
        <f>B3</f>
        <v>令和5/5末</v>
      </c>
      <c r="C4" s="16">
        <v>2</v>
      </c>
      <c r="D4" s="16">
        <v>2</v>
      </c>
      <c r="E4" s="17" t="s">
        <v>43</v>
      </c>
      <c r="F4" s="16">
        <v>114</v>
      </c>
      <c r="G4" s="16">
        <v>0</v>
      </c>
      <c r="H4" s="16">
        <v>183</v>
      </c>
      <c r="I4" s="16">
        <v>7</v>
      </c>
      <c r="J4" s="16">
        <v>297</v>
      </c>
      <c r="K4" s="16">
        <v>7</v>
      </c>
      <c r="L4" s="16">
        <v>175</v>
      </c>
      <c r="M4" s="9" t="s">
        <v>396</v>
      </c>
      <c r="Q4" s="1"/>
    </row>
    <row r="5" spans="1:18" x14ac:dyDescent="0.2">
      <c r="A5" s="10" t="str">
        <f t="shared" ref="A5:B20" si="1">A4</f>
        <v>2023/5末</v>
      </c>
      <c r="B5" s="10" t="str">
        <f t="shared" si="1"/>
        <v>令和5/5末</v>
      </c>
      <c r="C5" s="18">
        <v>3</v>
      </c>
      <c r="D5" s="18">
        <v>3</v>
      </c>
      <c r="E5" s="19" t="s">
        <v>44</v>
      </c>
      <c r="F5" s="18">
        <v>154</v>
      </c>
      <c r="G5" s="18">
        <v>6</v>
      </c>
      <c r="H5" s="18">
        <v>151</v>
      </c>
      <c r="I5" s="18">
        <v>3</v>
      </c>
      <c r="J5" s="18">
        <v>305</v>
      </c>
      <c r="K5" s="18">
        <v>9</v>
      </c>
      <c r="L5" s="18">
        <v>143</v>
      </c>
      <c r="M5" s="7" t="s">
        <v>396</v>
      </c>
    </row>
    <row r="6" spans="1:18" x14ac:dyDescent="0.2">
      <c r="A6" s="8" t="str">
        <f t="shared" si="1"/>
        <v>2023/5末</v>
      </c>
      <c r="B6" s="8" t="str">
        <f t="shared" si="1"/>
        <v>令和5/5末</v>
      </c>
      <c r="C6" s="16">
        <v>4</v>
      </c>
      <c r="D6" s="16">
        <v>4</v>
      </c>
      <c r="E6" s="17" t="s">
        <v>45</v>
      </c>
      <c r="F6" s="16">
        <v>252</v>
      </c>
      <c r="G6" s="16">
        <v>0</v>
      </c>
      <c r="H6" s="16">
        <v>271</v>
      </c>
      <c r="I6" s="16">
        <v>4</v>
      </c>
      <c r="J6" s="16">
        <v>523</v>
      </c>
      <c r="K6" s="16">
        <v>4</v>
      </c>
      <c r="L6" s="16">
        <v>246</v>
      </c>
      <c r="M6" s="9" t="s">
        <v>396</v>
      </c>
    </row>
    <row r="7" spans="1:18" x14ac:dyDescent="0.2">
      <c r="A7" s="10" t="str">
        <f t="shared" si="1"/>
        <v>2023/5末</v>
      </c>
      <c r="B7" s="10" t="str">
        <f t="shared" si="1"/>
        <v>令和5/5末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162</v>
      </c>
      <c r="I7" s="18">
        <v>0</v>
      </c>
      <c r="J7" s="18">
        <v>317</v>
      </c>
      <c r="K7" s="18">
        <v>0</v>
      </c>
      <c r="L7" s="18">
        <v>132</v>
      </c>
      <c r="M7" s="7" t="s">
        <v>396</v>
      </c>
    </row>
    <row r="8" spans="1:18" x14ac:dyDescent="0.2">
      <c r="A8" s="8" t="str">
        <f t="shared" si="1"/>
        <v>2023/5末</v>
      </c>
      <c r="B8" s="8" t="str">
        <f t="shared" si="1"/>
        <v>令和5/5末</v>
      </c>
      <c r="C8" s="16">
        <v>6</v>
      </c>
      <c r="D8" s="16">
        <v>6</v>
      </c>
      <c r="E8" s="17" t="s">
        <v>47</v>
      </c>
      <c r="F8" s="16">
        <v>260</v>
      </c>
      <c r="G8" s="16">
        <v>0</v>
      </c>
      <c r="H8" s="16">
        <v>272</v>
      </c>
      <c r="I8" s="16">
        <v>1</v>
      </c>
      <c r="J8" s="16">
        <v>532</v>
      </c>
      <c r="K8" s="16">
        <v>1</v>
      </c>
      <c r="L8" s="16">
        <v>244</v>
      </c>
      <c r="M8" s="9" t="s">
        <v>396</v>
      </c>
    </row>
    <row r="9" spans="1:18" x14ac:dyDescent="0.2">
      <c r="A9" s="10" t="str">
        <f t="shared" si="1"/>
        <v>2023/5末</v>
      </c>
      <c r="B9" s="10" t="str">
        <f t="shared" si="1"/>
        <v>令和5/5末</v>
      </c>
      <c r="C9" s="18">
        <v>7</v>
      </c>
      <c r="D9" s="18">
        <v>7</v>
      </c>
      <c r="E9" s="19" t="s">
        <v>48</v>
      </c>
      <c r="F9" s="18">
        <v>139</v>
      </c>
      <c r="G9" s="18">
        <v>0</v>
      </c>
      <c r="H9" s="18">
        <v>146</v>
      </c>
      <c r="I9" s="18">
        <v>0</v>
      </c>
      <c r="J9" s="18">
        <v>285</v>
      </c>
      <c r="K9" s="18">
        <v>0</v>
      </c>
      <c r="L9" s="18">
        <v>123</v>
      </c>
      <c r="M9" s="7" t="s">
        <v>396</v>
      </c>
    </row>
    <row r="10" spans="1:18" x14ac:dyDescent="0.2">
      <c r="A10" s="8" t="str">
        <f t="shared" si="1"/>
        <v>2023/5末</v>
      </c>
      <c r="B10" s="8" t="str">
        <f t="shared" si="1"/>
        <v>令和5/5末</v>
      </c>
      <c r="C10" s="16">
        <v>8</v>
      </c>
      <c r="D10" s="16">
        <v>8</v>
      </c>
      <c r="E10" s="17" t="s">
        <v>49</v>
      </c>
      <c r="F10" s="16">
        <v>159</v>
      </c>
      <c r="G10" s="16">
        <v>1</v>
      </c>
      <c r="H10" s="16">
        <v>177</v>
      </c>
      <c r="I10" s="16">
        <v>7</v>
      </c>
      <c r="J10" s="16">
        <v>336</v>
      </c>
      <c r="K10" s="16">
        <v>8</v>
      </c>
      <c r="L10" s="16">
        <v>159</v>
      </c>
      <c r="M10" s="9" t="s">
        <v>396</v>
      </c>
    </row>
    <row r="11" spans="1:18" x14ac:dyDescent="0.2">
      <c r="A11" s="10" t="str">
        <f t="shared" si="1"/>
        <v>2023/5末</v>
      </c>
      <c r="B11" s="10" t="str">
        <f t="shared" si="1"/>
        <v>令和5/5末</v>
      </c>
      <c r="C11" s="18">
        <v>9</v>
      </c>
      <c r="D11" s="18">
        <v>10</v>
      </c>
      <c r="E11" s="19" t="s">
        <v>50</v>
      </c>
      <c r="F11" s="18">
        <v>32</v>
      </c>
      <c r="G11" s="18">
        <v>0</v>
      </c>
      <c r="H11" s="18">
        <v>38</v>
      </c>
      <c r="I11" s="18">
        <v>0</v>
      </c>
      <c r="J11" s="18">
        <v>70</v>
      </c>
      <c r="K11" s="18">
        <v>0</v>
      </c>
      <c r="L11" s="18">
        <v>45</v>
      </c>
      <c r="M11" s="7" t="s">
        <v>396</v>
      </c>
    </row>
    <row r="12" spans="1:18" x14ac:dyDescent="0.2">
      <c r="A12" s="8" t="str">
        <f t="shared" si="1"/>
        <v>2023/5末</v>
      </c>
      <c r="B12" s="8" t="str">
        <f t="shared" si="1"/>
        <v>令和5/5末</v>
      </c>
      <c r="C12" s="16">
        <v>10</v>
      </c>
      <c r="D12" s="16">
        <v>11</v>
      </c>
      <c r="E12" s="17" t="s">
        <v>51</v>
      </c>
      <c r="F12" s="16">
        <v>164</v>
      </c>
      <c r="G12" s="16">
        <v>1</v>
      </c>
      <c r="H12" s="16">
        <v>181</v>
      </c>
      <c r="I12" s="16">
        <v>6</v>
      </c>
      <c r="J12" s="16">
        <v>345</v>
      </c>
      <c r="K12" s="16">
        <v>7</v>
      </c>
      <c r="L12" s="16">
        <v>168</v>
      </c>
      <c r="M12" s="9" t="s">
        <v>396</v>
      </c>
    </row>
    <row r="13" spans="1:18" x14ac:dyDescent="0.2">
      <c r="A13" s="10" t="str">
        <f t="shared" si="1"/>
        <v>2023/5末</v>
      </c>
      <c r="B13" s="10" t="str">
        <f t="shared" si="1"/>
        <v>令和5/5末</v>
      </c>
      <c r="C13" s="18">
        <v>11</v>
      </c>
      <c r="D13" s="18">
        <v>12</v>
      </c>
      <c r="E13" s="19" t="s">
        <v>52</v>
      </c>
      <c r="F13" s="18">
        <v>116</v>
      </c>
      <c r="G13" s="18">
        <v>4</v>
      </c>
      <c r="H13" s="18">
        <v>126</v>
      </c>
      <c r="I13" s="18">
        <v>3</v>
      </c>
      <c r="J13" s="18">
        <v>242</v>
      </c>
      <c r="K13" s="18">
        <v>7</v>
      </c>
      <c r="L13" s="18">
        <v>124</v>
      </c>
      <c r="M13" s="7" t="s">
        <v>396</v>
      </c>
    </row>
    <row r="14" spans="1:18" x14ac:dyDescent="0.2">
      <c r="A14" s="8" t="str">
        <f t="shared" si="1"/>
        <v>2023/5末</v>
      </c>
      <c r="B14" s="8" t="str">
        <f t="shared" si="1"/>
        <v>令和5/5末</v>
      </c>
      <c r="C14" s="16">
        <v>12</v>
      </c>
      <c r="D14" s="16">
        <v>13</v>
      </c>
      <c r="E14" s="17" t="s">
        <v>53</v>
      </c>
      <c r="F14" s="16">
        <v>174</v>
      </c>
      <c r="G14" s="16">
        <v>0</v>
      </c>
      <c r="H14" s="16">
        <v>209</v>
      </c>
      <c r="I14" s="16">
        <v>1</v>
      </c>
      <c r="J14" s="16">
        <v>383</v>
      </c>
      <c r="K14" s="16">
        <v>1</v>
      </c>
      <c r="L14" s="16">
        <v>189</v>
      </c>
      <c r="M14" s="9" t="s">
        <v>396</v>
      </c>
    </row>
    <row r="15" spans="1:18" x14ac:dyDescent="0.2">
      <c r="A15" s="10" t="str">
        <f t="shared" si="1"/>
        <v>2023/5末</v>
      </c>
      <c r="B15" s="10" t="str">
        <f t="shared" si="1"/>
        <v>令和5/5末</v>
      </c>
      <c r="C15" s="18">
        <v>13</v>
      </c>
      <c r="D15" s="18">
        <v>14</v>
      </c>
      <c r="E15" s="19" t="s">
        <v>54</v>
      </c>
      <c r="F15" s="18">
        <v>83</v>
      </c>
      <c r="G15" s="18">
        <v>0</v>
      </c>
      <c r="H15" s="18">
        <v>102</v>
      </c>
      <c r="I15" s="18">
        <v>3</v>
      </c>
      <c r="J15" s="18">
        <v>185</v>
      </c>
      <c r="K15" s="18">
        <v>3</v>
      </c>
      <c r="L15" s="18">
        <v>97</v>
      </c>
      <c r="M15" s="7" t="s">
        <v>396</v>
      </c>
    </row>
    <row r="16" spans="1:18" x14ac:dyDescent="0.2">
      <c r="A16" s="8" t="str">
        <f t="shared" si="1"/>
        <v>2023/5末</v>
      </c>
      <c r="B16" s="8" t="str">
        <f t="shared" si="1"/>
        <v>令和5/5末</v>
      </c>
      <c r="C16" s="16">
        <v>14</v>
      </c>
      <c r="D16" s="16">
        <v>15</v>
      </c>
      <c r="E16" s="17" t="s">
        <v>55</v>
      </c>
      <c r="F16" s="16">
        <v>185</v>
      </c>
      <c r="G16" s="16">
        <v>0</v>
      </c>
      <c r="H16" s="16">
        <v>206</v>
      </c>
      <c r="I16" s="16">
        <v>3</v>
      </c>
      <c r="J16" s="16">
        <v>391</v>
      </c>
      <c r="K16" s="16">
        <v>3</v>
      </c>
      <c r="L16" s="16">
        <v>189</v>
      </c>
      <c r="M16" s="9" t="s">
        <v>396</v>
      </c>
    </row>
    <row r="17" spans="1:13" x14ac:dyDescent="0.2">
      <c r="A17" s="10" t="str">
        <f t="shared" si="1"/>
        <v>2023/5末</v>
      </c>
      <c r="B17" s="10" t="str">
        <f t="shared" si="1"/>
        <v>令和5/5末</v>
      </c>
      <c r="C17" s="18">
        <v>15</v>
      </c>
      <c r="D17" s="18">
        <v>16</v>
      </c>
      <c r="E17" s="19" t="s">
        <v>56</v>
      </c>
      <c r="F17" s="18">
        <v>73</v>
      </c>
      <c r="G17" s="18">
        <v>0</v>
      </c>
      <c r="H17" s="18">
        <v>84</v>
      </c>
      <c r="I17" s="18">
        <v>0</v>
      </c>
      <c r="J17" s="18">
        <v>157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2023/5末</v>
      </c>
      <c r="B18" s="8" t="str">
        <f t="shared" si="1"/>
        <v>令和5/5末</v>
      </c>
      <c r="C18" s="16">
        <v>16</v>
      </c>
      <c r="D18" s="16">
        <v>17</v>
      </c>
      <c r="E18" s="17" t="s">
        <v>57</v>
      </c>
      <c r="F18" s="16">
        <v>187</v>
      </c>
      <c r="G18" s="16">
        <v>2</v>
      </c>
      <c r="H18" s="16">
        <v>198</v>
      </c>
      <c r="I18" s="16">
        <v>3</v>
      </c>
      <c r="J18" s="16">
        <v>385</v>
      </c>
      <c r="K18" s="16">
        <v>5</v>
      </c>
      <c r="L18" s="16">
        <v>173</v>
      </c>
      <c r="M18" s="9" t="s">
        <v>396</v>
      </c>
    </row>
    <row r="19" spans="1:13" x14ac:dyDescent="0.2">
      <c r="A19" s="10" t="str">
        <f t="shared" si="1"/>
        <v>2023/5末</v>
      </c>
      <c r="B19" s="10" t="str">
        <f t="shared" si="1"/>
        <v>令和5/5末</v>
      </c>
      <c r="C19" s="18">
        <v>17</v>
      </c>
      <c r="D19" s="18">
        <v>18</v>
      </c>
      <c r="E19" s="19" t="s">
        <v>58</v>
      </c>
      <c r="F19" s="18">
        <v>225</v>
      </c>
      <c r="G19" s="18">
        <v>0</v>
      </c>
      <c r="H19" s="18">
        <v>249</v>
      </c>
      <c r="I19" s="18">
        <v>2</v>
      </c>
      <c r="J19" s="18">
        <v>474</v>
      </c>
      <c r="K19" s="18">
        <v>2</v>
      </c>
      <c r="L19" s="18">
        <v>212</v>
      </c>
      <c r="M19" s="7" t="s">
        <v>396</v>
      </c>
    </row>
    <row r="20" spans="1:13" x14ac:dyDescent="0.2">
      <c r="A20" s="8" t="str">
        <f t="shared" si="1"/>
        <v>2023/5末</v>
      </c>
      <c r="B20" s="8" t="str">
        <f t="shared" si="1"/>
        <v>令和5/5末</v>
      </c>
      <c r="C20" s="16">
        <v>18</v>
      </c>
      <c r="D20" s="16">
        <v>19</v>
      </c>
      <c r="E20" s="17" t="s">
        <v>59</v>
      </c>
      <c r="F20" s="16">
        <v>158</v>
      </c>
      <c r="G20" s="16">
        <v>2</v>
      </c>
      <c r="H20" s="16">
        <v>179</v>
      </c>
      <c r="I20" s="16">
        <v>3</v>
      </c>
      <c r="J20" s="16">
        <v>337</v>
      </c>
      <c r="K20" s="16">
        <v>5</v>
      </c>
      <c r="L20" s="16">
        <v>140</v>
      </c>
      <c r="M20" s="9" t="s">
        <v>396</v>
      </c>
    </row>
    <row r="21" spans="1:13" x14ac:dyDescent="0.2">
      <c r="A21" s="10" t="str">
        <f t="shared" ref="A21:B36" si="2">A20</f>
        <v>2023/5末</v>
      </c>
      <c r="B21" s="10" t="str">
        <f t="shared" si="2"/>
        <v>令和5/5末</v>
      </c>
      <c r="C21" s="18">
        <v>19</v>
      </c>
      <c r="D21" s="18">
        <v>103</v>
      </c>
      <c r="E21" s="19" t="s">
        <v>60</v>
      </c>
      <c r="F21" s="18">
        <v>201</v>
      </c>
      <c r="G21" s="18">
        <v>6</v>
      </c>
      <c r="H21" s="18">
        <v>199</v>
      </c>
      <c r="I21" s="18">
        <v>3</v>
      </c>
      <c r="J21" s="18">
        <v>400</v>
      </c>
      <c r="K21" s="18">
        <v>9</v>
      </c>
      <c r="L21" s="18">
        <v>166</v>
      </c>
      <c r="M21" s="7" t="s">
        <v>396</v>
      </c>
    </row>
    <row r="22" spans="1:13" x14ac:dyDescent="0.2">
      <c r="A22" s="8" t="str">
        <f t="shared" si="2"/>
        <v>2023/5末</v>
      </c>
      <c r="B22" s="8" t="str">
        <f t="shared" si="2"/>
        <v>令和5/5末</v>
      </c>
      <c r="C22" s="16">
        <v>20</v>
      </c>
      <c r="D22" s="16">
        <v>104</v>
      </c>
      <c r="E22" s="17" t="s">
        <v>61</v>
      </c>
      <c r="F22" s="16">
        <v>42</v>
      </c>
      <c r="G22" s="16">
        <v>1</v>
      </c>
      <c r="H22" s="16">
        <v>62</v>
      </c>
      <c r="I22" s="16">
        <v>1</v>
      </c>
      <c r="J22" s="16">
        <v>104</v>
      </c>
      <c r="K22" s="16">
        <v>2</v>
      </c>
      <c r="L22" s="16">
        <v>52</v>
      </c>
      <c r="M22" s="9" t="s">
        <v>396</v>
      </c>
    </row>
    <row r="23" spans="1:13" x14ac:dyDescent="0.2">
      <c r="A23" s="10" t="str">
        <f t="shared" si="2"/>
        <v>2023/5末</v>
      </c>
      <c r="B23" s="10" t="str">
        <f t="shared" si="2"/>
        <v>令和5/5末</v>
      </c>
      <c r="C23" s="18">
        <v>21</v>
      </c>
      <c r="D23" s="18">
        <v>105</v>
      </c>
      <c r="E23" s="19" t="s">
        <v>62</v>
      </c>
      <c r="F23" s="18">
        <v>25</v>
      </c>
      <c r="G23" s="18">
        <v>0</v>
      </c>
      <c r="H23" s="18">
        <v>20</v>
      </c>
      <c r="I23" s="18">
        <v>0</v>
      </c>
      <c r="J23" s="18">
        <v>45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2023/5末</v>
      </c>
      <c r="B24" s="8" t="str">
        <f t="shared" si="2"/>
        <v>令和5/5末</v>
      </c>
      <c r="C24" s="16">
        <v>22</v>
      </c>
      <c r="D24" s="16">
        <v>20</v>
      </c>
      <c r="E24" s="17" t="s">
        <v>63</v>
      </c>
      <c r="F24" s="16">
        <v>37</v>
      </c>
      <c r="G24" s="16">
        <v>0</v>
      </c>
      <c r="H24" s="16">
        <v>33</v>
      </c>
      <c r="I24" s="16">
        <v>0</v>
      </c>
      <c r="J24" s="16">
        <v>70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2023/5末</v>
      </c>
      <c r="B25" s="10" t="str">
        <f t="shared" si="2"/>
        <v>令和5/5末</v>
      </c>
      <c r="C25" s="18">
        <v>23</v>
      </c>
      <c r="D25" s="18">
        <v>21</v>
      </c>
      <c r="E25" s="19" t="s">
        <v>64</v>
      </c>
      <c r="F25" s="18">
        <v>163</v>
      </c>
      <c r="G25" s="18">
        <v>0</v>
      </c>
      <c r="H25" s="18">
        <v>178</v>
      </c>
      <c r="I25" s="18">
        <v>11</v>
      </c>
      <c r="J25" s="18">
        <v>341</v>
      </c>
      <c r="K25" s="18">
        <v>11</v>
      </c>
      <c r="L25" s="18">
        <v>165</v>
      </c>
      <c r="M25" s="7" t="s">
        <v>396</v>
      </c>
    </row>
    <row r="26" spans="1:13" x14ac:dyDescent="0.2">
      <c r="A26" s="8" t="str">
        <f t="shared" si="2"/>
        <v>2023/5末</v>
      </c>
      <c r="B26" s="8" t="str">
        <f t="shared" si="2"/>
        <v>令和5/5末</v>
      </c>
      <c r="C26" s="16">
        <v>24</v>
      </c>
      <c r="D26" s="16">
        <v>22</v>
      </c>
      <c r="E26" s="17" t="s">
        <v>65</v>
      </c>
      <c r="F26" s="16">
        <v>233</v>
      </c>
      <c r="G26" s="16">
        <v>2</v>
      </c>
      <c r="H26" s="16">
        <v>288</v>
      </c>
      <c r="I26" s="16">
        <v>9</v>
      </c>
      <c r="J26" s="16">
        <v>521</v>
      </c>
      <c r="K26" s="16">
        <v>11</v>
      </c>
      <c r="L26" s="16">
        <v>254</v>
      </c>
      <c r="M26" s="9" t="s">
        <v>396</v>
      </c>
    </row>
    <row r="27" spans="1:13" x14ac:dyDescent="0.2">
      <c r="A27" s="10" t="str">
        <f t="shared" si="2"/>
        <v>2023/5末</v>
      </c>
      <c r="B27" s="10" t="str">
        <f t="shared" si="2"/>
        <v>令和5/5末</v>
      </c>
      <c r="C27" s="18">
        <v>25</v>
      </c>
      <c r="D27" s="18">
        <v>23</v>
      </c>
      <c r="E27" s="19" t="s">
        <v>66</v>
      </c>
      <c r="F27" s="18">
        <v>222</v>
      </c>
      <c r="G27" s="18">
        <v>1</v>
      </c>
      <c r="H27" s="18">
        <v>228</v>
      </c>
      <c r="I27" s="18">
        <v>6</v>
      </c>
      <c r="J27" s="18">
        <v>450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2023/5末</v>
      </c>
      <c r="B28" s="8" t="str">
        <f t="shared" si="2"/>
        <v>令和5/5末</v>
      </c>
      <c r="C28" s="16">
        <v>26</v>
      </c>
      <c r="D28" s="16">
        <v>24</v>
      </c>
      <c r="E28" s="17" t="s">
        <v>67</v>
      </c>
      <c r="F28" s="16">
        <v>314</v>
      </c>
      <c r="G28" s="16">
        <v>4</v>
      </c>
      <c r="H28" s="16">
        <v>378</v>
      </c>
      <c r="I28" s="16">
        <v>11</v>
      </c>
      <c r="J28" s="16">
        <v>692</v>
      </c>
      <c r="K28" s="16">
        <v>15</v>
      </c>
      <c r="L28" s="16">
        <v>311</v>
      </c>
      <c r="M28" s="9" t="s">
        <v>396</v>
      </c>
    </row>
    <row r="29" spans="1:13" x14ac:dyDescent="0.2">
      <c r="A29" s="10" t="str">
        <f t="shared" si="2"/>
        <v>2023/5末</v>
      </c>
      <c r="B29" s="10" t="str">
        <f t="shared" si="2"/>
        <v>令和5/5末</v>
      </c>
      <c r="C29" s="18">
        <v>27</v>
      </c>
      <c r="D29" s="18">
        <v>25</v>
      </c>
      <c r="E29" s="19" t="s">
        <v>68</v>
      </c>
      <c r="F29" s="18">
        <v>210</v>
      </c>
      <c r="G29" s="18">
        <v>8</v>
      </c>
      <c r="H29" s="18">
        <v>243</v>
      </c>
      <c r="I29" s="18">
        <v>15</v>
      </c>
      <c r="J29" s="18">
        <v>453</v>
      </c>
      <c r="K29" s="18">
        <v>23</v>
      </c>
      <c r="L29" s="18">
        <v>221</v>
      </c>
      <c r="M29" s="7" t="s">
        <v>396</v>
      </c>
    </row>
    <row r="30" spans="1:13" x14ac:dyDescent="0.2">
      <c r="A30" s="8" t="str">
        <f t="shared" si="2"/>
        <v>2023/5末</v>
      </c>
      <c r="B30" s="8" t="str">
        <f t="shared" si="2"/>
        <v>令和5/5末</v>
      </c>
      <c r="C30" s="16">
        <v>28</v>
      </c>
      <c r="D30" s="16">
        <v>26</v>
      </c>
      <c r="E30" s="17" t="s">
        <v>69</v>
      </c>
      <c r="F30" s="16">
        <v>175</v>
      </c>
      <c r="G30" s="16">
        <v>0</v>
      </c>
      <c r="H30" s="16">
        <v>171</v>
      </c>
      <c r="I30" s="16">
        <v>0</v>
      </c>
      <c r="J30" s="16">
        <v>346</v>
      </c>
      <c r="K30" s="16">
        <v>0</v>
      </c>
      <c r="L30" s="16">
        <v>147</v>
      </c>
      <c r="M30" s="9" t="s">
        <v>396</v>
      </c>
    </row>
    <row r="31" spans="1:13" x14ac:dyDescent="0.2">
      <c r="A31" s="10" t="str">
        <f t="shared" si="2"/>
        <v>2023/5末</v>
      </c>
      <c r="B31" s="10" t="str">
        <f t="shared" si="2"/>
        <v>令和5/5末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2023/5末</v>
      </c>
      <c r="B32" s="8" t="str">
        <f t="shared" si="2"/>
        <v>令和5/5末</v>
      </c>
      <c r="C32" s="16">
        <v>30</v>
      </c>
      <c r="D32" s="16">
        <v>29</v>
      </c>
      <c r="E32" s="17" t="s">
        <v>71</v>
      </c>
      <c r="F32" s="16">
        <v>6</v>
      </c>
      <c r="G32" s="16">
        <v>0</v>
      </c>
      <c r="H32" s="16">
        <v>20</v>
      </c>
      <c r="I32" s="16">
        <v>0</v>
      </c>
      <c r="J32" s="16">
        <v>26</v>
      </c>
      <c r="K32" s="16">
        <v>0</v>
      </c>
      <c r="L32" s="16">
        <v>26</v>
      </c>
      <c r="M32" s="9" t="s">
        <v>396</v>
      </c>
    </row>
    <row r="33" spans="1:13" x14ac:dyDescent="0.2">
      <c r="A33" s="10" t="str">
        <f t="shared" si="2"/>
        <v>2023/5末</v>
      </c>
      <c r="B33" s="10" t="str">
        <f t="shared" si="2"/>
        <v>令和5/5末</v>
      </c>
      <c r="C33" s="18">
        <v>31</v>
      </c>
      <c r="D33" s="18">
        <v>30</v>
      </c>
      <c r="E33" s="19" t="s">
        <v>72</v>
      </c>
      <c r="F33" s="18">
        <v>550</v>
      </c>
      <c r="G33" s="18">
        <v>3</v>
      </c>
      <c r="H33" s="18">
        <v>535</v>
      </c>
      <c r="I33" s="18">
        <v>7</v>
      </c>
      <c r="J33" s="18">
        <v>1085</v>
      </c>
      <c r="K33" s="18">
        <v>10</v>
      </c>
      <c r="L33" s="18">
        <v>484</v>
      </c>
      <c r="M33" s="7" t="s">
        <v>396</v>
      </c>
    </row>
    <row r="34" spans="1:13" x14ac:dyDescent="0.2">
      <c r="A34" s="8" t="str">
        <f t="shared" si="2"/>
        <v>2023/5末</v>
      </c>
      <c r="B34" s="8" t="str">
        <f t="shared" si="2"/>
        <v>令和5/5末</v>
      </c>
      <c r="C34" s="16">
        <v>32</v>
      </c>
      <c r="D34" s="16">
        <v>31</v>
      </c>
      <c r="E34" s="17" t="s">
        <v>73</v>
      </c>
      <c r="F34" s="16">
        <v>584</v>
      </c>
      <c r="G34" s="16">
        <v>7</v>
      </c>
      <c r="H34" s="16">
        <v>730</v>
      </c>
      <c r="I34" s="16">
        <v>25</v>
      </c>
      <c r="J34" s="16">
        <v>1314</v>
      </c>
      <c r="K34" s="16">
        <v>32</v>
      </c>
      <c r="L34" s="16">
        <v>697</v>
      </c>
      <c r="M34" s="9" t="s">
        <v>396</v>
      </c>
    </row>
    <row r="35" spans="1:13" x14ac:dyDescent="0.2">
      <c r="A35" s="10" t="str">
        <f t="shared" si="2"/>
        <v>2023/5末</v>
      </c>
      <c r="B35" s="10" t="str">
        <f t="shared" si="2"/>
        <v>令和5/5末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2023/5末</v>
      </c>
      <c r="B36" s="8" t="str">
        <f t="shared" si="2"/>
        <v>令和5/5末</v>
      </c>
      <c r="C36" s="16">
        <v>34</v>
      </c>
      <c r="D36" s="16">
        <v>33</v>
      </c>
      <c r="E36" s="17" t="s">
        <v>75</v>
      </c>
      <c r="F36" s="16">
        <v>330</v>
      </c>
      <c r="G36" s="16">
        <v>4</v>
      </c>
      <c r="H36" s="16">
        <v>317</v>
      </c>
      <c r="I36" s="16">
        <v>4</v>
      </c>
      <c r="J36" s="16">
        <v>647</v>
      </c>
      <c r="K36" s="16">
        <v>8</v>
      </c>
      <c r="L36" s="16">
        <v>246</v>
      </c>
      <c r="M36" s="9" t="s">
        <v>396</v>
      </c>
    </row>
    <row r="37" spans="1:13" x14ac:dyDescent="0.2">
      <c r="A37" s="10" t="str">
        <f t="shared" ref="A37:B52" si="3">A36</f>
        <v>2023/5末</v>
      </c>
      <c r="B37" s="10" t="str">
        <f t="shared" si="3"/>
        <v>令和5/5末</v>
      </c>
      <c r="C37" s="18">
        <v>35</v>
      </c>
      <c r="D37" s="18">
        <v>34</v>
      </c>
      <c r="E37" s="19" t="s">
        <v>76</v>
      </c>
      <c r="F37" s="18">
        <v>427</v>
      </c>
      <c r="G37" s="18">
        <v>3</v>
      </c>
      <c r="H37" s="18">
        <v>396</v>
      </c>
      <c r="I37" s="18">
        <v>3</v>
      </c>
      <c r="J37" s="18">
        <v>823</v>
      </c>
      <c r="K37" s="18">
        <v>6</v>
      </c>
      <c r="L37" s="18">
        <v>386</v>
      </c>
      <c r="M37" s="7" t="s">
        <v>396</v>
      </c>
    </row>
    <row r="38" spans="1:13" x14ac:dyDescent="0.2">
      <c r="A38" s="8" t="str">
        <f t="shared" si="3"/>
        <v>2023/5末</v>
      </c>
      <c r="B38" s="8" t="str">
        <f t="shared" si="3"/>
        <v>令和5/5末</v>
      </c>
      <c r="C38" s="16">
        <v>36</v>
      </c>
      <c r="D38" s="16">
        <v>35</v>
      </c>
      <c r="E38" s="17" t="s">
        <v>77</v>
      </c>
      <c r="F38" s="16">
        <v>548</v>
      </c>
      <c r="G38" s="16">
        <v>9</v>
      </c>
      <c r="H38" s="16">
        <v>522</v>
      </c>
      <c r="I38" s="16">
        <v>3</v>
      </c>
      <c r="J38" s="16">
        <v>1070</v>
      </c>
      <c r="K38" s="16">
        <v>12</v>
      </c>
      <c r="L38" s="16">
        <v>450</v>
      </c>
      <c r="M38" s="9" t="s">
        <v>396</v>
      </c>
    </row>
    <row r="39" spans="1:13" x14ac:dyDescent="0.2">
      <c r="A39" s="10" t="str">
        <f t="shared" si="3"/>
        <v>2023/5末</v>
      </c>
      <c r="B39" s="10" t="str">
        <f t="shared" si="3"/>
        <v>令和5/5末</v>
      </c>
      <c r="C39" s="18">
        <v>37</v>
      </c>
      <c r="D39" s="18">
        <v>36</v>
      </c>
      <c r="E39" s="19" t="s">
        <v>78</v>
      </c>
      <c r="F39" s="18">
        <v>148</v>
      </c>
      <c r="G39" s="18">
        <v>1</v>
      </c>
      <c r="H39" s="18">
        <v>136</v>
      </c>
      <c r="I39" s="18">
        <v>2</v>
      </c>
      <c r="J39" s="18">
        <v>284</v>
      </c>
      <c r="K39" s="18">
        <v>3</v>
      </c>
      <c r="L39" s="18">
        <v>109</v>
      </c>
      <c r="M39" s="7" t="s">
        <v>396</v>
      </c>
    </row>
    <row r="40" spans="1:13" x14ac:dyDescent="0.2">
      <c r="A40" s="8" t="str">
        <f t="shared" si="3"/>
        <v>2023/5末</v>
      </c>
      <c r="B40" s="8" t="str">
        <f t="shared" si="3"/>
        <v>令和5/5末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8</v>
      </c>
      <c r="I40" s="16">
        <v>0</v>
      </c>
      <c r="J40" s="16">
        <v>25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2023/5末</v>
      </c>
      <c r="B41" s="10" t="str">
        <f t="shared" si="3"/>
        <v>令和5/5末</v>
      </c>
      <c r="C41" s="18">
        <v>39</v>
      </c>
      <c r="D41" s="18">
        <v>38</v>
      </c>
      <c r="E41" s="19" t="s">
        <v>80</v>
      </c>
      <c r="F41" s="18">
        <v>274</v>
      </c>
      <c r="G41" s="18">
        <v>3</v>
      </c>
      <c r="H41" s="18">
        <v>287</v>
      </c>
      <c r="I41" s="18">
        <v>5</v>
      </c>
      <c r="J41" s="18">
        <v>561</v>
      </c>
      <c r="K41" s="18">
        <v>8</v>
      </c>
      <c r="L41" s="18">
        <v>221</v>
      </c>
      <c r="M41" s="7" t="s">
        <v>396</v>
      </c>
    </row>
    <row r="42" spans="1:13" x14ac:dyDescent="0.2">
      <c r="A42" s="8" t="str">
        <f t="shared" si="3"/>
        <v>2023/5末</v>
      </c>
      <c r="B42" s="8" t="str">
        <f t="shared" si="3"/>
        <v>令和5/5末</v>
      </c>
      <c r="C42" s="16">
        <v>40</v>
      </c>
      <c r="D42" s="16">
        <v>39</v>
      </c>
      <c r="E42" s="17" t="s">
        <v>81</v>
      </c>
      <c r="F42" s="16">
        <v>216</v>
      </c>
      <c r="G42" s="16">
        <v>1</v>
      </c>
      <c r="H42" s="16">
        <v>206</v>
      </c>
      <c r="I42" s="16">
        <v>0</v>
      </c>
      <c r="J42" s="16">
        <v>422</v>
      </c>
      <c r="K42" s="16">
        <v>1</v>
      </c>
      <c r="L42" s="16">
        <v>163</v>
      </c>
      <c r="M42" s="9" t="s">
        <v>396</v>
      </c>
    </row>
    <row r="43" spans="1:13" x14ac:dyDescent="0.2">
      <c r="A43" s="10" t="str">
        <f t="shared" si="3"/>
        <v>2023/5末</v>
      </c>
      <c r="B43" s="10" t="str">
        <f t="shared" si="3"/>
        <v>令和5/5末</v>
      </c>
      <c r="C43" s="18">
        <v>41</v>
      </c>
      <c r="D43" s="18">
        <v>40</v>
      </c>
      <c r="E43" s="19" t="s">
        <v>465</v>
      </c>
      <c r="F43" s="18">
        <v>114</v>
      </c>
      <c r="G43" s="18">
        <v>1</v>
      </c>
      <c r="H43" s="18">
        <v>113</v>
      </c>
      <c r="I43" s="18">
        <v>3</v>
      </c>
      <c r="J43" s="18">
        <v>227</v>
      </c>
      <c r="K43" s="18">
        <v>4</v>
      </c>
      <c r="L43" s="18">
        <v>125</v>
      </c>
      <c r="M43" s="7" t="s">
        <v>396</v>
      </c>
    </row>
    <row r="44" spans="1:13" x14ac:dyDescent="0.2">
      <c r="A44" s="8" t="str">
        <f t="shared" si="3"/>
        <v>2023/5末</v>
      </c>
      <c r="B44" s="8" t="str">
        <f t="shared" si="3"/>
        <v>令和5/5末</v>
      </c>
      <c r="C44" s="16">
        <v>42</v>
      </c>
      <c r="D44" s="16">
        <v>41</v>
      </c>
      <c r="E44" s="17" t="s">
        <v>466</v>
      </c>
      <c r="F44" s="16">
        <v>115</v>
      </c>
      <c r="G44" s="16">
        <v>1</v>
      </c>
      <c r="H44" s="16">
        <v>128</v>
      </c>
      <c r="I44" s="16">
        <v>1</v>
      </c>
      <c r="J44" s="16">
        <v>243</v>
      </c>
      <c r="K44" s="16">
        <v>2</v>
      </c>
      <c r="L44" s="16">
        <v>124</v>
      </c>
      <c r="M44" s="9" t="s">
        <v>396</v>
      </c>
    </row>
    <row r="45" spans="1:13" x14ac:dyDescent="0.2">
      <c r="A45" s="10" t="str">
        <f t="shared" si="3"/>
        <v>2023/5末</v>
      </c>
      <c r="B45" s="10" t="str">
        <f t="shared" si="3"/>
        <v>令和5/5末</v>
      </c>
      <c r="C45" s="18">
        <v>43</v>
      </c>
      <c r="D45" s="18">
        <v>42</v>
      </c>
      <c r="E45" s="19" t="s">
        <v>82</v>
      </c>
      <c r="F45" s="18">
        <v>162</v>
      </c>
      <c r="G45" s="18">
        <v>1</v>
      </c>
      <c r="H45" s="18">
        <v>163</v>
      </c>
      <c r="I45" s="18">
        <v>4</v>
      </c>
      <c r="J45" s="18">
        <v>325</v>
      </c>
      <c r="K45" s="18">
        <v>5</v>
      </c>
      <c r="L45" s="18">
        <v>147</v>
      </c>
      <c r="M45" s="7" t="s">
        <v>396</v>
      </c>
    </row>
    <row r="46" spans="1:13" x14ac:dyDescent="0.2">
      <c r="A46" s="8" t="str">
        <f t="shared" si="3"/>
        <v>2023/5末</v>
      </c>
      <c r="B46" s="8" t="str">
        <f t="shared" si="3"/>
        <v>令和5/5末</v>
      </c>
      <c r="C46" s="16">
        <v>44</v>
      </c>
      <c r="D46" s="16">
        <v>43</v>
      </c>
      <c r="E46" s="17" t="s">
        <v>83</v>
      </c>
      <c r="F46" s="16">
        <v>200</v>
      </c>
      <c r="G46" s="16">
        <v>0</v>
      </c>
      <c r="H46" s="16">
        <v>211</v>
      </c>
      <c r="I46" s="16">
        <v>0</v>
      </c>
      <c r="J46" s="16">
        <v>411</v>
      </c>
      <c r="K46" s="16">
        <v>0</v>
      </c>
      <c r="L46" s="16">
        <v>192</v>
      </c>
      <c r="M46" s="9" t="s">
        <v>396</v>
      </c>
    </row>
    <row r="47" spans="1:13" x14ac:dyDescent="0.2">
      <c r="A47" s="10" t="str">
        <f t="shared" si="3"/>
        <v>2023/5末</v>
      </c>
      <c r="B47" s="10" t="str">
        <f t="shared" si="3"/>
        <v>令和5/5末</v>
      </c>
      <c r="C47" s="18">
        <v>45</v>
      </c>
      <c r="D47" s="18">
        <v>44</v>
      </c>
      <c r="E47" s="19" t="s">
        <v>84</v>
      </c>
      <c r="F47" s="18">
        <v>31</v>
      </c>
      <c r="G47" s="18">
        <v>0</v>
      </c>
      <c r="H47" s="18">
        <v>56</v>
      </c>
      <c r="I47" s="18">
        <v>0</v>
      </c>
      <c r="J47" s="18">
        <v>87</v>
      </c>
      <c r="K47" s="18">
        <v>0</v>
      </c>
      <c r="L47" s="18">
        <v>43</v>
      </c>
      <c r="M47" s="7" t="s">
        <v>396</v>
      </c>
    </row>
    <row r="48" spans="1:13" x14ac:dyDescent="0.2">
      <c r="A48" s="8" t="str">
        <f t="shared" si="3"/>
        <v>2023/5末</v>
      </c>
      <c r="B48" s="8" t="str">
        <f t="shared" si="3"/>
        <v>令和5/5末</v>
      </c>
      <c r="C48" s="16">
        <v>46</v>
      </c>
      <c r="D48" s="16">
        <v>45</v>
      </c>
      <c r="E48" s="17" t="s">
        <v>85</v>
      </c>
      <c r="F48" s="16">
        <v>143</v>
      </c>
      <c r="G48" s="16">
        <v>0</v>
      </c>
      <c r="H48" s="16">
        <v>133</v>
      </c>
      <c r="I48" s="16">
        <v>1</v>
      </c>
      <c r="J48" s="16">
        <v>276</v>
      </c>
      <c r="K48" s="16">
        <v>1</v>
      </c>
      <c r="L48" s="16">
        <v>128</v>
      </c>
      <c r="M48" s="9" t="s">
        <v>396</v>
      </c>
    </row>
    <row r="49" spans="1:13" x14ac:dyDescent="0.2">
      <c r="A49" s="10" t="str">
        <f t="shared" si="3"/>
        <v>2023/5末</v>
      </c>
      <c r="B49" s="10" t="str">
        <f t="shared" si="3"/>
        <v>令和5/5末</v>
      </c>
      <c r="C49" s="18">
        <v>47</v>
      </c>
      <c r="D49" s="18">
        <v>46</v>
      </c>
      <c r="E49" s="19" t="s">
        <v>86</v>
      </c>
      <c r="F49" s="18">
        <v>105</v>
      </c>
      <c r="G49" s="18">
        <v>1</v>
      </c>
      <c r="H49" s="18">
        <v>149</v>
      </c>
      <c r="I49" s="18">
        <v>1</v>
      </c>
      <c r="J49" s="18">
        <v>254</v>
      </c>
      <c r="K49" s="18">
        <v>2</v>
      </c>
      <c r="L49" s="18">
        <v>212</v>
      </c>
      <c r="M49" s="7" t="s">
        <v>396</v>
      </c>
    </row>
    <row r="50" spans="1:13" x14ac:dyDescent="0.2">
      <c r="A50" s="8" t="str">
        <f t="shared" si="3"/>
        <v>2023/5末</v>
      </c>
      <c r="B50" s="8" t="str">
        <f t="shared" si="3"/>
        <v>令和5/5末</v>
      </c>
      <c r="C50" s="16">
        <v>48</v>
      </c>
      <c r="D50" s="16">
        <v>47</v>
      </c>
      <c r="E50" s="17" t="s">
        <v>87</v>
      </c>
      <c r="F50" s="16">
        <v>108</v>
      </c>
      <c r="G50" s="16">
        <v>0</v>
      </c>
      <c r="H50" s="16">
        <v>115</v>
      </c>
      <c r="I50" s="16">
        <v>0</v>
      </c>
      <c r="J50" s="16">
        <v>223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2023/5末</v>
      </c>
      <c r="B51" s="10" t="str">
        <f t="shared" si="3"/>
        <v>令和5/5末</v>
      </c>
      <c r="C51" s="18">
        <v>49</v>
      </c>
      <c r="D51" s="18">
        <v>48</v>
      </c>
      <c r="E51" s="19" t="s">
        <v>88</v>
      </c>
      <c r="F51" s="18">
        <v>149</v>
      </c>
      <c r="G51" s="18">
        <v>0</v>
      </c>
      <c r="H51" s="18">
        <v>138</v>
      </c>
      <c r="I51" s="18">
        <v>1</v>
      </c>
      <c r="J51" s="18">
        <v>287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2023/5末</v>
      </c>
      <c r="B52" s="8" t="str">
        <f t="shared" si="3"/>
        <v>令和5/5末</v>
      </c>
      <c r="C52" s="16">
        <v>50</v>
      </c>
      <c r="D52" s="16">
        <v>49</v>
      </c>
      <c r="E52" s="17" t="s">
        <v>89</v>
      </c>
      <c r="F52" s="16">
        <v>89</v>
      </c>
      <c r="G52" s="16">
        <v>1</v>
      </c>
      <c r="H52" s="16">
        <v>88</v>
      </c>
      <c r="I52" s="16">
        <v>1</v>
      </c>
      <c r="J52" s="16">
        <v>177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2023/5末</v>
      </c>
      <c r="B53" s="10" t="str">
        <f t="shared" si="4"/>
        <v>令和5/5末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2023/5末</v>
      </c>
      <c r="B54" s="8" t="str">
        <f t="shared" si="4"/>
        <v>令和5/5末</v>
      </c>
      <c r="C54" s="16">
        <v>52</v>
      </c>
      <c r="D54" s="16">
        <v>51</v>
      </c>
      <c r="E54" s="17" t="s">
        <v>91</v>
      </c>
      <c r="F54" s="16">
        <v>99</v>
      </c>
      <c r="G54" s="16">
        <v>1</v>
      </c>
      <c r="H54" s="16">
        <v>109</v>
      </c>
      <c r="I54" s="16">
        <v>1</v>
      </c>
      <c r="J54" s="16">
        <v>208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2023/5末</v>
      </c>
      <c r="B55" s="10" t="str">
        <f t="shared" si="4"/>
        <v>令和5/5末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13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2023/5末</v>
      </c>
      <c r="B56" s="8" t="str">
        <f t="shared" si="4"/>
        <v>令和5/5末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64</v>
      </c>
      <c r="I56" s="16">
        <v>1</v>
      </c>
      <c r="J56" s="16">
        <v>125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2023/5末</v>
      </c>
      <c r="B57" s="10" t="str">
        <f t="shared" si="4"/>
        <v>令和5/5末</v>
      </c>
      <c r="C57" s="18">
        <v>55</v>
      </c>
      <c r="D57" s="18">
        <v>54</v>
      </c>
      <c r="E57" s="19" t="s">
        <v>94</v>
      </c>
      <c r="F57" s="18">
        <v>138</v>
      </c>
      <c r="G57" s="18">
        <v>0</v>
      </c>
      <c r="H57" s="18">
        <v>155</v>
      </c>
      <c r="I57" s="18">
        <v>3</v>
      </c>
      <c r="J57" s="18">
        <v>293</v>
      </c>
      <c r="K57" s="18">
        <v>3</v>
      </c>
      <c r="L57" s="18">
        <v>121</v>
      </c>
      <c r="M57" s="7" t="s">
        <v>396</v>
      </c>
    </row>
    <row r="58" spans="1:13" x14ac:dyDescent="0.2">
      <c r="A58" s="8" t="str">
        <f t="shared" si="4"/>
        <v>2023/5末</v>
      </c>
      <c r="B58" s="8" t="str">
        <f t="shared" si="4"/>
        <v>令和5/5末</v>
      </c>
      <c r="C58" s="16">
        <v>56</v>
      </c>
      <c r="D58" s="16">
        <v>55</v>
      </c>
      <c r="E58" s="17" t="s">
        <v>95</v>
      </c>
      <c r="F58" s="16">
        <v>307</v>
      </c>
      <c r="G58" s="16">
        <v>7</v>
      </c>
      <c r="H58" s="16">
        <v>333</v>
      </c>
      <c r="I58" s="16">
        <v>8</v>
      </c>
      <c r="J58" s="16">
        <v>640</v>
      </c>
      <c r="K58" s="16">
        <v>15</v>
      </c>
      <c r="L58" s="16">
        <v>281</v>
      </c>
      <c r="M58" s="9" t="s">
        <v>396</v>
      </c>
    </row>
    <row r="59" spans="1:13" x14ac:dyDescent="0.2">
      <c r="A59" s="10" t="str">
        <f t="shared" si="4"/>
        <v>2023/5末</v>
      </c>
      <c r="B59" s="10" t="str">
        <f t="shared" si="4"/>
        <v>令和5/5末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2023/5末</v>
      </c>
      <c r="B60" s="8" t="str">
        <f t="shared" si="4"/>
        <v>令和5/5末</v>
      </c>
      <c r="C60" s="16">
        <v>58</v>
      </c>
      <c r="D60" s="16">
        <v>57</v>
      </c>
      <c r="E60" s="17" t="s">
        <v>96</v>
      </c>
      <c r="F60" s="16">
        <v>78</v>
      </c>
      <c r="G60" s="16">
        <v>3</v>
      </c>
      <c r="H60" s="16">
        <v>79</v>
      </c>
      <c r="I60" s="16">
        <v>2</v>
      </c>
      <c r="J60" s="16">
        <v>157</v>
      </c>
      <c r="K60" s="16">
        <v>5</v>
      </c>
      <c r="L60" s="16">
        <v>75</v>
      </c>
      <c r="M60" s="9" t="s">
        <v>396</v>
      </c>
    </row>
    <row r="61" spans="1:13" x14ac:dyDescent="0.2">
      <c r="A61" s="10" t="str">
        <f t="shared" si="4"/>
        <v>2023/5末</v>
      </c>
      <c r="B61" s="10" t="str">
        <f t="shared" si="4"/>
        <v>令和5/5末</v>
      </c>
      <c r="C61" s="18">
        <v>59</v>
      </c>
      <c r="D61" s="18">
        <v>58</v>
      </c>
      <c r="E61" s="19" t="s">
        <v>97</v>
      </c>
      <c r="F61" s="18">
        <v>127</v>
      </c>
      <c r="G61" s="18">
        <v>0</v>
      </c>
      <c r="H61" s="18">
        <v>117</v>
      </c>
      <c r="I61" s="18">
        <v>0</v>
      </c>
      <c r="J61" s="18">
        <v>244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2023/5末</v>
      </c>
      <c r="B62" s="8" t="str">
        <f t="shared" si="4"/>
        <v>令和5/5末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2023/5末</v>
      </c>
      <c r="B63" s="10" t="str">
        <f t="shared" si="4"/>
        <v>令和5/5末</v>
      </c>
      <c r="C63" s="18">
        <v>61</v>
      </c>
      <c r="D63" s="18">
        <v>60</v>
      </c>
      <c r="E63" s="19" t="s">
        <v>99</v>
      </c>
      <c r="F63" s="18">
        <v>265</v>
      </c>
      <c r="G63" s="18">
        <v>7</v>
      </c>
      <c r="H63" s="18">
        <v>291</v>
      </c>
      <c r="I63" s="18">
        <v>15</v>
      </c>
      <c r="J63" s="18">
        <v>556</v>
      </c>
      <c r="K63" s="18">
        <v>22</v>
      </c>
      <c r="L63" s="18">
        <v>291</v>
      </c>
      <c r="M63" s="7" t="s">
        <v>396</v>
      </c>
    </row>
    <row r="64" spans="1:13" x14ac:dyDescent="0.2">
      <c r="A64" s="8" t="str">
        <f t="shared" si="4"/>
        <v>2023/5末</v>
      </c>
      <c r="B64" s="8" t="str">
        <f t="shared" si="4"/>
        <v>令和5/5末</v>
      </c>
      <c r="C64" s="16">
        <v>62</v>
      </c>
      <c r="D64" s="16">
        <v>61</v>
      </c>
      <c r="E64" s="17" t="s">
        <v>100</v>
      </c>
      <c r="F64" s="16">
        <v>289</v>
      </c>
      <c r="G64" s="16">
        <v>7</v>
      </c>
      <c r="H64" s="16">
        <v>264</v>
      </c>
      <c r="I64" s="16">
        <v>8</v>
      </c>
      <c r="J64" s="16">
        <v>553</v>
      </c>
      <c r="K64" s="16">
        <v>15</v>
      </c>
      <c r="L64" s="16">
        <v>292</v>
      </c>
      <c r="M64" s="9" t="s">
        <v>396</v>
      </c>
    </row>
    <row r="65" spans="1:13" x14ac:dyDescent="0.2">
      <c r="A65" s="10" t="str">
        <f t="shared" si="4"/>
        <v>2023/5末</v>
      </c>
      <c r="B65" s="10" t="str">
        <f t="shared" si="4"/>
        <v>令和5/5末</v>
      </c>
      <c r="C65" s="18">
        <v>63</v>
      </c>
      <c r="D65" s="18">
        <v>62</v>
      </c>
      <c r="E65" s="19" t="s">
        <v>101</v>
      </c>
      <c r="F65" s="18">
        <v>120</v>
      </c>
      <c r="G65" s="18">
        <v>2</v>
      </c>
      <c r="H65" s="18">
        <v>101</v>
      </c>
      <c r="I65" s="18">
        <v>8</v>
      </c>
      <c r="J65" s="18">
        <v>221</v>
      </c>
      <c r="K65" s="18">
        <v>10</v>
      </c>
      <c r="L65" s="18">
        <v>139</v>
      </c>
      <c r="M65" s="7" t="s">
        <v>396</v>
      </c>
    </row>
    <row r="66" spans="1:13" x14ac:dyDescent="0.2">
      <c r="A66" s="8" t="str">
        <f t="shared" si="4"/>
        <v>2023/5末</v>
      </c>
      <c r="B66" s="8" t="str">
        <f t="shared" si="4"/>
        <v>令和5/5末</v>
      </c>
      <c r="C66" s="16">
        <v>64</v>
      </c>
      <c r="D66" s="16">
        <v>63</v>
      </c>
      <c r="E66" s="17" t="s">
        <v>102</v>
      </c>
      <c r="F66" s="16">
        <v>341</v>
      </c>
      <c r="G66" s="16">
        <v>6</v>
      </c>
      <c r="H66" s="16">
        <v>342</v>
      </c>
      <c r="I66" s="16">
        <v>8</v>
      </c>
      <c r="J66" s="16">
        <v>683</v>
      </c>
      <c r="K66" s="16">
        <v>14</v>
      </c>
      <c r="L66" s="16">
        <v>320</v>
      </c>
      <c r="M66" s="9" t="s">
        <v>396</v>
      </c>
    </row>
    <row r="67" spans="1:13" x14ac:dyDescent="0.2">
      <c r="A67" s="10" t="str">
        <f t="shared" si="4"/>
        <v>2023/5末</v>
      </c>
      <c r="B67" s="10" t="str">
        <f t="shared" si="4"/>
        <v>令和5/5末</v>
      </c>
      <c r="C67" s="18">
        <v>65</v>
      </c>
      <c r="D67" s="18">
        <v>64</v>
      </c>
      <c r="E67" s="19" t="s">
        <v>103</v>
      </c>
      <c r="F67" s="18">
        <v>336</v>
      </c>
      <c r="G67" s="18">
        <v>20</v>
      </c>
      <c r="H67" s="18">
        <v>347</v>
      </c>
      <c r="I67" s="18">
        <v>18</v>
      </c>
      <c r="J67" s="18">
        <v>683</v>
      </c>
      <c r="K67" s="18">
        <v>38</v>
      </c>
      <c r="L67" s="18">
        <v>316</v>
      </c>
      <c r="M67" s="7" t="s">
        <v>396</v>
      </c>
    </row>
    <row r="68" spans="1:13" x14ac:dyDescent="0.2">
      <c r="A68" s="8" t="str">
        <f t="shared" si="4"/>
        <v>2023/5末</v>
      </c>
      <c r="B68" s="8" t="str">
        <f t="shared" si="4"/>
        <v>令和5/5末</v>
      </c>
      <c r="C68" s="16">
        <v>66</v>
      </c>
      <c r="D68" s="16">
        <v>65</v>
      </c>
      <c r="E68" s="17" t="s">
        <v>104</v>
      </c>
      <c r="F68" s="16">
        <v>5</v>
      </c>
      <c r="G68" s="16">
        <v>0</v>
      </c>
      <c r="H68" s="16">
        <v>6</v>
      </c>
      <c r="I68" s="16">
        <v>0</v>
      </c>
      <c r="J68" s="16">
        <v>11</v>
      </c>
      <c r="K68" s="16">
        <v>0</v>
      </c>
      <c r="L68" s="16">
        <v>7</v>
      </c>
      <c r="M68" s="9" t="s">
        <v>396</v>
      </c>
    </row>
    <row r="69" spans="1:13" x14ac:dyDescent="0.2">
      <c r="A69" s="10" t="str">
        <f t="shared" ref="A69:B84" si="5">A68</f>
        <v>2023/5末</v>
      </c>
      <c r="B69" s="10" t="str">
        <f t="shared" si="5"/>
        <v>令和5/5末</v>
      </c>
      <c r="C69" s="18">
        <v>67</v>
      </c>
      <c r="D69" s="18">
        <v>66</v>
      </c>
      <c r="E69" s="19" t="s">
        <v>105</v>
      </c>
      <c r="F69" s="18">
        <v>106</v>
      </c>
      <c r="G69" s="18">
        <v>0</v>
      </c>
      <c r="H69" s="18">
        <v>106</v>
      </c>
      <c r="I69" s="18">
        <v>0</v>
      </c>
      <c r="J69" s="18">
        <v>212</v>
      </c>
      <c r="K69" s="18">
        <v>0</v>
      </c>
      <c r="L69" s="18">
        <v>102</v>
      </c>
      <c r="M69" s="7" t="s">
        <v>396</v>
      </c>
    </row>
    <row r="70" spans="1:13" x14ac:dyDescent="0.2">
      <c r="A70" s="8" t="str">
        <f t="shared" si="5"/>
        <v>2023/5末</v>
      </c>
      <c r="B70" s="8" t="str">
        <f t="shared" si="5"/>
        <v>令和5/5末</v>
      </c>
      <c r="C70" s="16">
        <v>68</v>
      </c>
      <c r="D70" s="16">
        <v>67</v>
      </c>
      <c r="E70" s="17" t="s">
        <v>106</v>
      </c>
      <c r="F70" s="16">
        <v>217</v>
      </c>
      <c r="G70" s="16">
        <v>1</v>
      </c>
      <c r="H70" s="16">
        <v>252</v>
      </c>
      <c r="I70" s="16">
        <v>3</v>
      </c>
      <c r="J70" s="16">
        <v>469</v>
      </c>
      <c r="K70" s="16">
        <v>4</v>
      </c>
      <c r="L70" s="16">
        <v>192</v>
      </c>
      <c r="M70" s="9" t="s">
        <v>396</v>
      </c>
    </row>
    <row r="71" spans="1:13" x14ac:dyDescent="0.2">
      <c r="A71" s="10" t="str">
        <f t="shared" si="5"/>
        <v>2023/5末</v>
      </c>
      <c r="B71" s="10" t="str">
        <f t="shared" si="5"/>
        <v>令和5/5末</v>
      </c>
      <c r="C71" s="18">
        <v>69</v>
      </c>
      <c r="D71" s="18">
        <v>68</v>
      </c>
      <c r="E71" s="19" t="s">
        <v>107</v>
      </c>
      <c r="F71" s="18">
        <v>340</v>
      </c>
      <c r="G71" s="18">
        <v>2</v>
      </c>
      <c r="H71" s="18">
        <v>341</v>
      </c>
      <c r="I71" s="18">
        <v>5</v>
      </c>
      <c r="J71" s="18">
        <v>681</v>
      </c>
      <c r="K71" s="18">
        <v>7</v>
      </c>
      <c r="L71" s="18">
        <v>335</v>
      </c>
      <c r="M71" s="7" t="s">
        <v>396</v>
      </c>
    </row>
    <row r="72" spans="1:13" x14ac:dyDescent="0.2">
      <c r="A72" s="8" t="str">
        <f t="shared" si="5"/>
        <v>2023/5末</v>
      </c>
      <c r="B72" s="8" t="str">
        <f t="shared" si="5"/>
        <v>令和5/5末</v>
      </c>
      <c r="C72" s="16">
        <v>70</v>
      </c>
      <c r="D72" s="16">
        <v>69</v>
      </c>
      <c r="E72" s="17" t="s">
        <v>108</v>
      </c>
      <c r="F72" s="16">
        <v>380</v>
      </c>
      <c r="G72" s="16">
        <v>8</v>
      </c>
      <c r="H72" s="16">
        <v>313</v>
      </c>
      <c r="I72" s="16">
        <v>5</v>
      </c>
      <c r="J72" s="16">
        <v>693</v>
      </c>
      <c r="K72" s="16">
        <v>13</v>
      </c>
      <c r="L72" s="16">
        <v>357</v>
      </c>
      <c r="M72" s="9" t="s">
        <v>396</v>
      </c>
    </row>
    <row r="73" spans="1:13" x14ac:dyDescent="0.2">
      <c r="A73" s="10" t="str">
        <f t="shared" si="5"/>
        <v>2023/5末</v>
      </c>
      <c r="B73" s="10" t="str">
        <f t="shared" si="5"/>
        <v>令和5/5末</v>
      </c>
      <c r="C73" s="18">
        <v>71</v>
      </c>
      <c r="D73" s="18">
        <v>70</v>
      </c>
      <c r="E73" s="19" t="s">
        <v>109</v>
      </c>
      <c r="F73" s="18">
        <v>171</v>
      </c>
      <c r="G73" s="18">
        <v>0</v>
      </c>
      <c r="H73" s="18">
        <v>167</v>
      </c>
      <c r="I73" s="18">
        <v>1</v>
      </c>
      <c r="J73" s="18">
        <v>338</v>
      </c>
      <c r="K73" s="18">
        <v>1</v>
      </c>
      <c r="L73" s="18">
        <v>141</v>
      </c>
      <c r="M73" s="7" t="s">
        <v>396</v>
      </c>
    </row>
    <row r="74" spans="1:13" x14ac:dyDescent="0.2">
      <c r="A74" s="8" t="str">
        <f t="shared" si="5"/>
        <v>2023/5末</v>
      </c>
      <c r="B74" s="8" t="str">
        <f t="shared" si="5"/>
        <v>令和5/5末</v>
      </c>
      <c r="C74" s="16">
        <v>72</v>
      </c>
      <c r="D74" s="16">
        <v>71</v>
      </c>
      <c r="E74" s="17" t="s">
        <v>110</v>
      </c>
      <c r="F74" s="16">
        <v>207</v>
      </c>
      <c r="G74" s="16">
        <v>3</v>
      </c>
      <c r="H74" s="16">
        <v>178</v>
      </c>
      <c r="I74" s="16">
        <v>4</v>
      </c>
      <c r="J74" s="16">
        <v>385</v>
      </c>
      <c r="K74" s="16">
        <v>7</v>
      </c>
      <c r="L74" s="16">
        <v>190</v>
      </c>
      <c r="M74" s="9" t="s">
        <v>396</v>
      </c>
    </row>
    <row r="75" spans="1:13" x14ac:dyDescent="0.2">
      <c r="A75" s="10" t="str">
        <f t="shared" si="5"/>
        <v>2023/5末</v>
      </c>
      <c r="B75" s="10" t="str">
        <f t="shared" si="5"/>
        <v>令和5/5末</v>
      </c>
      <c r="C75" s="18">
        <v>73</v>
      </c>
      <c r="D75" s="18">
        <v>72</v>
      </c>
      <c r="E75" s="19" t="s">
        <v>111</v>
      </c>
      <c r="F75" s="18">
        <v>226</v>
      </c>
      <c r="G75" s="18">
        <v>1</v>
      </c>
      <c r="H75" s="18">
        <v>304</v>
      </c>
      <c r="I75" s="18">
        <v>7</v>
      </c>
      <c r="J75" s="18">
        <v>530</v>
      </c>
      <c r="K75" s="18">
        <v>8</v>
      </c>
      <c r="L75" s="18">
        <v>258</v>
      </c>
      <c r="M75" s="7" t="s">
        <v>396</v>
      </c>
    </row>
    <row r="76" spans="1:13" x14ac:dyDescent="0.2">
      <c r="A76" s="8" t="str">
        <f t="shared" si="5"/>
        <v>2023/5末</v>
      </c>
      <c r="B76" s="8" t="str">
        <f t="shared" si="5"/>
        <v>令和5/5末</v>
      </c>
      <c r="C76" s="16">
        <v>74</v>
      </c>
      <c r="D76" s="16">
        <v>73</v>
      </c>
      <c r="E76" s="17" t="s">
        <v>112</v>
      </c>
      <c r="F76" s="16">
        <v>437</v>
      </c>
      <c r="G76" s="16">
        <v>2</v>
      </c>
      <c r="H76" s="16">
        <v>309</v>
      </c>
      <c r="I76" s="16">
        <v>3</v>
      </c>
      <c r="J76" s="16">
        <v>746</v>
      </c>
      <c r="K76" s="16">
        <v>5</v>
      </c>
      <c r="L76" s="16">
        <v>437</v>
      </c>
      <c r="M76" s="9" t="s">
        <v>396</v>
      </c>
    </row>
    <row r="77" spans="1:13" x14ac:dyDescent="0.2">
      <c r="A77" s="10" t="str">
        <f t="shared" si="5"/>
        <v>2023/5末</v>
      </c>
      <c r="B77" s="10" t="str">
        <f t="shared" si="5"/>
        <v>令和5/5末</v>
      </c>
      <c r="C77" s="18">
        <v>75</v>
      </c>
      <c r="D77" s="18">
        <v>74</v>
      </c>
      <c r="E77" s="19" t="s">
        <v>113</v>
      </c>
      <c r="F77" s="18">
        <v>433</v>
      </c>
      <c r="G77" s="18">
        <v>1</v>
      </c>
      <c r="H77" s="18">
        <v>434</v>
      </c>
      <c r="I77" s="18">
        <v>5</v>
      </c>
      <c r="J77" s="18">
        <v>867</v>
      </c>
      <c r="K77" s="18">
        <v>6</v>
      </c>
      <c r="L77" s="18">
        <v>385</v>
      </c>
      <c r="M77" s="7" t="s">
        <v>396</v>
      </c>
    </row>
    <row r="78" spans="1:13" x14ac:dyDescent="0.2">
      <c r="A78" s="8" t="str">
        <f t="shared" si="5"/>
        <v>2023/5末</v>
      </c>
      <c r="B78" s="8" t="str">
        <f t="shared" si="5"/>
        <v>令和5/5末</v>
      </c>
      <c r="C78" s="16">
        <v>76</v>
      </c>
      <c r="D78" s="16">
        <v>75</v>
      </c>
      <c r="E78" s="17" t="s">
        <v>114</v>
      </c>
      <c r="F78" s="16">
        <v>220</v>
      </c>
      <c r="G78" s="16">
        <v>2</v>
      </c>
      <c r="H78" s="16">
        <v>243</v>
      </c>
      <c r="I78" s="16">
        <v>4</v>
      </c>
      <c r="J78" s="16">
        <v>463</v>
      </c>
      <c r="K78" s="16">
        <v>6</v>
      </c>
      <c r="L78" s="16">
        <v>191</v>
      </c>
      <c r="M78" s="9" t="s">
        <v>396</v>
      </c>
    </row>
    <row r="79" spans="1:13" x14ac:dyDescent="0.2">
      <c r="A79" s="10" t="str">
        <f t="shared" si="5"/>
        <v>2023/5末</v>
      </c>
      <c r="B79" s="10" t="str">
        <f t="shared" si="5"/>
        <v>令和5/5末</v>
      </c>
      <c r="C79" s="18">
        <v>77</v>
      </c>
      <c r="D79" s="18">
        <v>76</v>
      </c>
      <c r="E79" s="19" t="s">
        <v>115</v>
      </c>
      <c r="F79" s="18">
        <v>11</v>
      </c>
      <c r="G79" s="18">
        <v>0</v>
      </c>
      <c r="H79" s="18">
        <v>10</v>
      </c>
      <c r="I79" s="18">
        <v>0</v>
      </c>
      <c r="J79" s="18">
        <v>21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2023/5末</v>
      </c>
      <c r="B80" s="8" t="str">
        <f t="shared" si="5"/>
        <v>令和5/5末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2023/5末</v>
      </c>
      <c r="B81" s="10" t="str">
        <f t="shared" si="5"/>
        <v>令和5/5末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2023/5末</v>
      </c>
      <c r="B82" s="8" t="str">
        <f t="shared" si="5"/>
        <v>令和5/5末</v>
      </c>
      <c r="C82" s="16">
        <v>80</v>
      </c>
      <c r="D82" s="16">
        <v>79</v>
      </c>
      <c r="E82" s="17" t="s">
        <v>118</v>
      </c>
      <c r="F82" s="16">
        <v>21</v>
      </c>
      <c r="G82" s="16">
        <v>0</v>
      </c>
      <c r="H82" s="16">
        <v>23</v>
      </c>
      <c r="I82" s="16">
        <v>0</v>
      </c>
      <c r="J82" s="16">
        <v>44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2023/5末</v>
      </c>
      <c r="B83" s="10" t="str">
        <f t="shared" si="5"/>
        <v>令和5/5末</v>
      </c>
      <c r="C83" s="18">
        <v>81</v>
      </c>
      <c r="D83" s="18">
        <v>80</v>
      </c>
      <c r="E83" s="19" t="s">
        <v>119</v>
      </c>
      <c r="F83" s="18">
        <v>339</v>
      </c>
      <c r="G83" s="18">
        <v>4</v>
      </c>
      <c r="H83" s="18">
        <v>292</v>
      </c>
      <c r="I83" s="18">
        <v>4</v>
      </c>
      <c r="J83" s="18">
        <v>631</v>
      </c>
      <c r="K83" s="18">
        <v>8</v>
      </c>
      <c r="L83" s="18">
        <v>312</v>
      </c>
      <c r="M83" s="7" t="s">
        <v>396</v>
      </c>
    </row>
    <row r="84" spans="1:13" x14ac:dyDescent="0.2">
      <c r="A84" s="8" t="str">
        <f t="shared" si="5"/>
        <v>2023/5末</v>
      </c>
      <c r="B84" s="8" t="str">
        <f t="shared" si="5"/>
        <v>令和5/5末</v>
      </c>
      <c r="C84" s="16">
        <v>82</v>
      </c>
      <c r="D84" s="16">
        <v>81</v>
      </c>
      <c r="E84" s="17" t="s">
        <v>120</v>
      </c>
      <c r="F84" s="16">
        <v>425</v>
      </c>
      <c r="G84" s="16">
        <v>1</v>
      </c>
      <c r="H84" s="16">
        <v>417</v>
      </c>
      <c r="I84" s="16">
        <v>10</v>
      </c>
      <c r="J84" s="16">
        <v>842</v>
      </c>
      <c r="K84" s="16">
        <v>11</v>
      </c>
      <c r="L84" s="16">
        <v>381</v>
      </c>
      <c r="M84" s="9" t="s">
        <v>396</v>
      </c>
    </row>
    <row r="85" spans="1:13" x14ac:dyDescent="0.2">
      <c r="A85" s="10" t="str">
        <f t="shared" ref="A85:B100" si="6">A84</f>
        <v>2023/5末</v>
      </c>
      <c r="B85" s="10" t="str">
        <f t="shared" si="6"/>
        <v>令和5/5末</v>
      </c>
      <c r="C85" s="18">
        <v>83</v>
      </c>
      <c r="D85" s="18">
        <v>82</v>
      </c>
      <c r="E85" s="19" t="s">
        <v>121</v>
      </c>
      <c r="F85" s="18">
        <v>212</v>
      </c>
      <c r="G85" s="18">
        <v>0</v>
      </c>
      <c r="H85" s="18">
        <v>162</v>
      </c>
      <c r="I85" s="18">
        <v>1</v>
      </c>
      <c r="J85" s="18">
        <v>374</v>
      </c>
      <c r="K85" s="18">
        <v>1</v>
      </c>
      <c r="L85" s="18">
        <v>197</v>
      </c>
      <c r="M85" s="7" t="s">
        <v>396</v>
      </c>
    </row>
    <row r="86" spans="1:13" x14ac:dyDescent="0.2">
      <c r="A86" s="8" t="str">
        <f t="shared" si="6"/>
        <v>2023/5末</v>
      </c>
      <c r="B86" s="8" t="str">
        <f t="shared" si="6"/>
        <v>令和5/5末</v>
      </c>
      <c r="C86" s="16">
        <v>84</v>
      </c>
      <c r="D86" s="16">
        <v>83</v>
      </c>
      <c r="E86" s="17" t="s">
        <v>122</v>
      </c>
      <c r="F86" s="16">
        <v>219</v>
      </c>
      <c r="G86" s="16">
        <v>0</v>
      </c>
      <c r="H86" s="16">
        <v>213</v>
      </c>
      <c r="I86" s="16">
        <v>1</v>
      </c>
      <c r="J86" s="16">
        <v>432</v>
      </c>
      <c r="K86" s="16">
        <v>1</v>
      </c>
      <c r="L86" s="16">
        <v>216</v>
      </c>
      <c r="M86" s="9" t="s">
        <v>396</v>
      </c>
    </row>
    <row r="87" spans="1:13" x14ac:dyDescent="0.2">
      <c r="A87" s="10" t="str">
        <f t="shared" si="6"/>
        <v>2023/5末</v>
      </c>
      <c r="B87" s="10" t="str">
        <f t="shared" si="6"/>
        <v>令和5/5末</v>
      </c>
      <c r="C87" s="18">
        <v>85</v>
      </c>
      <c r="D87" s="18">
        <v>84</v>
      </c>
      <c r="E87" s="19" t="s">
        <v>123</v>
      </c>
      <c r="F87" s="18">
        <v>122</v>
      </c>
      <c r="G87" s="18">
        <v>0</v>
      </c>
      <c r="H87" s="18">
        <v>125</v>
      </c>
      <c r="I87" s="18">
        <v>2</v>
      </c>
      <c r="J87" s="18">
        <v>247</v>
      </c>
      <c r="K87" s="18">
        <v>2</v>
      </c>
      <c r="L87" s="18">
        <v>114</v>
      </c>
      <c r="M87" s="7" t="s">
        <v>396</v>
      </c>
    </row>
    <row r="88" spans="1:13" x14ac:dyDescent="0.2">
      <c r="A88" s="8" t="str">
        <f t="shared" si="6"/>
        <v>2023/5末</v>
      </c>
      <c r="B88" s="8" t="str">
        <f t="shared" si="6"/>
        <v>令和5/5末</v>
      </c>
      <c r="C88" s="16">
        <v>86</v>
      </c>
      <c r="D88" s="16">
        <v>85</v>
      </c>
      <c r="E88" s="17" t="s">
        <v>124</v>
      </c>
      <c r="F88" s="16">
        <v>159</v>
      </c>
      <c r="G88" s="16">
        <v>3</v>
      </c>
      <c r="H88" s="16">
        <v>155</v>
      </c>
      <c r="I88" s="16">
        <v>2</v>
      </c>
      <c r="J88" s="16">
        <v>314</v>
      </c>
      <c r="K88" s="16">
        <v>5</v>
      </c>
      <c r="L88" s="16">
        <v>151</v>
      </c>
      <c r="M88" s="9" t="s">
        <v>396</v>
      </c>
    </row>
    <row r="89" spans="1:13" x14ac:dyDescent="0.2">
      <c r="A89" s="10" t="str">
        <f t="shared" si="6"/>
        <v>2023/5末</v>
      </c>
      <c r="B89" s="10" t="str">
        <f t="shared" si="6"/>
        <v>令和5/5末</v>
      </c>
      <c r="C89" s="18">
        <v>87</v>
      </c>
      <c r="D89" s="18">
        <v>86</v>
      </c>
      <c r="E89" s="19" t="s">
        <v>125</v>
      </c>
      <c r="F89" s="18">
        <v>267</v>
      </c>
      <c r="G89" s="18">
        <v>0</v>
      </c>
      <c r="H89" s="18">
        <v>258</v>
      </c>
      <c r="I89" s="18">
        <v>4</v>
      </c>
      <c r="J89" s="18">
        <v>525</v>
      </c>
      <c r="K89" s="18">
        <v>4</v>
      </c>
      <c r="L89" s="18">
        <v>241</v>
      </c>
      <c r="M89" s="7" t="s">
        <v>396</v>
      </c>
    </row>
    <row r="90" spans="1:13" x14ac:dyDescent="0.2">
      <c r="A90" s="8" t="str">
        <f t="shared" si="6"/>
        <v>2023/5末</v>
      </c>
      <c r="B90" s="8" t="str">
        <f t="shared" si="6"/>
        <v>令和5/5末</v>
      </c>
      <c r="C90" s="16">
        <v>88</v>
      </c>
      <c r="D90" s="16">
        <v>87</v>
      </c>
      <c r="E90" s="17" t="s">
        <v>126</v>
      </c>
      <c r="F90" s="16">
        <v>255</v>
      </c>
      <c r="G90" s="16">
        <v>0</v>
      </c>
      <c r="H90" s="16">
        <v>270</v>
      </c>
      <c r="I90" s="16">
        <v>3</v>
      </c>
      <c r="J90" s="16">
        <v>525</v>
      </c>
      <c r="K90" s="16">
        <v>3</v>
      </c>
      <c r="L90" s="16">
        <v>250</v>
      </c>
      <c r="M90" s="9" t="s">
        <v>396</v>
      </c>
    </row>
    <row r="91" spans="1:13" x14ac:dyDescent="0.2">
      <c r="A91" s="10" t="str">
        <f t="shared" si="6"/>
        <v>2023/5末</v>
      </c>
      <c r="B91" s="10" t="str">
        <f t="shared" si="6"/>
        <v>令和5/5末</v>
      </c>
      <c r="C91" s="18">
        <v>89</v>
      </c>
      <c r="D91" s="18">
        <v>88</v>
      </c>
      <c r="E91" s="19" t="s">
        <v>127</v>
      </c>
      <c r="F91" s="18">
        <v>212</v>
      </c>
      <c r="G91" s="18">
        <v>5</v>
      </c>
      <c r="H91" s="18">
        <v>218</v>
      </c>
      <c r="I91" s="18">
        <v>2</v>
      </c>
      <c r="J91" s="18">
        <v>430</v>
      </c>
      <c r="K91" s="18">
        <v>7</v>
      </c>
      <c r="L91" s="18">
        <v>182</v>
      </c>
      <c r="M91" s="7" t="s">
        <v>396</v>
      </c>
    </row>
    <row r="92" spans="1:13" x14ac:dyDescent="0.2">
      <c r="A92" s="8" t="str">
        <f t="shared" si="6"/>
        <v>2023/5末</v>
      </c>
      <c r="B92" s="8" t="str">
        <f t="shared" si="6"/>
        <v>令和5/5末</v>
      </c>
      <c r="C92" s="16">
        <v>90</v>
      </c>
      <c r="D92" s="16">
        <v>89</v>
      </c>
      <c r="E92" s="17" t="s">
        <v>128</v>
      </c>
      <c r="F92" s="16">
        <v>153</v>
      </c>
      <c r="G92" s="16">
        <v>2</v>
      </c>
      <c r="H92" s="16">
        <v>133</v>
      </c>
      <c r="I92" s="16">
        <v>5</v>
      </c>
      <c r="J92" s="16">
        <v>286</v>
      </c>
      <c r="K92" s="16">
        <v>7</v>
      </c>
      <c r="L92" s="16">
        <v>138</v>
      </c>
      <c r="M92" s="9" t="s">
        <v>396</v>
      </c>
    </row>
    <row r="93" spans="1:13" x14ac:dyDescent="0.2">
      <c r="A93" s="10" t="str">
        <f t="shared" si="6"/>
        <v>2023/5末</v>
      </c>
      <c r="B93" s="10" t="str">
        <f t="shared" si="6"/>
        <v>令和5/5末</v>
      </c>
      <c r="C93" s="18">
        <v>91</v>
      </c>
      <c r="D93" s="18">
        <v>90</v>
      </c>
      <c r="E93" s="19" t="s">
        <v>129</v>
      </c>
      <c r="F93" s="18">
        <v>368</v>
      </c>
      <c r="G93" s="18">
        <v>6</v>
      </c>
      <c r="H93" s="18">
        <v>369</v>
      </c>
      <c r="I93" s="18">
        <v>6</v>
      </c>
      <c r="J93" s="18">
        <v>737</v>
      </c>
      <c r="K93" s="18">
        <v>12</v>
      </c>
      <c r="L93" s="18">
        <v>341</v>
      </c>
      <c r="M93" s="7" t="s">
        <v>396</v>
      </c>
    </row>
    <row r="94" spans="1:13" x14ac:dyDescent="0.2">
      <c r="A94" s="8" t="str">
        <f t="shared" si="6"/>
        <v>2023/5末</v>
      </c>
      <c r="B94" s="8" t="str">
        <f t="shared" si="6"/>
        <v>令和5/5末</v>
      </c>
      <c r="C94" s="16">
        <v>92</v>
      </c>
      <c r="D94" s="16">
        <v>91</v>
      </c>
      <c r="E94" s="17" t="s">
        <v>130</v>
      </c>
      <c r="F94" s="16">
        <v>224</v>
      </c>
      <c r="G94" s="16">
        <v>4</v>
      </c>
      <c r="H94" s="16">
        <v>228</v>
      </c>
      <c r="I94" s="16">
        <v>1</v>
      </c>
      <c r="J94" s="16">
        <v>452</v>
      </c>
      <c r="K94" s="16">
        <v>5</v>
      </c>
      <c r="L94" s="16">
        <v>206</v>
      </c>
      <c r="M94" s="9" t="s">
        <v>396</v>
      </c>
    </row>
    <row r="95" spans="1:13" x14ac:dyDescent="0.2">
      <c r="A95" s="10" t="str">
        <f t="shared" si="6"/>
        <v>2023/5末</v>
      </c>
      <c r="B95" s="10" t="str">
        <f t="shared" si="6"/>
        <v>令和5/5末</v>
      </c>
      <c r="C95" s="18">
        <v>93</v>
      </c>
      <c r="D95" s="18">
        <v>92</v>
      </c>
      <c r="E95" s="19" t="s">
        <v>131</v>
      </c>
      <c r="F95" s="18">
        <v>136</v>
      </c>
      <c r="G95" s="18">
        <v>1</v>
      </c>
      <c r="H95" s="18">
        <v>145</v>
      </c>
      <c r="I95" s="18">
        <v>6</v>
      </c>
      <c r="J95" s="18">
        <v>281</v>
      </c>
      <c r="K95" s="18">
        <v>7</v>
      </c>
      <c r="L95" s="18">
        <v>139</v>
      </c>
      <c r="M95" s="7" t="s">
        <v>396</v>
      </c>
    </row>
    <row r="96" spans="1:13" x14ac:dyDescent="0.2">
      <c r="A96" s="8" t="str">
        <f t="shared" si="6"/>
        <v>2023/5末</v>
      </c>
      <c r="B96" s="8" t="str">
        <f t="shared" si="6"/>
        <v>令和5/5末</v>
      </c>
      <c r="C96" s="16">
        <v>94</v>
      </c>
      <c r="D96" s="16">
        <v>93</v>
      </c>
      <c r="E96" s="17" t="s">
        <v>132</v>
      </c>
      <c r="F96" s="16">
        <v>231</v>
      </c>
      <c r="G96" s="16">
        <v>2</v>
      </c>
      <c r="H96" s="16">
        <v>218</v>
      </c>
      <c r="I96" s="16">
        <v>7</v>
      </c>
      <c r="J96" s="16">
        <v>449</v>
      </c>
      <c r="K96" s="16">
        <v>9</v>
      </c>
      <c r="L96" s="16">
        <v>200</v>
      </c>
      <c r="M96" s="9" t="s">
        <v>396</v>
      </c>
    </row>
    <row r="97" spans="1:13" x14ac:dyDescent="0.2">
      <c r="A97" s="10" t="str">
        <f t="shared" si="6"/>
        <v>2023/5末</v>
      </c>
      <c r="B97" s="10" t="str">
        <f t="shared" si="6"/>
        <v>令和5/5末</v>
      </c>
      <c r="C97" s="18">
        <v>95</v>
      </c>
      <c r="D97" s="18">
        <v>95</v>
      </c>
      <c r="E97" s="19" t="s">
        <v>133</v>
      </c>
      <c r="F97" s="18">
        <v>156</v>
      </c>
      <c r="G97" s="18">
        <v>1</v>
      </c>
      <c r="H97" s="18">
        <v>188</v>
      </c>
      <c r="I97" s="18">
        <v>1</v>
      </c>
      <c r="J97" s="18">
        <v>344</v>
      </c>
      <c r="K97" s="18">
        <v>2</v>
      </c>
      <c r="L97" s="18">
        <v>146</v>
      </c>
      <c r="M97" s="7" t="s">
        <v>396</v>
      </c>
    </row>
    <row r="98" spans="1:13" x14ac:dyDescent="0.2">
      <c r="A98" s="8" t="str">
        <f t="shared" si="6"/>
        <v>2023/5末</v>
      </c>
      <c r="B98" s="8" t="str">
        <f t="shared" si="6"/>
        <v>令和5/5末</v>
      </c>
      <c r="C98" s="16">
        <v>96</v>
      </c>
      <c r="D98" s="16">
        <v>96</v>
      </c>
      <c r="E98" s="17" t="s">
        <v>134</v>
      </c>
      <c r="F98" s="16">
        <v>135</v>
      </c>
      <c r="G98" s="16">
        <v>2</v>
      </c>
      <c r="H98" s="16">
        <v>129</v>
      </c>
      <c r="I98" s="16">
        <v>4</v>
      </c>
      <c r="J98" s="16">
        <v>264</v>
      </c>
      <c r="K98" s="16">
        <v>6</v>
      </c>
      <c r="L98" s="16">
        <v>137</v>
      </c>
      <c r="M98" s="9" t="s">
        <v>396</v>
      </c>
    </row>
    <row r="99" spans="1:13" x14ac:dyDescent="0.2">
      <c r="A99" s="10" t="str">
        <f t="shared" si="6"/>
        <v>2023/5末</v>
      </c>
      <c r="B99" s="10" t="str">
        <f t="shared" si="6"/>
        <v>令和5/5末</v>
      </c>
      <c r="C99" s="18">
        <v>97</v>
      </c>
      <c r="D99" s="18">
        <v>97</v>
      </c>
      <c r="E99" s="19" t="s">
        <v>135</v>
      </c>
      <c r="F99" s="18">
        <v>113</v>
      </c>
      <c r="G99" s="18">
        <v>0</v>
      </c>
      <c r="H99" s="18">
        <v>107</v>
      </c>
      <c r="I99" s="18">
        <v>0</v>
      </c>
      <c r="J99" s="18">
        <v>220</v>
      </c>
      <c r="K99" s="18">
        <v>0</v>
      </c>
      <c r="L99" s="18">
        <v>96</v>
      </c>
      <c r="M99" s="7" t="s">
        <v>396</v>
      </c>
    </row>
    <row r="100" spans="1:13" x14ac:dyDescent="0.2">
      <c r="A100" s="8" t="str">
        <f t="shared" si="6"/>
        <v>2023/5末</v>
      </c>
      <c r="B100" s="8" t="str">
        <f t="shared" si="6"/>
        <v>令和5/5末</v>
      </c>
      <c r="C100" s="16">
        <v>98</v>
      </c>
      <c r="D100" s="16">
        <v>98</v>
      </c>
      <c r="E100" s="17" t="s">
        <v>136</v>
      </c>
      <c r="F100" s="16">
        <v>132</v>
      </c>
      <c r="G100" s="16">
        <v>3</v>
      </c>
      <c r="H100" s="16">
        <v>150</v>
      </c>
      <c r="I100" s="16">
        <v>18</v>
      </c>
      <c r="J100" s="16">
        <v>282</v>
      </c>
      <c r="K100" s="16">
        <v>21</v>
      </c>
      <c r="L100" s="16">
        <v>140</v>
      </c>
      <c r="M100" s="9" t="s">
        <v>396</v>
      </c>
    </row>
    <row r="101" spans="1:13" x14ac:dyDescent="0.2">
      <c r="A101" s="10" t="str">
        <f t="shared" ref="A101:B116" si="7">A100</f>
        <v>2023/5末</v>
      </c>
      <c r="B101" s="10" t="str">
        <f t="shared" si="7"/>
        <v>令和5/5末</v>
      </c>
      <c r="C101" s="18">
        <v>99</v>
      </c>
      <c r="D101" s="18">
        <v>99</v>
      </c>
      <c r="E101" s="19" t="s">
        <v>137</v>
      </c>
      <c r="F101" s="18">
        <v>158</v>
      </c>
      <c r="G101" s="18">
        <v>0</v>
      </c>
      <c r="H101" s="18">
        <v>159</v>
      </c>
      <c r="I101" s="18">
        <v>0</v>
      </c>
      <c r="J101" s="18">
        <v>317</v>
      </c>
      <c r="K101" s="18">
        <v>0</v>
      </c>
      <c r="L101" s="18">
        <v>130</v>
      </c>
      <c r="M101" s="7" t="s">
        <v>396</v>
      </c>
    </row>
    <row r="102" spans="1:13" x14ac:dyDescent="0.2">
      <c r="A102" s="8" t="str">
        <f t="shared" si="7"/>
        <v>2023/5末</v>
      </c>
      <c r="B102" s="8" t="str">
        <f t="shared" si="7"/>
        <v>令和5/5末</v>
      </c>
      <c r="C102" s="16">
        <v>100</v>
      </c>
      <c r="D102" s="16">
        <v>106</v>
      </c>
      <c r="E102" s="17" t="s">
        <v>138</v>
      </c>
      <c r="F102" s="16">
        <v>129</v>
      </c>
      <c r="G102" s="16">
        <v>0</v>
      </c>
      <c r="H102" s="16">
        <v>150</v>
      </c>
      <c r="I102" s="16">
        <v>0</v>
      </c>
      <c r="J102" s="16">
        <v>279</v>
      </c>
      <c r="K102" s="16">
        <v>0</v>
      </c>
      <c r="L102" s="16">
        <v>99</v>
      </c>
      <c r="M102" s="9" t="s">
        <v>396</v>
      </c>
    </row>
    <row r="103" spans="1:13" x14ac:dyDescent="0.2">
      <c r="A103" s="10" t="str">
        <f t="shared" si="7"/>
        <v>2023/5末</v>
      </c>
      <c r="B103" s="10" t="str">
        <f t="shared" si="7"/>
        <v>令和5/5末</v>
      </c>
      <c r="C103" s="18">
        <v>101</v>
      </c>
      <c r="D103" s="18">
        <v>107</v>
      </c>
      <c r="E103" s="19" t="s">
        <v>139</v>
      </c>
      <c r="F103" s="18">
        <v>205</v>
      </c>
      <c r="G103" s="18">
        <v>0</v>
      </c>
      <c r="H103" s="18">
        <v>205</v>
      </c>
      <c r="I103" s="18">
        <v>0</v>
      </c>
      <c r="J103" s="18">
        <v>410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2023/5末</v>
      </c>
      <c r="B104" s="8" t="str">
        <f t="shared" si="7"/>
        <v>令和5/5末</v>
      </c>
      <c r="C104" s="16">
        <v>102</v>
      </c>
      <c r="D104" s="16">
        <v>108</v>
      </c>
      <c r="E104" s="17" t="s">
        <v>140</v>
      </c>
      <c r="F104" s="16">
        <v>208</v>
      </c>
      <c r="G104" s="16">
        <v>0</v>
      </c>
      <c r="H104" s="16">
        <v>202</v>
      </c>
      <c r="I104" s="16">
        <v>0</v>
      </c>
      <c r="J104" s="16">
        <v>410</v>
      </c>
      <c r="K104" s="16">
        <v>0</v>
      </c>
      <c r="L104" s="16">
        <v>135</v>
      </c>
      <c r="M104" s="9" t="s">
        <v>396</v>
      </c>
    </row>
    <row r="105" spans="1:13" x14ac:dyDescent="0.2">
      <c r="A105" s="10" t="str">
        <f t="shared" si="7"/>
        <v>2023/5末</v>
      </c>
      <c r="B105" s="10" t="str">
        <f t="shared" si="7"/>
        <v>令和5/5末</v>
      </c>
      <c r="C105" s="18">
        <v>103</v>
      </c>
      <c r="D105" s="18">
        <v>109</v>
      </c>
      <c r="E105" s="19" t="s">
        <v>141</v>
      </c>
      <c r="F105" s="18">
        <v>298</v>
      </c>
      <c r="G105" s="18">
        <v>2</v>
      </c>
      <c r="H105" s="18">
        <v>278</v>
      </c>
      <c r="I105" s="18">
        <v>1</v>
      </c>
      <c r="J105" s="18">
        <v>576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2023/5末</v>
      </c>
      <c r="B106" s="8" t="str">
        <f t="shared" si="7"/>
        <v>令和5/5末</v>
      </c>
      <c r="C106" s="16">
        <v>104</v>
      </c>
      <c r="D106" s="16">
        <v>149</v>
      </c>
      <c r="E106" s="17" t="s">
        <v>142</v>
      </c>
      <c r="F106" s="16">
        <v>13</v>
      </c>
      <c r="G106" s="16">
        <v>0</v>
      </c>
      <c r="H106" s="16">
        <v>64</v>
      </c>
      <c r="I106" s="16">
        <v>0</v>
      </c>
      <c r="J106" s="16">
        <v>77</v>
      </c>
      <c r="K106" s="16">
        <v>0</v>
      </c>
      <c r="L106" s="16">
        <v>77</v>
      </c>
      <c r="M106" s="9" t="s">
        <v>396</v>
      </c>
    </row>
    <row r="107" spans="1:13" x14ac:dyDescent="0.2">
      <c r="A107" s="10" t="str">
        <f t="shared" si="7"/>
        <v>2023/5末</v>
      </c>
      <c r="B107" s="10" t="str">
        <f t="shared" si="7"/>
        <v>令和5/5末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72</v>
      </c>
      <c r="I107" s="18">
        <v>0</v>
      </c>
      <c r="J107" s="18">
        <v>93</v>
      </c>
      <c r="K107" s="18">
        <v>0</v>
      </c>
      <c r="L107" s="18">
        <v>93</v>
      </c>
      <c r="M107" s="7" t="s">
        <v>396</v>
      </c>
    </row>
    <row r="108" spans="1:13" x14ac:dyDescent="0.2">
      <c r="A108" s="8" t="str">
        <f t="shared" si="7"/>
        <v>2023/5末</v>
      </c>
      <c r="B108" s="8" t="str">
        <f t="shared" si="7"/>
        <v>令和5/5末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2023/5末</v>
      </c>
      <c r="B109" s="10" t="str">
        <f t="shared" si="7"/>
        <v>令和5/5末</v>
      </c>
      <c r="C109" s="18">
        <v>107</v>
      </c>
      <c r="D109" s="18">
        <v>140</v>
      </c>
      <c r="E109" s="19" t="s">
        <v>145</v>
      </c>
      <c r="F109" s="18">
        <v>392</v>
      </c>
      <c r="G109" s="18">
        <v>1</v>
      </c>
      <c r="H109" s="18">
        <v>424</v>
      </c>
      <c r="I109" s="18">
        <v>8</v>
      </c>
      <c r="J109" s="18">
        <v>816</v>
      </c>
      <c r="K109" s="18">
        <v>9</v>
      </c>
      <c r="L109" s="18">
        <v>372</v>
      </c>
      <c r="M109" s="7" t="s">
        <v>397</v>
      </c>
    </row>
    <row r="110" spans="1:13" x14ac:dyDescent="0.2">
      <c r="A110" s="8" t="str">
        <f t="shared" si="7"/>
        <v>2023/5末</v>
      </c>
      <c r="B110" s="8" t="str">
        <f t="shared" si="7"/>
        <v>令和5/5末</v>
      </c>
      <c r="C110" s="16">
        <v>108</v>
      </c>
      <c r="D110" s="16">
        <v>141</v>
      </c>
      <c r="E110" s="17" t="s">
        <v>146</v>
      </c>
      <c r="F110" s="16">
        <v>467</v>
      </c>
      <c r="G110" s="16">
        <v>3</v>
      </c>
      <c r="H110" s="16">
        <v>473</v>
      </c>
      <c r="I110" s="16">
        <v>7</v>
      </c>
      <c r="J110" s="16">
        <v>940</v>
      </c>
      <c r="K110" s="16">
        <v>10</v>
      </c>
      <c r="L110" s="16">
        <v>396</v>
      </c>
      <c r="M110" s="9" t="s">
        <v>397</v>
      </c>
    </row>
    <row r="111" spans="1:13" x14ac:dyDescent="0.2">
      <c r="A111" s="10" t="str">
        <f t="shared" si="7"/>
        <v>2023/5末</v>
      </c>
      <c r="B111" s="10" t="str">
        <f t="shared" si="7"/>
        <v>令和5/5末</v>
      </c>
      <c r="C111" s="18">
        <v>109</v>
      </c>
      <c r="D111" s="18">
        <v>142</v>
      </c>
      <c r="E111" s="19" t="s">
        <v>147</v>
      </c>
      <c r="F111" s="18">
        <v>352</v>
      </c>
      <c r="G111" s="18">
        <v>3</v>
      </c>
      <c r="H111" s="18">
        <v>377</v>
      </c>
      <c r="I111" s="18">
        <v>5</v>
      </c>
      <c r="J111" s="18">
        <v>729</v>
      </c>
      <c r="K111" s="18">
        <v>8</v>
      </c>
      <c r="L111" s="18">
        <v>368</v>
      </c>
      <c r="M111" s="7" t="s">
        <v>397</v>
      </c>
    </row>
    <row r="112" spans="1:13" x14ac:dyDescent="0.2">
      <c r="A112" s="8" t="str">
        <f t="shared" si="7"/>
        <v>2023/5末</v>
      </c>
      <c r="B112" s="8" t="str">
        <f t="shared" si="7"/>
        <v>令和5/5末</v>
      </c>
      <c r="C112" s="16">
        <v>110</v>
      </c>
      <c r="D112" s="16">
        <v>143</v>
      </c>
      <c r="E112" s="17" t="s">
        <v>148</v>
      </c>
      <c r="F112" s="16">
        <v>434</v>
      </c>
      <c r="G112" s="16">
        <v>8</v>
      </c>
      <c r="H112" s="16">
        <v>405</v>
      </c>
      <c r="I112" s="16">
        <v>13</v>
      </c>
      <c r="J112" s="16">
        <v>839</v>
      </c>
      <c r="K112" s="16">
        <v>21</v>
      </c>
      <c r="L112" s="16">
        <v>393</v>
      </c>
      <c r="M112" s="9" t="s">
        <v>397</v>
      </c>
    </row>
    <row r="113" spans="1:13" x14ac:dyDescent="0.2">
      <c r="A113" s="10" t="str">
        <f t="shared" si="7"/>
        <v>2023/5末</v>
      </c>
      <c r="B113" s="10" t="str">
        <f t="shared" si="7"/>
        <v>令和5/5末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37</v>
      </c>
      <c r="I113" s="18">
        <v>0</v>
      </c>
      <c r="J113" s="18">
        <v>82</v>
      </c>
      <c r="K113" s="18">
        <v>0</v>
      </c>
      <c r="L113" s="18">
        <v>31</v>
      </c>
      <c r="M113" s="7" t="s">
        <v>397</v>
      </c>
    </row>
    <row r="114" spans="1:13" x14ac:dyDescent="0.2">
      <c r="A114" s="8" t="str">
        <f t="shared" si="7"/>
        <v>2023/5末</v>
      </c>
      <c r="B114" s="8" t="str">
        <f t="shared" si="7"/>
        <v>令和5/5末</v>
      </c>
      <c r="C114" s="16">
        <v>112</v>
      </c>
      <c r="D114" s="16">
        <v>145</v>
      </c>
      <c r="E114" s="17" t="s">
        <v>150</v>
      </c>
      <c r="F114" s="16">
        <v>172</v>
      </c>
      <c r="G114" s="16">
        <v>0</v>
      </c>
      <c r="H114" s="16">
        <v>160</v>
      </c>
      <c r="I114" s="16">
        <v>1</v>
      </c>
      <c r="J114" s="16">
        <v>332</v>
      </c>
      <c r="K114" s="16">
        <v>1</v>
      </c>
      <c r="L114" s="16">
        <v>152</v>
      </c>
      <c r="M114" s="9" t="s">
        <v>397</v>
      </c>
    </row>
    <row r="115" spans="1:13" x14ac:dyDescent="0.2">
      <c r="A115" s="10" t="str">
        <f t="shared" si="7"/>
        <v>2023/5末</v>
      </c>
      <c r="B115" s="10" t="str">
        <f t="shared" si="7"/>
        <v>令和5/5末</v>
      </c>
      <c r="C115" s="18">
        <v>113</v>
      </c>
      <c r="D115" s="18">
        <v>146</v>
      </c>
      <c r="E115" s="19" t="s">
        <v>151</v>
      </c>
      <c r="F115" s="18">
        <v>133</v>
      </c>
      <c r="G115" s="18">
        <v>1</v>
      </c>
      <c r="H115" s="18">
        <v>138</v>
      </c>
      <c r="I115" s="18">
        <v>0</v>
      </c>
      <c r="J115" s="18">
        <v>271</v>
      </c>
      <c r="K115" s="18">
        <v>1</v>
      </c>
      <c r="L115" s="18">
        <v>115</v>
      </c>
      <c r="M115" s="7" t="s">
        <v>397</v>
      </c>
    </row>
    <row r="116" spans="1:13" x14ac:dyDescent="0.2">
      <c r="A116" s="8" t="str">
        <f t="shared" si="7"/>
        <v>2023/5末</v>
      </c>
      <c r="B116" s="8" t="str">
        <f t="shared" si="7"/>
        <v>令和5/5末</v>
      </c>
      <c r="C116" s="16">
        <v>114</v>
      </c>
      <c r="D116" s="16">
        <v>147</v>
      </c>
      <c r="E116" s="17" t="s">
        <v>152</v>
      </c>
      <c r="F116" s="16">
        <v>98</v>
      </c>
      <c r="G116" s="16">
        <v>0</v>
      </c>
      <c r="H116" s="16">
        <v>110</v>
      </c>
      <c r="I116" s="16">
        <v>0</v>
      </c>
      <c r="J116" s="16">
        <v>208</v>
      </c>
      <c r="K116" s="16">
        <v>0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2023/5末</v>
      </c>
      <c r="B117" s="10" t="str">
        <f t="shared" si="8"/>
        <v>令和5/5末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2023/5末</v>
      </c>
      <c r="B118" s="8" t="str">
        <f t="shared" si="8"/>
        <v>令和5/5末</v>
      </c>
      <c r="C118" s="16">
        <v>116</v>
      </c>
      <c r="D118" s="16">
        <v>110</v>
      </c>
      <c r="E118" s="17" t="s">
        <v>154</v>
      </c>
      <c r="F118" s="16">
        <v>228</v>
      </c>
      <c r="G118" s="16">
        <v>2</v>
      </c>
      <c r="H118" s="16">
        <v>259</v>
      </c>
      <c r="I118" s="16">
        <v>8</v>
      </c>
      <c r="J118" s="16">
        <v>487</v>
      </c>
      <c r="K118" s="16">
        <v>10</v>
      </c>
      <c r="L118" s="16">
        <v>198</v>
      </c>
      <c r="M118" s="9" t="s">
        <v>398</v>
      </c>
    </row>
    <row r="119" spans="1:13" x14ac:dyDescent="0.2">
      <c r="A119" s="10" t="str">
        <f t="shared" si="8"/>
        <v>2023/5末</v>
      </c>
      <c r="B119" s="10" t="str">
        <f t="shared" si="8"/>
        <v>令和5/5末</v>
      </c>
      <c r="C119" s="18">
        <v>117</v>
      </c>
      <c r="D119" s="18">
        <v>111</v>
      </c>
      <c r="E119" s="19" t="s">
        <v>155</v>
      </c>
      <c r="F119" s="18">
        <v>177</v>
      </c>
      <c r="G119" s="18">
        <v>1</v>
      </c>
      <c r="H119" s="18">
        <v>207</v>
      </c>
      <c r="I119" s="18">
        <v>11</v>
      </c>
      <c r="J119" s="18">
        <v>384</v>
      </c>
      <c r="K119" s="18">
        <v>12</v>
      </c>
      <c r="L119" s="18">
        <v>181</v>
      </c>
      <c r="M119" s="7" t="s">
        <v>398</v>
      </c>
    </row>
    <row r="120" spans="1:13" x14ac:dyDescent="0.2">
      <c r="A120" s="8" t="str">
        <f t="shared" si="8"/>
        <v>2023/5末</v>
      </c>
      <c r="B120" s="8" t="str">
        <f t="shared" si="8"/>
        <v>令和5/5末</v>
      </c>
      <c r="C120" s="16">
        <v>118</v>
      </c>
      <c r="D120" s="16">
        <v>112</v>
      </c>
      <c r="E120" s="17" t="s">
        <v>156</v>
      </c>
      <c r="F120" s="16">
        <v>89</v>
      </c>
      <c r="G120" s="16">
        <v>1</v>
      </c>
      <c r="H120" s="16">
        <v>96</v>
      </c>
      <c r="I120" s="16">
        <v>1</v>
      </c>
      <c r="J120" s="16">
        <v>185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2023/5末</v>
      </c>
      <c r="B121" s="10" t="str">
        <f t="shared" si="8"/>
        <v>令和5/5末</v>
      </c>
      <c r="C121" s="18">
        <v>119</v>
      </c>
      <c r="D121" s="18">
        <v>113</v>
      </c>
      <c r="E121" s="19" t="s">
        <v>479</v>
      </c>
      <c r="F121" s="18">
        <v>74</v>
      </c>
      <c r="G121" s="18">
        <v>0</v>
      </c>
      <c r="H121" s="18">
        <v>89</v>
      </c>
      <c r="I121" s="18">
        <v>0</v>
      </c>
      <c r="J121" s="18">
        <v>163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2023/5末</v>
      </c>
      <c r="B122" s="8" t="str">
        <f t="shared" si="8"/>
        <v>令和5/5末</v>
      </c>
      <c r="C122" s="16">
        <v>120</v>
      </c>
      <c r="D122" s="16">
        <v>114</v>
      </c>
      <c r="E122" s="17" t="s">
        <v>157</v>
      </c>
      <c r="F122" s="16">
        <v>224</v>
      </c>
      <c r="G122" s="16">
        <v>3</v>
      </c>
      <c r="H122" s="16">
        <v>240</v>
      </c>
      <c r="I122" s="16">
        <v>3</v>
      </c>
      <c r="J122" s="16">
        <v>464</v>
      </c>
      <c r="K122" s="16">
        <v>6</v>
      </c>
      <c r="L122" s="16">
        <v>181</v>
      </c>
      <c r="M122" s="9" t="s">
        <v>398</v>
      </c>
    </row>
    <row r="123" spans="1:13" x14ac:dyDescent="0.2">
      <c r="A123" s="10" t="str">
        <f t="shared" si="8"/>
        <v>2023/5末</v>
      </c>
      <c r="B123" s="10" t="str">
        <f t="shared" si="8"/>
        <v>令和5/5末</v>
      </c>
      <c r="C123" s="18">
        <v>121</v>
      </c>
      <c r="D123" s="18">
        <v>115</v>
      </c>
      <c r="E123" s="19" t="s">
        <v>158</v>
      </c>
      <c r="F123" s="18">
        <v>494</v>
      </c>
      <c r="G123" s="18">
        <v>6</v>
      </c>
      <c r="H123" s="18">
        <v>489</v>
      </c>
      <c r="I123" s="18">
        <v>10</v>
      </c>
      <c r="J123" s="18">
        <v>983</v>
      </c>
      <c r="K123" s="18">
        <v>16</v>
      </c>
      <c r="L123" s="18">
        <v>423</v>
      </c>
      <c r="M123" s="7" t="s">
        <v>398</v>
      </c>
    </row>
    <row r="124" spans="1:13" x14ac:dyDescent="0.2">
      <c r="A124" s="8" t="str">
        <f t="shared" si="8"/>
        <v>2023/5末</v>
      </c>
      <c r="B124" s="8" t="str">
        <f t="shared" si="8"/>
        <v>令和5/5末</v>
      </c>
      <c r="C124" s="16">
        <v>122</v>
      </c>
      <c r="D124" s="16">
        <v>116</v>
      </c>
      <c r="E124" s="17" t="s">
        <v>159</v>
      </c>
      <c r="F124" s="16">
        <v>23</v>
      </c>
      <c r="G124" s="16">
        <v>0</v>
      </c>
      <c r="H124" s="16">
        <v>24</v>
      </c>
      <c r="I124" s="16">
        <v>0</v>
      </c>
      <c r="J124" s="16">
        <v>47</v>
      </c>
      <c r="K124" s="16">
        <v>0</v>
      </c>
      <c r="L124" s="16">
        <v>26</v>
      </c>
      <c r="M124" s="9" t="s">
        <v>398</v>
      </c>
    </row>
    <row r="125" spans="1:13" x14ac:dyDescent="0.2">
      <c r="A125" s="10" t="str">
        <f t="shared" si="8"/>
        <v>2023/5末</v>
      </c>
      <c r="B125" s="10" t="str">
        <f t="shared" si="8"/>
        <v>令和5/5末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2023/5末</v>
      </c>
      <c r="B126" s="8" t="str">
        <f t="shared" si="8"/>
        <v>令和5/5末</v>
      </c>
      <c r="C126" s="16">
        <v>124</v>
      </c>
      <c r="D126" s="16">
        <v>118</v>
      </c>
      <c r="E126" s="17" t="s">
        <v>161</v>
      </c>
      <c r="F126" s="16">
        <v>282</v>
      </c>
      <c r="G126" s="16">
        <v>0</v>
      </c>
      <c r="H126" s="16">
        <v>232</v>
      </c>
      <c r="I126" s="16">
        <v>2</v>
      </c>
      <c r="J126" s="16">
        <v>514</v>
      </c>
      <c r="K126" s="16">
        <v>2</v>
      </c>
      <c r="L126" s="16">
        <v>215</v>
      </c>
      <c r="M126" s="9" t="s">
        <v>398</v>
      </c>
    </row>
    <row r="127" spans="1:13" x14ac:dyDescent="0.2">
      <c r="A127" s="10" t="str">
        <f t="shared" si="8"/>
        <v>2023/5末</v>
      </c>
      <c r="B127" s="10" t="str">
        <f t="shared" si="8"/>
        <v>令和5/5末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8</v>
      </c>
      <c r="I127" s="18">
        <v>0</v>
      </c>
      <c r="J127" s="18">
        <v>17</v>
      </c>
      <c r="K127" s="18">
        <v>0</v>
      </c>
      <c r="L127" s="18">
        <v>9</v>
      </c>
      <c r="M127" s="7" t="s">
        <v>398</v>
      </c>
    </row>
    <row r="128" spans="1:13" x14ac:dyDescent="0.2">
      <c r="A128" s="8" t="str">
        <f t="shared" si="8"/>
        <v>2023/5末</v>
      </c>
      <c r="B128" s="8" t="str">
        <f t="shared" si="8"/>
        <v>令和5/5末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46</v>
      </c>
      <c r="I128" s="16">
        <v>0</v>
      </c>
      <c r="J128" s="16">
        <v>88</v>
      </c>
      <c r="K128" s="16">
        <v>0</v>
      </c>
      <c r="L128" s="16">
        <v>31</v>
      </c>
      <c r="M128" s="9" t="s">
        <v>398</v>
      </c>
    </row>
    <row r="129" spans="1:13" x14ac:dyDescent="0.2">
      <c r="A129" s="10" t="str">
        <f t="shared" si="8"/>
        <v>2023/5末</v>
      </c>
      <c r="B129" s="10" t="str">
        <f t="shared" si="8"/>
        <v>令和5/5末</v>
      </c>
      <c r="C129" s="18">
        <v>127</v>
      </c>
      <c r="D129" s="18">
        <v>123</v>
      </c>
      <c r="E129" s="19" t="s">
        <v>164</v>
      </c>
      <c r="F129" s="18">
        <v>326</v>
      </c>
      <c r="G129" s="18">
        <v>4</v>
      </c>
      <c r="H129" s="18">
        <v>338</v>
      </c>
      <c r="I129" s="18">
        <v>0</v>
      </c>
      <c r="J129" s="18">
        <v>664</v>
      </c>
      <c r="K129" s="18">
        <v>4</v>
      </c>
      <c r="L129" s="18">
        <v>267</v>
      </c>
      <c r="M129" s="7" t="s">
        <v>398</v>
      </c>
    </row>
    <row r="130" spans="1:13" x14ac:dyDescent="0.2">
      <c r="A130" s="8" t="str">
        <f t="shared" si="8"/>
        <v>2023/5末</v>
      </c>
      <c r="B130" s="8" t="str">
        <f t="shared" si="8"/>
        <v>令和5/5末</v>
      </c>
      <c r="C130" s="16">
        <v>128</v>
      </c>
      <c r="D130" s="16">
        <v>124</v>
      </c>
      <c r="E130" s="17" t="s">
        <v>165</v>
      </c>
      <c r="F130" s="16">
        <v>200</v>
      </c>
      <c r="G130" s="16">
        <v>3</v>
      </c>
      <c r="H130" s="16">
        <v>214</v>
      </c>
      <c r="I130" s="16">
        <v>0</v>
      </c>
      <c r="J130" s="16">
        <v>414</v>
      </c>
      <c r="K130" s="16">
        <v>3</v>
      </c>
      <c r="L130" s="16">
        <v>155</v>
      </c>
      <c r="M130" s="9" t="s">
        <v>398</v>
      </c>
    </row>
    <row r="131" spans="1:13" x14ac:dyDescent="0.2">
      <c r="A131" s="10" t="str">
        <f t="shared" si="8"/>
        <v>2023/5末</v>
      </c>
      <c r="B131" s="10" t="str">
        <f t="shared" si="8"/>
        <v>令和5/5末</v>
      </c>
      <c r="C131" s="18">
        <v>129</v>
      </c>
      <c r="D131" s="18">
        <v>125</v>
      </c>
      <c r="E131" s="19" t="s">
        <v>166</v>
      </c>
      <c r="F131" s="18">
        <v>395</v>
      </c>
      <c r="G131" s="18">
        <v>0</v>
      </c>
      <c r="H131" s="18">
        <v>384</v>
      </c>
      <c r="I131" s="18">
        <v>3</v>
      </c>
      <c r="J131" s="18">
        <v>779</v>
      </c>
      <c r="K131" s="18">
        <v>3</v>
      </c>
      <c r="L131" s="18">
        <v>274</v>
      </c>
      <c r="M131" s="7" t="s">
        <v>398</v>
      </c>
    </row>
    <row r="132" spans="1:13" x14ac:dyDescent="0.2">
      <c r="A132" s="8" t="str">
        <f t="shared" si="8"/>
        <v>2023/5末</v>
      </c>
      <c r="B132" s="8" t="str">
        <f t="shared" si="8"/>
        <v>令和5/5末</v>
      </c>
      <c r="C132" s="16">
        <v>130</v>
      </c>
      <c r="D132" s="16">
        <v>126</v>
      </c>
      <c r="E132" s="17" t="s">
        <v>167</v>
      </c>
      <c r="F132" s="16">
        <v>143</v>
      </c>
      <c r="G132" s="16">
        <v>1</v>
      </c>
      <c r="H132" s="16">
        <v>136</v>
      </c>
      <c r="I132" s="16">
        <v>1</v>
      </c>
      <c r="J132" s="16">
        <v>279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2023/5末</v>
      </c>
      <c r="B133" s="10" t="str">
        <f t="shared" si="9"/>
        <v>令和5/5末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2023/5末</v>
      </c>
      <c r="B134" s="8" t="str">
        <f t="shared" si="9"/>
        <v>令和5/5末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108</v>
      </c>
      <c r="I134" s="16">
        <v>0</v>
      </c>
      <c r="J134" s="16">
        <v>211</v>
      </c>
      <c r="K134" s="16">
        <v>1</v>
      </c>
      <c r="L134" s="16">
        <v>70</v>
      </c>
      <c r="M134" s="9" t="s">
        <v>398</v>
      </c>
    </row>
    <row r="135" spans="1:13" x14ac:dyDescent="0.2">
      <c r="A135" s="10" t="str">
        <f t="shared" si="9"/>
        <v>2023/5末</v>
      </c>
      <c r="B135" s="10" t="str">
        <f t="shared" si="9"/>
        <v>令和5/5末</v>
      </c>
      <c r="C135" s="18">
        <v>133</v>
      </c>
      <c r="D135" s="18">
        <v>129</v>
      </c>
      <c r="E135" s="19" t="s">
        <v>170</v>
      </c>
      <c r="F135" s="18">
        <v>71</v>
      </c>
      <c r="G135" s="18">
        <v>0</v>
      </c>
      <c r="H135" s="18">
        <v>75</v>
      </c>
      <c r="I135" s="18">
        <v>0</v>
      </c>
      <c r="J135" s="18">
        <v>146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2023/5末</v>
      </c>
      <c r="B136" s="8" t="str">
        <f t="shared" si="9"/>
        <v>令和5/5末</v>
      </c>
      <c r="C136" s="16">
        <v>134</v>
      </c>
      <c r="D136" s="16">
        <v>130</v>
      </c>
      <c r="E136" s="17" t="s">
        <v>171</v>
      </c>
      <c r="F136" s="16">
        <v>9</v>
      </c>
      <c r="G136" s="16">
        <v>0</v>
      </c>
      <c r="H136" s="16">
        <v>70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2023/5末</v>
      </c>
      <c r="B137" s="10" t="str">
        <f t="shared" si="9"/>
        <v>令和5/5末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2023/5末</v>
      </c>
      <c r="B138" s="8" t="str">
        <f t="shared" si="9"/>
        <v>令和5/5末</v>
      </c>
      <c r="C138" s="16">
        <v>136</v>
      </c>
      <c r="D138" s="16">
        <v>150</v>
      </c>
      <c r="E138" s="17" t="s">
        <v>173</v>
      </c>
      <c r="F138" s="16">
        <v>154</v>
      </c>
      <c r="G138" s="16">
        <v>0</v>
      </c>
      <c r="H138" s="16">
        <v>153</v>
      </c>
      <c r="I138" s="16">
        <v>0</v>
      </c>
      <c r="J138" s="16">
        <v>307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2023/5末</v>
      </c>
      <c r="B139" s="10" t="str">
        <f t="shared" si="9"/>
        <v>令和5/5末</v>
      </c>
      <c r="C139" s="18">
        <v>137</v>
      </c>
      <c r="D139" s="18">
        <v>151</v>
      </c>
      <c r="E139" s="19" t="s">
        <v>174</v>
      </c>
      <c r="F139" s="18">
        <v>351</v>
      </c>
      <c r="G139" s="18">
        <v>6</v>
      </c>
      <c r="H139" s="18">
        <v>364</v>
      </c>
      <c r="I139" s="18">
        <v>5</v>
      </c>
      <c r="J139" s="18">
        <v>715</v>
      </c>
      <c r="K139" s="18">
        <v>11</v>
      </c>
      <c r="L139" s="18">
        <v>268</v>
      </c>
      <c r="M139" s="7" t="s">
        <v>399</v>
      </c>
    </row>
    <row r="140" spans="1:13" x14ac:dyDescent="0.2">
      <c r="A140" s="8" t="str">
        <f t="shared" si="9"/>
        <v>2023/5末</v>
      </c>
      <c r="B140" s="8" t="str">
        <f t="shared" si="9"/>
        <v>令和5/5末</v>
      </c>
      <c r="C140" s="16">
        <v>138</v>
      </c>
      <c r="D140" s="16">
        <v>152</v>
      </c>
      <c r="E140" s="17" t="s">
        <v>175</v>
      </c>
      <c r="F140" s="16">
        <v>339</v>
      </c>
      <c r="G140" s="16">
        <v>0</v>
      </c>
      <c r="H140" s="16">
        <v>365</v>
      </c>
      <c r="I140" s="16">
        <v>1</v>
      </c>
      <c r="J140" s="16">
        <v>704</v>
      </c>
      <c r="K140" s="16">
        <v>1</v>
      </c>
      <c r="L140" s="16">
        <v>269</v>
      </c>
      <c r="M140" s="9" t="s">
        <v>399</v>
      </c>
    </row>
    <row r="141" spans="1:13" x14ac:dyDescent="0.2">
      <c r="A141" s="10" t="str">
        <f t="shared" si="9"/>
        <v>2023/5末</v>
      </c>
      <c r="B141" s="10" t="str">
        <f t="shared" si="9"/>
        <v>令和5/5末</v>
      </c>
      <c r="C141" s="18">
        <v>139</v>
      </c>
      <c r="D141" s="18">
        <v>153</v>
      </c>
      <c r="E141" s="19" t="s">
        <v>176</v>
      </c>
      <c r="F141" s="18">
        <v>130</v>
      </c>
      <c r="G141" s="18">
        <v>2</v>
      </c>
      <c r="H141" s="18">
        <v>128</v>
      </c>
      <c r="I141" s="18">
        <v>2</v>
      </c>
      <c r="J141" s="18">
        <v>258</v>
      </c>
      <c r="K141" s="18">
        <v>4</v>
      </c>
      <c r="L141" s="18">
        <v>113</v>
      </c>
      <c r="M141" s="7" t="s">
        <v>399</v>
      </c>
    </row>
    <row r="142" spans="1:13" x14ac:dyDescent="0.2">
      <c r="A142" s="8" t="str">
        <f t="shared" si="9"/>
        <v>2023/5末</v>
      </c>
      <c r="B142" s="8" t="str">
        <f t="shared" si="9"/>
        <v>令和5/5末</v>
      </c>
      <c r="C142" s="16">
        <v>140</v>
      </c>
      <c r="D142" s="16">
        <v>154</v>
      </c>
      <c r="E142" s="17" t="s">
        <v>177</v>
      </c>
      <c r="F142" s="16">
        <v>132</v>
      </c>
      <c r="G142" s="16">
        <v>0</v>
      </c>
      <c r="H142" s="16">
        <v>150</v>
      </c>
      <c r="I142" s="16">
        <v>0</v>
      </c>
      <c r="J142" s="16">
        <v>282</v>
      </c>
      <c r="K142" s="16">
        <v>0</v>
      </c>
      <c r="L142" s="16">
        <v>103</v>
      </c>
      <c r="M142" s="9" t="s">
        <v>399</v>
      </c>
    </row>
    <row r="143" spans="1:13" x14ac:dyDescent="0.2">
      <c r="A143" s="10" t="str">
        <f t="shared" si="9"/>
        <v>2023/5末</v>
      </c>
      <c r="B143" s="10" t="str">
        <f t="shared" si="9"/>
        <v>令和5/5末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11</v>
      </c>
      <c r="H143" s="18">
        <v>128</v>
      </c>
      <c r="I143" s="18">
        <v>6</v>
      </c>
      <c r="J143" s="18">
        <v>265</v>
      </c>
      <c r="K143" s="18">
        <v>17</v>
      </c>
      <c r="L143" s="18">
        <v>113</v>
      </c>
      <c r="M143" s="7" t="s">
        <v>399</v>
      </c>
    </row>
    <row r="144" spans="1:13" x14ac:dyDescent="0.2">
      <c r="A144" s="8" t="str">
        <f t="shared" si="9"/>
        <v>2023/5末</v>
      </c>
      <c r="B144" s="8" t="str">
        <f t="shared" si="9"/>
        <v>令和5/5末</v>
      </c>
      <c r="C144" s="16">
        <v>142</v>
      </c>
      <c r="D144" s="16">
        <v>157</v>
      </c>
      <c r="E144" s="17" t="s">
        <v>179</v>
      </c>
      <c r="F144" s="16">
        <v>61</v>
      </c>
      <c r="G144" s="16">
        <v>0</v>
      </c>
      <c r="H144" s="16">
        <v>51</v>
      </c>
      <c r="I144" s="16">
        <v>0</v>
      </c>
      <c r="J144" s="16">
        <v>112</v>
      </c>
      <c r="K144" s="16">
        <v>0</v>
      </c>
      <c r="L144" s="16">
        <v>112</v>
      </c>
      <c r="M144" s="9" t="s">
        <v>399</v>
      </c>
    </row>
    <row r="145" spans="1:13" x14ac:dyDescent="0.2">
      <c r="A145" s="10" t="str">
        <f t="shared" si="9"/>
        <v>2023/5末</v>
      </c>
      <c r="B145" s="10" t="str">
        <f t="shared" si="9"/>
        <v>令和5/5末</v>
      </c>
      <c r="C145" s="18">
        <v>143</v>
      </c>
      <c r="D145" s="18">
        <v>158</v>
      </c>
      <c r="E145" s="19" t="s">
        <v>180</v>
      </c>
      <c r="F145" s="18">
        <v>14</v>
      </c>
      <c r="G145" s="18">
        <v>0</v>
      </c>
      <c r="H145" s="18">
        <v>77</v>
      </c>
      <c r="I145" s="18">
        <v>0</v>
      </c>
      <c r="J145" s="18">
        <v>91</v>
      </c>
      <c r="K145" s="18">
        <v>0</v>
      </c>
      <c r="L145" s="18">
        <v>91</v>
      </c>
      <c r="M145" s="7" t="s">
        <v>399</v>
      </c>
    </row>
    <row r="146" spans="1:13" x14ac:dyDescent="0.2">
      <c r="A146" s="8" t="str">
        <f t="shared" si="9"/>
        <v>2023/5末</v>
      </c>
      <c r="B146" s="8" t="str">
        <f t="shared" si="9"/>
        <v>令和5/5末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36</v>
      </c>
      <c r="I146" s="16">
        <v>0</v>
      </c>
      <c r="J146" s="16">
        <v>59</v>
      </c>
      <c r="K146" s="16">
        <v>0</v>
      </c>
      <c r="L146" s="16">
        <v>59</v>
      </c>
      <c r="M146" s="9" t="s">
        <v>400</v>
      </c>
    </row>
    <row r="147" spans="1:13" x14ac:dyDescent="0.2">
      <c r="A147" s="10" t="str">
        <f t="shared" si="9"/>
        <v>2023/5末</v>
      </c>
      <c r="B147" s="10" t="str">
        <f t="shared" si="9"/>
        <v>令和5/5末</v>
      </c>
      <c r="C147" s="18">
        <v>145</v>
      </c>
      <c r="D147" s="18">
        <v>160</v>
      </c>
      <c r="E147" s="19" t="s">
        <v>472</v>
      </c>
      <c r="F147" s="18">
        <v>121</v>
      </c>
      <c r="G147" s="18">
        <v>3</v>
      </c>
      <c r="H147" s="18">
        <v>101</v>
      </c>
      <c r="I147" s="18">
        <v>2</v>
      </c>
      <c r="J147" s="18">
        <v>222</v>
      </c>
      <c r="K147" s="18">
        <v>5</v>
      </c>
      <c r="L147" s="18">
        <v>113</v>
      </c>
      <c r="M147" s="7" t="s">
        <v>400</v>
      </c>
    </row>
    <row r="148" spans="1:13" x14ac:dyDescent="0.2">
      <c r="A148" s="8" t="str">
        <f t="shared" si="9"/>
        <v>2023/5末</v>
      </c>
      <c r="B148" s="8" t="str">
        <f t="shared" si="9"/>
        <v>令和5/5末</v>
      </c>
      <c r="C148" s="16">
        <v>146</v>
      </c>
      <c r="D148" s="16">
        <v>161</v>
      </c>
      <c r="E148" s="17" t="s">
        <v>182</v>
      </c>
      <c r="F148" s="16">
        <v>267</v>
      </c>
      <c r="G148" s="16">
        <v>3</v>
      </c>
      <c r="H148" s="16">
        <v>213</v>
      </c>
      <c r="I148" s="16">
        <v>3</v>
      </c>
      <c r="J148" s="16">
        <v>480</v>
      </c>
      <c r="K148" s="16">
        <v>6</v>
      </c>
      <c r="L148" s="16">
        <v>189</v>
      </c>
      <c r="M148" s="9" t="s">
        <v>400</v>
      </c>
    </row>
    <row r="149" spans="1:13" x14ac:dyDescent="0.2">
      <c r="A149" s="10" t="str">
        <f t="shared" ref="A149:B164" si="10">A148</f>
        <v>2023/5末</v>
      </c>
      <c r="B149" s="10" t="str">
        <f t="shared" si="10"/>
        <v>令和5/5末</v>
      </c>
      <c r="C149" s="18">
        <v>147</v>
      </c>
      <c r="D149" s="18">
        <v>162</v>
      </c>
      <c r="E149" s="19" t="s">
        <v>183</v>
      </c>
      <c r="F149" s="18">
        <v>85</v>
      </c>
      <c r="G149" s="18">
        <v>1</v>
      </c>
      <c r="H149" s="18">
        <v>71</v>
      </c>
      <c r="I149" s="18">
        <v>1</v>
      </c>
      <c r="J149" s="18">
        <v>156</v>
      </c>
      <c r="K149" s="18">
        <v>2</v>
      </c>
      <c r="L149" s="18">
        <v>67</v>
      </c>
      <c r="M149" s="7" t="s">
        <v>400</v>
      </c>
    </row>
    <row r="150" spans="1:13" x14ac:dyDescent="0.2">
      <c r="A150" s="8" t="str">
        <f t="shared" si="10"/>
        <v>2023/5末</v>
      </c>
      <c r="B150" s="8" t="str">
        <f t="shared" si="10"/>
        <v>令和5/5末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2023/5末</v>
      </c>
      <c r="B151" s="10" t="str">
        <f t="shared" si="10"/>
        <v>令和5/5末</v>
      </c>
      <c r="C151" s="18">
        <v>149</v>
      </c>
      <c r="D151" s="18">
        <v>164</v>
      </c>
      <c r="E151" s="19" t="s">
        <v>185</v>
      </c>
      <c r="F151" s="18">
        <v>65</v>
      </c>
      <c r="G151" s="18">
        <v>0</v>
      </c>
      <c r="H151" s="18">
        <v>71</v>
      </c>
      <c r="I151" s="18">
        <v>2</v>
      </c>
      <c r="J151" s="18">
        <v>136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2023/5末</v>
      </c>
      <c r="B152" s="8" t="str">
        <f t="shared" si="10"/>
        <v>令和5/5末</v>
      </c>
      <c r="C152" s="16">
        <v>150</v>
      </c>
      <c r="D152" s="16">
        <v>165</v>
      </c>
      <c r="E152" s="17" t="s">
        <v>186</v>
      </c>
      <c r="F152" s="16">
        <v>40</v>
      </c>
      <c r="G152" s="16">
        <v>0</v>
      </c>
      <c r="H152" s="16">
        <v>45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2023/5末</v>
      </c>
      <c r="B153" s="10" t="str">
        <f t="shared" si="10"/>
        <v>令和5/5末</v>
      </c>
      <c r="C153" s="18">
        <v>151</v>
      </c>
      <c r="D153" s="18">
        <v>166</v>
      </c>
      <c r="E153" s="19" t="s">
        <v>187</v>
      </c>
      <c r="F153" s="18">
        <v>114</v>
      </c>
      <c r="G153" s="18">
        <v>0</v>
      </c>
      <c r="H153" s="18">
        <v>125</v>
      </c>
      <c r="I153" s="18">
        <v>1</v>
      </c>
      <c r="J153" s="18">
        <v>239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2023/5末</v>
      </c>
      <c r="B154" s="8" t="str">
        <f t="shared" si="10"/>
        <v>令和5/5末</v>
      </c>
      <c r="C154" s="16">
        <v>152</v>
      </c>
      <c r="D154" s="16">
        <v>167</v>
      </c>
      <c r="E154" s="17" t="s">
        <v>188</v>
      </c>
      <c r="F154" s="16">
        <v>144</v>
      </c>
      <c r="G154" s="16">
        <v>0</v>
      </c>
      <c r="H154" s="16">
        <v>163</v>
      </c>
      <c r="I154" s="16">
        <v>1</v>
      </c>
      <c r="J154" s="16">
        <v>307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2023/5末</v>
      </c>
      <c r="B155" s="10" t="str">
        <f t="shared" si="10"/>
        <v>令和5/5末</v>
      </c>
      <c r="C155" s="18">
        <v>153</v>
      </c>
      <c r="D155" s="18">
        <v>168</v>
      </c>
      <c r="E155" s="19" t="s">
        <v>189</v>
      </c>
      <c r="F155" s="18">
        <v>274</v>
      </c>
      <c r="G155" s="18">
        <v>1</v>
      </c>
      <c r="H155" s="18">
        <v>257</v>
      </c>
      <c r="I155" s="18">
        <v>0</v>
      </c>
      <c r="J155" s="18">
        <v>531</v>
      </c>
      <c r="K155" s="18">
        <v>1</v>
      </c>
      <c r="L155" s="18">
        <v>230</v>
      </c>
      <c r="M155" s="7" t="s">
        <v>400</v>
      </c>
    </row>
    <row r="156" spans="1:13" x14ac:dyDescent="0.2">
      <c r="A156" s="8" t="str">
        <f t="shared" si="10"/>
        <v>2023/5末</v>
      </c>
      <c r="B156" s="8" t="str">
        <f t="shared" si="10"/>
        <v>令和5/5末</v>
      </c>
      <c r="C156" s="16">
        <v>154</v>
      </c>
      <c r="D156" s="16">
        <v>169</v>
      </c>
      <c r="E156" s="17" t="s">
        <v>190</v>
      </c>
      <c r="F156" s="16">
        <v>259</v>
      </c>
      <c r="G156" s="16">
        <v>2</v>
      </c>
      <c r="H156" s="16">
        <v>247</v>
      </c>
      <c r="I156" s="16">
        <v>2</v>
      </c>
      <c r="J156" s="16">
        <v>506</v>
      </c>
      <c r="K156" s="16">
        <v>4</v>
      </c>
      <c r="L156" s="16">
        <v>183</v>
      </c>
      <c r="M156" s="9" t="s">
        <v>400</v>
      </c>
    </row>
    <row r="157" spans="1:13" x14ac:dyDescent="0.2">
      <c r="A157" s="10" t="str">
        <f t="shared" si="10"/>
        <v>2023/5末</v>
      </c>
      <c r="B157" s="10" t="str">
        <f t="shared" si="10"/>
        <v>令和5/5末</v>
      </c>
      <c r="C157" s="18">
        <v>155</v>
      </c>
      <c r="D157" s="18">
        <v>170</v>
      </c>
      <c r="E157" s="19" t="s">
        <v>191</v>
      </c>
      <c r="F157" s="18">
        <v>477</v>
      </c>
      <c r="G157" s="18">
        <v>1</v>
      </c>
      <c r="H157" s="18">
        <v>510</v>
      </c>
      <c r="I157" s="18">
        <v>2</v>
      </c>
      <c r="J157" s="18">
        <v>987</v>
      </c>
      <c r="K157" s="18">
        <v>3</v>
      </c>
      <c r="L157" s="18">
        <v>376</v>
      </c>
      <c r="M157" s="7" t="s">
        <v>400</v>
      </c>
    </row>
    <row r="158" spans="1:13" x14ac:dyDescent="0.2">
      <c r="A158" s="8" t="str">
        <f t="shared" si="10"/>
        <v>2023/5末</v>
      </c>
      <c r="B158" s="8" t="str">
        <f t="shared" si="10"/>
        <v>令和5/5末</v>
      </c>
      <c r="C158" s="16">
        <v>156</v>
      </c>
      <c r="D158" s="16">
        <v>171</v>
      </c>
      <c r="E158" s="17" t="s">
        <v>192</v>
      </c>
      <c r="F158" s="16">
        <v>242</v>
      </c>
      <c r="G158" s="16">
        <v>1</v>
      </c>
      <c r="H158" s="16">
        <v>242</v>
      </c>
      <c r="I158" s="16">
        <v>0</v>
      </c>
      <c r="J158" s="16">
        <v>484</v>
      </c>
      <c r="K158" s="16">
        <v>1</v>
      </c>
      <c r="L158" s="16">
        <v>185</v>
      </c>
      <c r="M158" s="9" t="s">
        <v>400</v>
      </c>
    </row>
    <row r="159" spans="1:13" x14ac:dyDescent="0.2">
      <c r="A159" s="10" t="str">
        <f t="shared" si="10"/>
        <v>2023/5末</v>
      </c>
      <c r="B159" s="10" t="str">
        <f t="shared" si="10"/>
        <v>令和5/5末</v>
      </c>
      <c r="C159" s="18">
        <v>157</v>
      </c>
      <c r="D159" s="18">
        <v>172</v>
      </c>
      <c r="E159" s="19" t="s">
        <v>193</v>
      </c>
      <c r="F159" s="18">
        <v>469</v>
      </c>
      <c r="G159" s="18">
        <v>3</v>
      </c>
      <c r="H159" s="18">
        <v>476</v>
      </c>
      <c r="I159" s="18">
        <v>4</v>
      </c>
      <c r="J159" s="18">
        <v>945</v>
      </c>
      <c r="K159" s="18">
        <v>7</v>
      </c>
      <c r="L159" s="18">
        <v>350</v>
      </c>
      <c r="M159" s="7" t="s">
        <v>400</v>
      </c>
    </row>
    <row r="160" spans="1:13" x14ac:dyDescent="0.2">
      <c r="A160" s="8" t="str">
        <f t="shared" si="10"/>
        <v>2023/5末</v>
      </c>
      <c r="B160" s="8" t="str">
        <f t="shared" si="10"/>
        <v>令和5/5末</v>
      </c>
      <c r="C160" s="16">
        <v>158</v>
      </c>
      <c r="D160" s="16">
        <v>173</v>
      </c>
      <c r="E160" s="17" t="s">
        <v>194</v>
      </c>
      <c r="F160" s="16">
        <v>261</v>
      </c>
      <c r="G160" s="16">
        <v>7</v>
      </c>
      <c r="H160" s="16">
        <v>245</v>
      </c>
      <c r="I160" s="16">
        <v>4</v>
      </c>
      <c r="J160" s="16">
        <v>506</v>
      </c>
      <c r="K160" s="16">
        <v>11</v>
      </c>
      <c r="L160" s="16">
        <v>211</v>
      </c>
      <c r="M160" s="9" t="s">
        <v>400</v>
      </c>
    </row>
    <row r="161" spans="1:13" x14ac:dyDescent="0.2">
      <c r="A161" s="10" t="str">
        <f t="shared" si="10"/>
        <v>2023/5末</v>
      </c>
      <c r="B161" s="10" t="str">
        <f t="shared" si="10"/>
        <v>令和5/5末</v>
      </c>
      <c r="C161" s="18">
        <v>159</v>
      </c>
      <c r="D161" s="18">
        <v>174</v>
      </c>
      <c r="E161" s="19" t="s">
        <v>473</v>
      </c>
      <c r="F161" s="18">
        <v>33</v>
      </c>
      <c r="G161" s="18">
        <v>0</v>
      </c>
      <c r="H161" s="18">
        <v>29</v>
      </c>
      <c r="I161" s="18">
        <v>0</v>
      </c>
      <c r="J161" s="18">
        <v>62</v>
      </c>
      <c r="K161" s="18">
        <v>0</v>
      </c>
      <c r="L161" s="18">
        <v>42</v>
      </c>
      <c r="M161" s="7" t="s">
        <v>400</v>
      </c>
    </row>
    <row r="162" spans="1:13" x14ac:dyDescent="0.2">
      <c r="A162" s="8" t="str">
        <f t="shared" si="10"/>
        <v>2023/5末</v>
      </c>
      <c r="B162" s="8" t="str">
        <f t="shared" si="10"/>
        <v>令和5/5末</v>
      </c>
      <c r="C162" s="16">
        <v>160</v>
      </c>
      <c r="D162" s="16">
        <v>175</v>
      </c>
      <c r="E162" s="17" t="s">
        <v>474</v>
      </c>
      <c r="F162" s="16">
        <v>372</v>
      </c>
      <c r="G162" s="16">
        <v>3</v>
      </c>
      <c r="H162" s="16">
        <v>353</v>
      </c>
      <c r="I162" s="16">
        <v>2</v>
      </c>
      <c r="J162" s="16">
        <v>725</v>
      </c>
      <c r="K162" s="16">
        <v>5</v>
      </c>
      <c r="L162" s="16">
        <v>298</v>
      </c>
      <c r="M162" s="9" t="s">
        <v>400</v>
      </c>
    </row>
    <row r="163" spans="1:13" x14ac:dyDescent="0.2">
      <c r="A163" s="10" t="str">
        <f t="shared" si="10"/>
        <v>2023/5末</v>
      </c>
      <c r="B163" s="10" t="str">
        <f t="shared" si="10"/>
        <v>令和5/5末</v>
      </c>
      <c r="C163" s="18">
        <v>161</v>
      </c>
      <c r="D163" s="18">
        <v>176</v>
      </c>
      <c r="E163" s="19" t="s">
        <v>475</v>
      </c>
      <c r="F163" s="18">
        <v>193</v>
      </c>
      <c r="G163" s="18">
        <v>0</v>
      </c>
      <c r="H163" s="18">
        <v>206</v>
      </c>
      <c r="I163" s="18">
        <v>0</v>
      </c>
      <c r="J163" s="18">
        <v>399</v>
      </c>
      <c r="K163" s="18">
        <v>0</v>
      </c>
      <c r="L163" s="18">
        <v>143</v>
      </c>
      <c r="M163" s="7" t="s">
        <v>400</v>
      </c>
    </row>
    <row r="164" spans="1:13" x14ac:dyDescent="0.2">
      <c r="A164" s="8" t="str">
        <f t="shared" si="10"/>
        <v>2023/5末</v>
      </c>
      <c r="B164" s="8" t="str">
        <f t="shared" si="10"/>
        <v>令和5/5末</v>
      </c>
      <c r="C164" s="16">
        <v>162</v>
      </c>
      <c r="D164" s="16">
        <v>177</v>
      </c>
      <c r="E164" s="17" t="s">
        <v>195</v>
      </c>
      <c r="F164" s="16">
        <v>86</v>
      </c>
      <c r="G164" s="16">
        <v>0</v>
      </c>
      <c r="H164" s="16">
        <v>97</v>
      </c>
      <c r="I164" s="16">
        <v>3</v>
      </c>
      <c r="J164" s="16">
        <v>183</v>
      </c>
      <c r="K164" s="16">
        <v>3</v>
      </c>
      <c r="L164" s="16">
        <v>88</v>
      </c>
      <c r="M164" s="9" t="s">
        <v>400</v>
      </c>
    </row>
    <row r="165" spans="1:13" x14ac:dyDescent="0.2">
      <c r="A165" s="10" t="str">
        <f t="shared" ref="A165:B180" si="11">A164</f>
        <v>2023/5末</v>
      </c>
      <c r="B165" s="10" t="str">
        <f t="shared" si="11"/>
        <v>令和5/5末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2023/5末</v>
      </c>
      <c r="B166" s="8" t="str">
        <f t="shared" si="11"/>
        <v>令和5/5末</v>
      </c>
      <c r="C166" s="16">
        <v>164</v>
      </c>
      <c r="D166" s="16">
        <v>179</v>
      </c>
      <c r="E166" s="17" t="s">
        <v>197</v>
      </c>
      <c r="F166" s="16">
        <v>246</v>
      </c>
      <c r="G166" s="16">
        <v>19</v>
      </c>
      <c r="H166" s="16">
        <v>225</v>
      </c>
      <c r="I166" s="16">
        <v>9</v>
      </c>
      <c r="J166" s="16">
        <v>471</v>
      </c>
      <c r="K166" s="16">
        <v>28</v>
      </c>
      <c r="L166" s="16">
        <v>208</v>
      </c>
      <c r="M166" s="9" t="s">
        <v>400</v>
      </c>
    </row>
    <row r="167" spans="1:13" x14ac:dyDescent="0.2">
      <c r="A167" s="10" t="str">
        <f t="shared" si="11"/>
        <v>2023/5末</v>
      </c>
      <c r="B167" s="10" t="str">
        <f t="shared" si="11"/>
        <v>令和5/5末</v>
      </c>
      <c r="C167" s="18">
        <v>165</v>
      </c>
      <c r="D167" s="18">
        <v>193</v>
      </c>
      <c r="E167" s="19" t="s">
        <v>198</v>
      </c>
      <c r="F167" s="18">
        <v>210</v>
      </c>
      <c r="G167" s="18">
        <v>0</v>
      </c>
      <c r="H167" s="18">
        <v>238</v>
      </c>
      <c r="I167" s="18">
        <v>1</v>
      </c>
      <c r="J167" s="18">
        <v>448</v>
      </c>
      <c r="K167" s="18">
        <v>1</v>
      </c>
      <c r="L167" s="18">
        <v>164</v>
      </c>
      <c r="M167" s="7" t="s">
        <v>400</v>
      </c>
    </row>
    <row r="168" spans="1:13" x14ac:dyDescent="0.2">
      <c r="A168" s="8" t="str">
        <f t="shared" si="11"/>
        <v>2023/5末</v>
      </c>
      <c r="B168" s="8" t="str">
        <f t="shared" si="11"/>
        <v>令和5/5末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2023/5末</v>
      </c>
      <c r="B169" s="10" t="str">
        <f t="shared" si="11"/>
        <v>令和5/5末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88</v>
      </c>
      <c r="I169" s="18">
        <v>0</v>
      </c>
      <c r="J169" s="18">
        <v>181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2023/5末</v>
      </c>
      <c r="B170" s="8" t="str">
        <f t="shared" si="11"/>
        <v>令和5/5末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13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2023/5末</v>
      </c>
      <c r="B171" s="10" t="str">
        <f t="shared" si="11"/>
        <v>令和5/5末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2023/5末</v>
      </c>
      <c r="B172" s="8" t="str">
        <f t="shared" si="11"/>
        <v>令和5/5末</v>
      </c>
      <c r="C172" s="16">
        <v>170</v>
      </c>
      <c r="D172" s="16">
        <v>183</v>
      </c>
      <c r="E172" s="17" t="s">
        <v>203</v>
      </c>
      <c r="F172" s="16">
        <v>374</v>
      </c>
      <c r="G172" s="16">
        <v>1</v>
      </c>
      <c r="H172" s="16">
        <v>381</v>
      </c>
      <c r="I172" s="16">
        <v>2</v>
      </c>
      <c r="J172" s="16">
        <v>755</v>
      </c>
      <c r="K172" s="16">
        <v>3</v>
      </c>
      <c r="L172" s="16">
        <v>280</v>
      </c>
      <c r="M172" s="9" t="s">
        <v>401</v>
      </c>
    </row>
    <row r="173" spans="1:13" x14ac:dyDescent="0.2">
      <c r="A173" s="10" t="str">
        <f t="shared" si="11"/>
        <v>2023/5末</v>
      </c>
      <c r="B173" s="10" t="str">
        <f t="shared" si="11"/>
        <v>令和5/5末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130</v>
      </c>
      <c r="I173" s="18">
        <v>1</v>
      </c>
      <c r="J173" s="18">
        <v>263</v>
      </c>
      <c r="K173" s="18">
        <v>1</v>
      </c>
      <c r="L173" s="18">
        <v>95</v>
      </c>
      <c r="M173" s="7" t="s">
        <v>401</v>
      </c>
    </row>
    <row r="174" spans="1:13" x14ac:dyDescent="0.2">
      <c r="A174" s="8" t="str">
        <f t="shared" si="11"/>
        <v>2023/5末</v>
      </c>
      <c r="B174" s="8" t="str">
        <f t="shared" si="11"/>
        <v>令和5/5末</v>
      </c>
      <c r="C174" s="16">
        <v>172</v>
      </c>
      <c r="D174" s="16">
        <v>185</v>
      </c>
      <c r="E174" s="17" t="s">
        <v>205</v>
      </c>
      <c r="F174" s="16">
        <v>106</v>
      </c>
      <c r="G174" s="16">
        <v>1</v>
      </c>
      <c r="H174" s="16">
        <v>104</v>
      </c>
      <c r="I174" s="16">
        <v>6</v>
      </c>
      <c r="J174" s="16">
        <v>210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2023/5末</v>
      </c>
      <c r="B175" s="10" t="str">
        <f t="shared" si="11"/>
        <v>令和5/5末</v>
      </c>
      <c r="C175" s="18">
        <v>173</v>
      </c>
      <c r="D175" s="18">
        <v>186</v>
      </c>
      <c r="E175" s="19" t="s">
        <v>206</v>
      </c>
      <c r="F175" s="18">
        <v>194</v>
      </c>
      <c r="G175" s="18">
        <v>8</v>
      </c>
      <c r="H175" s="18">
        <v>191</v>
      </c>
      <c r="I175" s="18">
        <v>3</v>
      </c>
      <c r="J175" s="18">
        <v>385</v>
      </c>
      <c r="K175" s="18">
        <v>11</v>
      </c>
      <c r="L175" s="18">
        <v>167</v>
      </c>
      <c r="M175" s="7" t="s">
        <v>401</v>
      </c>
    </row>
    <row r="176" spans="1:13" x14ac:dyDescent="0.2">
      <c r="A176" s="8" t="str">
        <f t="shared" si="11"/>
        <v>2023/5末</v>
      </c>
      <c r="B176" s="8" t="str">
        <f t="shared" si="11"/>
        <v>令和5/5末</v>
      </c>
      <c r="C176" s="16">
        <v>174</v>
      </c>
      <c r="D176" s="16">
        <v>187</v>
      </c>
      <c r="E176" s="17" t="s">
        <v>207</v>
      </c>
      <c r="F176" s="16">
        <v>176</v>
      </c>
      <c r="G176" s="16">
        <v>1</v>
      </c>
      <c r="H176" s="16">
        <v>148</v>
      </c>
      <c r="I176" s="16">
        <v>1</v>
      </c>
      <c r="J176" s="16">
        <v>324</v>
      </c>
      <c r="K176" s="16">
        <v>2</v>
      </c>
      <c r="L176" s="16">
        <v>158</v>
      </c>
      <c r="M176" s="9" t="s">
        <v>401</v>
      </c>
    </row>
    <row r="177" spans="1:13" x14ac:dyDescent="0.2">
      <c r="A177" s="10" t="str">
        <f t="shared" si="11"/>
        <v>2023/5末</v>
      </c>
      <c r="B177" s="10" t="str">
        <f t="shared" si="11"/>
        <v>令和5/5末</v>
      </c>
      <c r="C177" s="18">
        <v>175</v>
      </c>
      <c r="D177" s="18">
        <v>188</v>
      </c>
      <c r="E177" s="19" t="s">
        <v>208</v>
      </c>
      <c r="F177" s="18">
        <v>200</v>
      </c>
      <c r="G177" s="18">
        <v>4</v>
      </c>
      <c r="H177" s="18">
        <v>176</v>
      </c>
      <c r="I177" s="18">
        <v>3</v>
      </c>
      <c r="J177" s="18">
        <v>376</v>
      </c>
      <c r="K177" s="18">
        <v>7</v>
      </c>
      <c r="L177" s="18">
        <v>176</v>
      </c>
      <c r="M177" s="7" t="s">
        <v>401</v>
      </c>
    </row>
    <row r="178" spans="1:13" x14ac:dyDescent="0.2">
      <c r="A178" s="8" t="str">
        <f t="shared" si="11"/>
        <v>2023/5末</v>
      </c>
      <c r="B178" s="8" t="str">
        <f t="shared" si="11"/>
        <v>令和5/5末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49</v>
      </c>
      <c r="I178" s="16">
        <v>0</v>
      </c>
      <c r="J178" s="16">
        <v>105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2023/5末</v>
      </c>
      <c r="B179" s="10" t="str">
        <f t="shared" si="11"/>
        <v>令和5/5末</v>
      </c>
      <c r="C179" s="18">
        <v>177</v>
      </c>
      <c r="D179" s="18">
        <v>190</v>
      </c>
      <c r="E179" s="19" t="s">
        <v>210</v>
      </c>
      <c r="F179" s="18">
        <v>221</v>
      </c>
      <c r="G179" s="18">
        <v>3</v>
      </c>
      <c r="H179" s="18">
        <v>198</v>
      </c>
      <c r="I179" s="18">
        <v>3</v>
      </c>
      <c r="J179" s="18">
        <v>419</v>
      </c>
      <c r="K179" s="18">
        <v>6</v>
      </c>
      <c r="L179" s="18">
        <v>206</v>
      </c>
      <c r="M179" s="7" t="s">
        <v>401</v>
      </c>
    </row>
    <row r="180" spans="1:13" x14ac:dyDescent="0.2">
      <c r="A180" s="8" t="str">
        <f t="shared" si="11"/>
        <v>2023/5末</v>
      </c>
      <c r="B180" s="8" t="str">
        <f t="shared" si="11"/>
        <v>令和5/5末</v>
      </c>
      <c r="C180" s="16">
        <v>178</v>
      </c>
      <c r="D180" s="16">
        <v>192</v>
      </c>
      <c r="E180" s="17" t="s">
        <v>211</v>
      </c>
      <c r="F180" s="16">
        <v>521</v>
      </c>
      <c r="G180" s="16">
        <v>1</v>
      </c>
      <c r="H180" s="16">
        <v>507</v>
      </c>
      <c r="I180" s="16">
        <v>1</v>
      </c>
      <c r="J180" s="16">
        <v>1028</v>
      </c>
      <c r="K180" s="16">
        <v>2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2023/5末</v>
      </c>
      <c r="B181" s="10" t="str">
        <f t="shared" si="12"/>
        <v>令和5/5末</v>
      </c>
      <c r="C181" s="18">
        <v>179</v>
      </c>
      <c r="D181" s="18">
        <v>191</v>
      </c>
      <c r="E181" s="19" t="s">
        <v>212</v>
      </c>
      <c r="F181" s="18">
        <v>477</v>
      </c>
      <c r="G181" s="18">
        <v>2</v>
      </c>
      <c r="H181" s="18">
        <v>445</v>
      </c>
      <c r="I181" s="18">
        <v>4</v>
      </c>
      <c r="J181" s="18">
        <v>922</v>
      </c>
      <c r="K181" s="18">
        <v>6</v>
      </c>
      <c r="L181" s="18">
        <v>402</v>
      </c>
      <c r="M181" s="7" t="s">
        <v>401</v>
      </c>
    </row>
    <row r="182" spans="1:13" x14ac:dyDescent="0.2">
      <c r="A182" s="8" t="str">
        <f t="shared" si="12"/>
        <v>2023/5末</v>
      </c>
      <c r="B182" s="8" t="str">
        <f t="shared" si="12"/>
        <v>令和5/5末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59</v>
      </c>
      <c r="I182" s="16">
        <v>0</v>
      </c>
      <c r="J182" s="16">
        <v>113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2023/5末</v>
      </c>
      <c r="B183" s="10" t="str">
        <f t="shared" si="12"/>
        <v>令和5/5末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141</v>
      </c>
      <c r="I183" s="18">
        <v>5</v>
      </c>
      <c r="J183" s="18">
        <v>284</v>
      </c>
      <c r="K183" s="18">
        <v>8</v>
      </c>
      <c r="L183" s="18">
        <v>125</v>
      </c>
      <c r="M183" s="7" t="s">
        <v>402</v>
      </c>
    </row>
    <row r="184" spans="1:13" x14ac:dyDescent="0.2">
      <c r="A184" s="8" t="str">
        <f t="shared" si="12"/>
        <v>2023/5末</v>
      </c>
      <c r="B184" s="8" t="str">
        <f t="shared" si="12"/>
        <v>令和5/5末</v>
      </c>
      <c r="C184" s="16">
        <v>182</v>
      </c>
      <c r="D184" s="16">
        <v>242</v>
      </c>
      <c r="E184" s="17" t="s">
        <v>215</v>
      </c>
      <c r="F184" s="16">
        <v>48</v>
      </c>
      <c r="G184" s="16">
        <v>0</v>
      </c>
      <c r="H184" s="16">
        <v>50</v>
      </c>
      <c r="I184" s="16">
        <v>0</v>
      </c>
      <c r="J184" s="16">
        <v>98</v>
      </c>
      <c r="K184" s="16">
        <v>0</v>
      </c>
      <c r="L184" s="16">
        <v>38</v>
      </c>
      <c r="M184" s="9" t="s">
        <v>402</v>
      </c>
    </row>
    <row r="185" spans="1:13" x14ac:dyDescent="0.2">
      <c r="A185" s="10" t="str">
        <f t="shared" si="12"/>
        <v>2023/5末</v>
      </c>
      <c r="B185" s="10" t="str">
        <f t="shared" si="12"/>
        <v>令和5/5末</v>
      </c>
      <c r="C185" s="18">
        <v>183</v>
      </c>
      <c r="D185" s="18">
        <v>243</v>
      </c>
      <c r="E185" s="19" t="s">
        <v>216</v>
      </c>
      <c r="F185" s="18">
        <v>55</v>
      </c>
      <c r="G185" s="18">
        <v>0</v>
      </c>
      <c r="H185" s="18">
        <v>53</v>
      </c>
      <c r="I185" s="18">
        <v>0</v>
      </c>
      <c r="J185" s="18">
        <v>108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2023/5末</v>
      </c>
      <c r="B186" s="8" t="str">
        <f t="shared" si="12"/>
        <v>令和5/5末</v>
      </c>
      <c r="C186" s="16">
        <v>184</v>
      </c>
      <c r="D186" s="16">
        <v>244</v>
      </c>
      <c r="E186" s="17" t="s">
        <v>217</v>
      </c>
      <c r="F186" s="16">
        <v>22</v>
      </c>
      <c r="G186" s="16">
        <v>0</v>
      </c>
      <c r="H186" s="16">
        <v>27</v>
      </c>
      <c r="I186" s="16">
        <v>1</v>
      </c>
      <c r="J186" s="16">
        <v>49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2023/5末</v>
      </c>
      <c r="B187" s="10" t="str">
        <f t="shared" si="12"/>
        <v>令和5/5末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2023/5末</v>
      </c>
      <c r="B188" s="8" t="str">
        <f t="shared" si="12"/>
        <v>令和5/5末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2023/5末</v>
      </c>
      <c r="B189" s="10" t="str">
        <f t="shared" si="12"/>
        <v>令和5/5末</v>
      </c>
      <c r="C189" s="18">
        <v>187</v>
      </c>
      <c r="D189" s="18">
        <v>247</v>
      </c>
      <c r="E189" s="19" t="s">
        <v>220</v>
      </c>
      <c r="F189" s="18">
        <v>15</v>
      </c>
      <c r="G189" s="18">
        <v>0</v>
      </c>
      <c r="H189" s="18">
        <v>56</v>
      </c>
      <c r="I189" s="18">
        <v>0</v>
      </c>
      <c r="J189" s="18">
        <v>71</v>
      </c>
      <c r="K189" s="18">
        <v>0</v>
      </c>
      <c r="L189" s="18">
        <v>71</v>
      </c>
      <c r="M189" s="7" t="s">
        <v>402</v>
      </c>
    </row>
    <row r="190" spans="1:13" x14ac:dyDescent="0.2">
      <c r="A190" s="8" t="str">
        <f t="shared" si="12"/>
        <v>2023/5末</v>
      </c>
      <c r="B190" s="8" t="str">
        <f t="shared" si="12"/>
        <v>令和5/5末</v>
      </c>
      <c r="C190" s="16">
        <v>188</v>
      </c>
      <c r="D190" s="16">
        <v>100</v>
      </c>
      <c r="E190" s="17" t="s">
        <v>221</v>
      </c>
      <c r="F190" s="16">
        <v>78</v>
      </c>
      <c r="G190" s="16">
        <v>0</v>
      </c>
      <c r="H190" s="16">
        <v>56</v>
      </c>
      <c r="I190" s="16">
        <v>0</v>
      </c>
      <c r="J190" s="16">
        <v>134</v>
      </c>
      <c r="K190" s="16">
        <v>0</v>
      </c>
      <c r="L190" s="16">
        <v>64</v>
      </c>
      <c r="M190" s="9" t="s">
        <v>403</v>
      </c>
    </row>
    <row r="191" spans="1:13" x14ac:dyDescent="0.2">
      <c r="A191" s="10" t="str">
        <f t="shared" si="12"/>
        <v>2023/5末</v>
      </c>
      <c r="B191" s="10" t="str">
        <f t="shared" si="12"/>
        <v>令和5/5末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2023/5末</v>
      </c>
      <c r="B192" s="8" t="str">
        <f t="shared" si="12"/>
        <v>令和5/5末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2023/5末</v>
      </c>
      <c r="B193" s="10" t="str">
        <f t="shared" si="12"/>
        <v>令和5/5末</v>
      </c>
      <c r="C193" s="18">
        <v>191</v>
      </c>
      <c r="D193" s="18">
        <v>132</v>
      </c>
      <c r="E193" s="19" t="s">
        <v>224</v>
      </c>
      <c r="F193" s="18">
        <v>6</v>
      </c>
      <c r="G193" s="18">
        <v>0</v>
      </c>
      <c r="H193" s="18">
        <v>22</v>
      </c>
      <c r="I193" s="18">
        <v>0</v>
      </c>
      <c r="J193" s="18">
        <v>28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2023/5末</v>
      </c>
      <c r="B194" s="8" t="str">
        <f t="shared" si="12"/>
        <v>令和5/5末</v>
      </c>
      <c r="C194" s="16">
        <v>192</v>
      </c>
      <c r="D194" s="16">
        <v>220</v>
      </c>
      <c r="E194" s="17" t="s">
        <v>225</v>
      </c>
      <c r="F194" s="16">
        <v>74</v>
      </c>
      <c r="G194" s="16">
        <v>1</v>
      </c>
      <c r="H194" s="16">
        <v>61</v>
      </c>
      <c r="I194" s="16">
        <v>0</v>
      </c>
      <c r="J194" s="16">
        <v>135</v>
      </c>
      <c r="K194" s="16">
        <v>1</v>
      </c>
      <c r="L194" s="16">
        <v>58</v>
      </c>
      <c r="M194" s="9" t="s">
        <v>404</v>
      </c>
    </row>
    <row r="195" spans="1:13" x14ac:dyDescent="0.2">
      <c r="A195" s="10" t="str">
        <f t="shared" si="12"/>
        <v>2023/5末</v>
      </c>
      <c r="B195" s="10" t="str">
        <f t="shared" si="12"/>
        <v>令和5/5末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94</v>
      </c>
      <c r="I195" s="18">
        <v>0</v>
      </c>
      <c r="J195" s="18">
        <v>199</v>
      </c>
      <c r="K195" s="18">
        <v>0</v>
      </c>
      <c r="L195" s="18">
        <v>87</v>
      </c>
      <c r="M195" s="7" t="s">
        <v>404</v>
      </c>
    </row>
    <row r="196" spans="1:13" x14ac:dyDescent="0.2">
      <c r="A196" s="8" t="str">
        <f t="shared" si="12"/>
        <v>2023/5末</v>
      </c>
      <c r="B196" s="8" t="str">
        <f t="shared" si="12"/>
        <v>令和5/5末</v>
      </c>
      <c r="C196" s="16">
        <v>194</v>
      </c>
      <c r="D196" s="16">
        <v>222</v>
      </c>
      <c r="E196" s="17" t="s">
        <v>227</v>
      </c>
      <c r="F196" s="16">
        <v>30</v>
      </c>
      <c r="G196" s="16">
        <v>0</v>
      </c>
      <c r="H196" s="16">
        <v>21</v>
      </c>
      <c r="I196" s="16">
        <v>0</v>
      </c>
      <c r="J196" s="16">
        <v>51</v>
      </c>
      <c r="K196" s="16">
        <v>0</v>
      </c>
      <c r="L196" s="16">
        <v>25</v>
      </c>
      <c r="M196" s="9" t="s">
        <v>404</v>
      </c>
    </row>
    <row r="197" spans="1:13" x14ac:dyDescent="0.2">
      <c r="A197" s="10" t="str">
        <f t="shared" ref="A197:B212" si="13">A196</f>
        <v>2023/5末</v>
      </c>
      <c r="B197" s="10" t="str">
        <f t="shared" si="13"/>
        <v>令和5/5末</v>
      </c>
      <c r="C197" s="18">
        <v>195</v>
      </c>
      <c r="D197" s="18">
        <v>223</v>
      </c>
      <c r="E197" s="19" t="s">
        <v>228</v>
      </c>
      <c r="F197" s="18">
        <v>157</v>
      </c>
      <c r="G197" s="18">
        <v>0</v>
      </c>
      <c r="H197" s="18">
        <v>169</v>
      </c>
      <c r="I197" s="18">
        <v>0</v>
      </c>
      <c r="J197" s="18">
        <v>326</v>
      </c>
      <c r="K197" s="18">
        <v>0</v>
      </c>
      <c r="L197" s="18">
        <v>141</v>
      </c>
      <c r="M197" s="7" t="s">
        <v>404</v>
      </c>
    </row>
    <row r="198" spans="1:13" x14ac:dyDescent="0.2">
      <c r="A198" s="8" t="str">
        <f t="shared" si="13"/>
        <v>2023/5末</v>
      </c>
      <c r="B198" s="8" t="str">
        <f t="shared" si="13"/>
        <v>令和5/5末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2023/5末</v>
      </c>
      <c r="B199" s="10" t="str">
        <f t="shared" si="13"/>
        <v>令和5/5末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2023/5末</v>
      </c>
      <c r="B200" s="8" t="str">
        <f t="shared" si="13"/>
        <v>令和5/5末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2023/5末</v>
      </c>
      <c r="B201" s="10" t="str">
        <f t="shared" si="13"/>
        <v>令和5/5末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2023/5末</v>
      </c>
      <c r="B202" s="8" t="str">
        <f t="shared" si="13"/>
        <v>令和5/5末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2023/5末</v>
      </c>
      <c r="B203" s="10" t="str">
        <f t="shared" si="13"/>
        <v>令和5/5末</v>
      </c>
      <c r="C203" s="18">
        <v>201</v>
      </c>
      <c r="D203" s="18">
        <v>230</v>
      </c>
      <c r="E203" s="19" t="s">
        <v>234</v>
      </c>
      <c r="F203" s="18">
        <v>18</v>
      </c>
      <c r="G203" s="18">
        <v>0</v>
      </c>
      <c r="H203" s="18">
        <v>14</v>
      </c>
      <c r="I203" s="18">
        <v>0</v>
      </c>
      <c r="J203" s="18">
        <v>32</v>
      </c>
      <c r="K203" s="18">
        <v>0</v>
      </c>
      <c r="L203" s="18">
        <v>16</v>
      </c>
      <c r="M203" s="7" t="s">
        <v>405</v>
      </c>
    </row>
    <row r="204" spans="1:13" x14ac:dyDescent="0.2">
      <c r="A204" s="8" t="str">
        <f t="shared" si="13"/>
        <v>2023/5末</v>
      </c>
      <c r="B204" s="8" t="str">
        <f t="shared" si="13"/>
        <v>令和5/5末</v>
      </c>
      <c r="C204" s="16">
        <v>202</v>
      </c>
      <c r="D204" s="16">
        <v>231</v>
      </c>
      <c r="E204" s="17" t="s">
        <v>235</v>
      </c>
      <c r="F204" s="16">
        <v>96</v>
      </c>
      <c r="G204" s="16">
        <v>0</v>
      </c>
      <c r="H204" s="16">
        <v>108</v>
      </c>
      <c r="I204" s="16">
        <v>1</v>
      </c>
      <c r="J204" s="16">
        <v>204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2023/5末</v>
      </c>
      <c r="B205" s="10" t="str">
        <f t="shared" si="13"/>
        <v>令和5/5末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45</v>
      </c>
      <c r="I205" s="18">
        <v>0</v>
      </c>
      <c r="J205" s="18">
        <v>96</v>
      </c>
      <c r="K205" s="18">
        <v>0</v>
      </c>
      <c r="L205" s="18">
        <v>48</v>
      </c>
      <c r="M205" s="7" t="s">
        <v>405</v>
      </c>
    </row>
    <row r="206" spans="1:13" x14ac:dyDescent="0.2">
      <c r="A206" s="8" t="str">
        <f t="shared" si="13"/>
        <v>2023/5末</v>
      </c>
      <c r="B206" s="8" t="str">
        <f t="shared" si="13"/>
        <v>令和5/5末</v>
      </c>
      <c r="C206" s="16">
        <v>204</v>
      </c>
      <c r="D206" s="16">
        <v>200</v>
      </c>
      <c r="E206" s="17" t="s">
        <v>237</v>
      </c>
      <c r="F206" s="16">
        <v>26</v>
      </c>
      <c r="G206" s="16">
        <v>0</v>
      </c>
      <c r="H206" s="16">
        <v>27</v>
      </c>
      <c r="I206" s="16">
        <v>0</v>
      </c>
      <c r="J206" s="16">
        <v>53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2023/5末</v>
      </c>
      <c r="B207" s="10" t="str">
        <f t="shared" si="13"/>
        <v>令和5/5末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68</v>
      </c>
      <c r="I207" s="18">
        <v>0</v>
      </c>
      <c r="J207" s="18">
        <v>128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2023/5末</v>
      </c>
      <c r="B208" s="8" t="str">
        <f t="shared" si="13"/>
        <v>令和5/5末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48</v>
      </c>
      <c r="I208" s="16">
        <v>1</v>
      </c>
      <c r="J208" s="16">
        <v>95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2023/5末</v>
      </c>
      <c r="B209" s="10" t="str">
        <f t="shared" si="13"/>
        <v>令和5/5末</v>
      </c>
      <c r="C209" s="18">
        <v>207</v>
      </c>
      <c r="D209" s="18">
        <v>203</v>
      </c>
      <c r="E209" s="19" t="s">
        <v>240</v>
      </c>
      <c r="F209" s="18">
        <v>177</v>
      </c>
      <c r="G209" s="18">
        <v>1</v>
      </c>
      <c r="H209" s="18">
        <v>178</v>
      </c>
      <c r="I209" s="18">
        <v>2</v>
      </c>
      <c r="J209" s="18">
        <v>355</v>
      </c>
      <c r="K209" s="18">
        <v>3</v>
      </c>
      <c r="L209" s="18">
        <v>142</v>
      </c>
      <c r="M209" s="7" t="s">
        <v>406</v>
      </c>
    </row>
    <row r="210" spans="1:13" x14ac:dyDescent="0.2">
      <c r="A210" s="8" t="str">
        <f t="shared" si="13"/>
        <v>2023/5末</v>
      </c>
      <c r="B210" s="8" t="str">
        <f t="shared" si="13"/>
        <v>令和5/5末</v>
      </c>
      <c r="C210" s="16">
        <v>208</v>
      </c>
      <c r="D210" s="16">
        <v>204</v>
      </c>
      <c r="E210" s="17" t="s">
        <v>241</v>
      </c>
      <c r="F210" s="16">
        <v>204</v>
      </c>
      <c r="G210" s="16">
        <v>0</v>
      </c>
      <c r="H210" s="16">
        <v>224</v>
      </c>
      <c r="I210" s="16">
        <v>1</v>
      </c>
      <c r="J210" s="16">
        <v>428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2023/5末</v>
      </c>
      <c r="B211" s="10" t="str">
        <f t="shared" si="13"/>
        <v>令和5/5末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89</v>
      </c>
      <c r="I211" s="18">
        <v>1</v>
      </c>
      <c r="J211" s="18">
        <v>175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2023/5末</v>
      </c>
      <c r="B212" s="8" t="str">
        <f t="shared" si="13"/>
        <v>令和5/5末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2023/5末</v>
      </c>
      <c r="B213" s="10" t="str">
        <f t="shared" si="14"/>
        <v>令和5/5末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2023/5末</v>
      </c>
      <c r="B214" s="8" t="str">
        <f t="shared" si="14"/>
        <v>令和5/5末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2023/5末</v>
      </c>
      <c r="B215" s="10" t="str">
        <f t="shared" si="14"/>
        <v>令和5/5末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6</v>
      </c>
      <c r="I215" s="18">
        <v>0</v>
      </c>
      <c r="J215" s="18">
        <v>9</v>
      </c>
      <c r="K215" s="18">
        <v>0</v>
      </c>
      <c r="L215" s="18">
        <v>6</v>
      </c>
      <c r="M215" s="7" t="s">
        <v>406</v>
      </c>
    </row>
    <row r="216" spans="1:13" x14ac:dyDescent="0.2">
      <c r="A216" s="8" t="str">
        <f t="shared" si="14"/>
        <v>2023/5末</v>
      </c>
      <c r="B216" s="8" t="str">
        <f t="shared" si="14"/>
        <v>令和5/5末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2023/5末</v>
      </c>
      <c r="B217" s="10" t="str">
        <f t="shared" si="14"/>
        <v>令和5/5末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2023/5末</v>
      </c>
      <c r="B218" s="8" t="str">
        <f t="shared" si="14"/>
        <v>令和5/5末</v>
      </c>
      <c r="C218" s="16">
        <v>216</v>
      </c>
      <c r="D218" s="16">
        <v>320</v>
      </c>
      <c r="E218" s="17" t="s">
        <v>249</v>
      </c>
      <c r="F218" s="16">
        <v>197</v>
      </c>
      <c r="G218" s="16">
        <v>0</v>
      </c>
      <c r="H218" s="16">
        <v>201</v>
      </c>
      <c r="I218" s="16">
        <v>1</v>
      </c>
      <c r="J218" s="16">
        <v>398</v>
      </c>
      <c r="K218" s="16">
        <v>1</v>
      </c>
      <c r="L218" s="16">
        <v>146</v>
      </c>
      <c r="M218" s="9" t="s">
        <v>407</v>
      </c>
    </row>
    <row r="219" spans="1:13" x14ac:dyDescent="0.2">
      <c r="A219" s="10" t="str">
        <f t="shared" si="14"/>
        <v>2023/5末</v>
      </c>
      <c r="B219" s="10" t="str">
        <f t="shared" si="14"/>
        <v>令和5/5末</v>
      </c>
      <c r="C219" s="18">
        <v>217</v>
      </c>
      <c r="D219" s="18">
        <v>323</v>
      </c>
      <c r="E219" s="19" t="s">
        <v>250</v>
      </c>
      <c r="F219" s="18">
        <v>42</v>
      </c>
      <c r="G219" s="18">
        <v>0</v>
      </c>
      <c r="H219" s="18">
        <v>51</v>
      </c>
      <c r="I219" s="18">
        <v>0</v>
      </c>
      <c r="J219" s="18">
        <v>93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2023/5末</v>
      </c>
      <c r="B220" s="8" t="str">
        <f t="shared" si="14"/>
        <v>令和5/5末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58</v>
      </c>
      <c r="I220" s="16">
        <v>0</v>
      </c>
      <c r="J220" s="16">
        <v>105</v>
      </c>
      <c r="K220" s="16">
        <v>0</v>
      </c>
      <c r="L220" s="16">
        <v>41</v>
      </c>
      <c r="M220" s="9" t="s">
        <v>407</v>
      </c>
    </row>
    <row r="221" spans="1:13" x14ac:dyDescent="0.2">
      <c r="A221" s="10" t="str">
        <f t="shared" si="14"/>
        <v>2023/5末</v>
      </c>
      <c r="B221" s="10" t="str">
        <f t="shared" si="14"/>
        <v>令和5/5末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2023/5末</v>
      </c>
      <c r="B222" s="8" t="str">
        <f t="shared" si="14"/>
        <v>令和5/5末</v>
      </c>
      <c r="C222" s="16">
        <v>220</v>
      </c>
      <c r="D222" s="16">
        <v>327</v>
      </c>
      <c r="E222" s="17" t="s">
        <v>253</v>
      </c>
      <c r="F222" s="16">
        <v>129</v>
      </c>
      <c r="G222" s="16">
        <v>0</v>
      </c>
      <c r="H222" s="16">
        <v>141</v>
      </c>
      <c r="I222" s="16">
        <v>0</v>
      </c>
      <c r="J222" s="16">
        <v>270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2023/5末</v>
      </c>
      <c r="B223" s="10" t="str">
        <f t="shared" si="14"/>
        <v>令和5/5末</v>
      </c>
      <c r="C223" s="18">
        <v>221</v>
      </c>
      <c r="D223" s="18">
        <v>328</v>
      </c>
      <c r="E223" s="19" t="s">
        <v>254</v>
      </c>
      <c r="F223" s="18">
        <v>29</v>
      </c>
      <c r="G223" s="18">
        <v>0</v>
      </c>
      <c r="H223" s="18">
        <v>27</v>
      </c>
      <c r="I223" s="18">
        <v>0</v>
      </c>
      <c r="J223" s="18">
        <v>56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2023/5末</v>
      </c>
      <c r="B224" s="8" t="str">
        <f t="shared" si="14"/>
        <v>令和5/5末</v>
      </c>
      <c r="C224" s="16">
        <v>222</v>
      </c>
      <c r="D224" s="16">
        <v>329</v>
      </c>
      <c r="E224" s="17" t="s">
        <v>255</v>
      </c>
      <c r="F224" s="16">
        <v>40</v>
      </c>
      <c r="G224" s="16">
        <v>0</v>
      </c>
      <c r="H224" s="16">
        <v>48</v>
      </c>
      <c r="I224" s="16">
        <v>0</v>
      </c>
      <c r="J224" s="16">
        <v>88</v>
      </c>
      <c r="K224" s="16">
        <v>0</v>
      </c>
      <c r="L224" s="16">
        <v>31</v>
      </c>
      <c r="M224" s="9" t="s">
        <v>407</v>
      </c>
    </row>
    <row r="225" spans="1:13" x14ac:dyDescent="0.2">
      <c r="A225" s="10" t="str">
        <f t="shared" si="14"/>
        <v>2023/5末</v>
      </c>
      <c r="B225" s="10" t="str">
        <f t="shared" si="14"/>
        <v>令和5/5末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2023/5末</v>
      </c>
      <c r="B226" s="8" t="str">
        <f t="shared" si="14"/>
        <v>令和5/5末</v>
      </c>
      <c r="C226" s="16">
        <v>224</v>
      </c>
      <c r="D226" s="16">
        <v>332</v>
      </c>
      <c r="E226" s="17" t="s">
        <v>257</v>
      </c>
      <c r="F226" s="16">
        <v>74</v>
      </c>
      <c r="G226" s="16">
        <v>0</v>
      </c>
      <c r="H226" s="16">
        <v>84</v>
      </c>
      <c r="I226" s="16">
        <v>0</v>
      </c>
      <c r="J226" s="16">
        <v>158</v>
      </c>
      <c r="K226" s="16">
        <v>0</v>
      </c>
      <c r="L226" s="16">
        <v>61</v>
      </c>
      <c r="M226" s="9" t="s">
        <v>407</v>
      </c>
    </row>
    <row r="227" spans="1:13" x14ac:dyDescent="0.2">
      <c r="A227" s="10" t="str">
        <f t="shared" si="14"/>
        <v>2023/5末</v>
      </c>
      <c r="B227" s="10" t="str">
        <f t="shared" si="14"/>
        <v>令和5/5末</v>
      </c>
      <c r="C227" s="18">
        <v>225</v>
      </c>
      <c r="D227" s="18">
        <v>333</v>
      </c>
      <c r="E227" s="19" t="s">
        <v>258</v>
      </c>
      <c r="F227" s="18">
        <v>99</v>
      </c>
      <c r="G227" s="18">
        <v>0</v>
      </c>
      <c r="H227" s="18">
        <v>90</v>
      </c>
      <c r="I227" s="18">
        <v>0</v>
      </c>
      <c r="J227" s="18">
        <v>189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2023/5末</v>
      </c>
      <c r="B228" s="8" t="str">
        <f t="shared" si="14"/>
        <v>令和5/5末</v>
      </c>
      <c r="C228" s="16">
        <v>226</v>
      </c>
      <c r="D228" s="16">
        <v>334</v>
      </c>
      <c r="E228" s="17" t="s">
        <v>259</v>
      </c>
      <c r="F228" s="16">
        <v>66</v>
      </c>
      <c r="G228" s="16">
        <v>0</v>
      </c>
      <c r="H228" s="16">
        <v>59</v>
      </c>
      <c r="I228" s="16">
        <v>0</v>
      </c>
      <c r="J228" s="16">
        <v>125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2023/5末</v>
      </c>
      <c r="B229" s="10" t="str">
        <f t="shared" si="15"/>
        <v>令和5/5末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83</v>
      </c>
      <c r="I229" s="18">
        <v>2</v>
      </c>
      <c r="J229" s="18">
        <v>163</v>
      </c>
      <c r="K229" s="18">
        <v>2</v>
      </c>
      <c r="L229" s="18">
        <v>72</v>
      </c>
      <c r="M229" s="7" t="s">
        <v>407</v>
      </c>
    </row>
    <row r="230" spans="1:13" x14ac:dyDescent="0.2">
      <c r="A230" s="8" t="str">
        <f t="shared" si="15"/>
        <v>2023/5末</v>
      </c>
      <c r="B230" s="8" t="str">
        <f t="shared" si="15"/>
        <v>令和5/5末</v>
      </c>
      <c r="C230" s="16">
        <v>228</v>
      </c>
      <c r="D230" s="16">
        <v>336</v>
      </c>
      <c r="E230" s="17" t="s">
        <v>261</v>
      </c>
      <c r="F230" s="16">
        <v>90</v>
      </c>
      <c r="G230" s="16">
        <v>0</v>
      </c>
      <c r="H230" s="16">
        <v>94</v>
      </c>
      <c r="I230" s="16">
        <v>0</v>
      </c>
      <c r="J230" s="16">
        <v>184</v>
      </c>
      <c r="K230" s="16">
        <v>0</v>
      </c>
      <c r="L230" s="16">
        <v>82</v>
      </c>
      <c r="M230" s="9" t="s">
        <v>407</v>
      </c>
    </row>
    <row r="231" spans="1:13" x14ac:dyDescent="0.2">
      <c r="A231" s="10" t="str">
        <f t="shared" si="15"/>
        <v>2023/5末</v>
      </c>
      <c r="B231" s="10" t="str">
        <f t="shared" si="15"/>
        <v>令和5/5末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2023/5末</v>
      </c>
      <c r="B232" s="8" t="str">
        <f t="shared" si="15"/>
        <v>令和5/5末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2023/5末</v>
      </c>
      <c r="B233" s="10" t="str">
        <f t="shared" si="15"/>
        <v>令和5/5末</v>
      </c>
      <c r="C233" s="18">
        <v>231</v>
      </c>
      <c r="D233" s="18">
        <v>340</v>
      </c>
      <c r="E233" s="19" t="s">
        <v>263</v>
      </c>
      <c r="F233" s="18">
        <v>50</v>
      </c>
      <c r="G233" s="18">
        <v>0</v>
      </c>
      <c r="H233" s="18">
        <v>46</v>
      </c>
      <c r="I233" s="18">
        <v>0</v>
      </c>
      <c r="J233" s="18">
        <v>96</v>
      </c>
      <c r="K233" s="18">
        <v>0</v>
      </c>
      <c r="L233" s="18">
        <v>40</v>
      </c>
      <c r="M233" s="7" t="s">
        <v>407</v>
      </c>
    </row>
    <row r="234" spans="1:13" x14ac:dyDescent="0.2">
      <c r="A234" s="8" t="str">
        <f t="shared" si="15"/>
        <v>2023/5末</v>
      </c>
      <c r="B234" s="8" t="str">
        <f t="shared" si="15"/>
        <v>令和5/5末</v>
      </c>
      <c r="C234" s="16">
        <v>232</v>
      </c>
      <c r="D234" s="16">
        <v>341</v>
      </c>
      <c r="E234" s="17" t="s">
        <v>264</v>
      </c>
      <c r="F234" s="16">
        <v>51</v>
      </c>
      <c r="G234" s="16">
        <v>0</v>
      </c>
      <c r="H234" s="16">
        <v>57</v>
      </c>
      <c r="I234" s="16">
        <v>0</v>
      </c>
      <c r="J234" s="16">
        <v>108</v>
      </c>
      <c r="K234" s="16">
        <v>0</v>
      </c>
      <c r="L234" s="16">
        <v>45</v>
      </c>
      <c r="M234" s="9" t="s">
        <v>407</v>
      </c>
    </row>
    <row r="235" spans="1:13" x14ac:dyDescent="0.2">
      <c r="A235" s="10" t="str">
        <f t="shared" si="15"/>
        <v>2023/5末</v>
      </c>
      <c r="B235" s="10" t="str">
        <f t="shared" si="15"/>
        <v>令和5/5末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2023/5末</v>
      </c>
      <c r="B236" s="8" t="str">
        <f t="shared" si="15"/>
        <v>令和5/5末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2023/5末</v>
      </c>
      <c r="B237" s="10" t="str">
        <f t="shared" si="15"/>
        <v>令和5/5末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2023/5末</v>
      </c>
      <c r="B238" s="8" t="str">
        <f t="shared" si="15"/>
        <v>令和5/5末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2023/5末</v>
      </c>
      <c r="B239" s="10" t="str">
        <f t="shared" si="15"/>
        <v>令和5/5末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2023/5末</v>
      </c>
      <c r="B240" s="8" t="str">
        <f t="shared" si="15"/>
        <v>令和5/5末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40</v>
      </c>
      <c r="I240" s="16">
        <v>0</v>
      </c>
      <c r="J240" s="16">
        <v>85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2023/5末</v>
      </c>
      <c r="B241" s="10" t="str">
        <f t="shared" si="15"/>
        <v>令和5/5末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2023/5末</v>
      </c>
      <c r="B242" s="8" t="str">
        <f t="shared" si="15"/>
        <v>令和5/5末</v>
      </c>
      <c r="C242" s="16">
        <v>240</v>
      </c>
      <c r="D242" s="16">
        <v>250</v>
      </c>
      <c r="E242" s="17" t="s">
        <v>272</v>
      </c>
      <c r="F242" s="16">
        <v>103</v>
      </c>
      <c r="G242" s="16">
        <v>0</v>
      </c>
      <c r="H242" s="16">
        <v>105</v>
      </c>
      <c r="I242" s="16">
        <v>0</v>
      </c>
      <c r="J242" s="16">
        <v>208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2023/5末</v>
      </c>
      <c r="B243" s="10" t="str">
        <f t="shared" si="15"/>
        <v>令和5/5末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55</v>
      </c>
      <c r="I243" s="18">
        <v>0</v>
      </c>
      <c r="J243" s="18">
        <v>103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2023/5末</v>
      </c>
      <c r="B244" s="8" t="str">
        <f t="shared" si="15"/>
        <v>令和5/5末</v>
      </c>
      <c r="C244" s="16">
        <v>242</v>
      </c>
      <c r="D244" s="16">
        <v>252</v>
      </c>
      <c r="E244" s="17" t="s">
        <v>274</v>
      </c>
      <c r="F244" s="16">
        <v>80</v>
      </c>
      <c r="G244" s="16">
        <v>0</v>
      </c>
      <c r="H244" s="16">
        <v>98</v>
      </c>
      <c r="I244" s="16">
        <v>0</v>
      </c>
      <c r="J244" s="16">
        <v>178</v>
      </c>
      <c r="K244" s="16">
        <v>0</v>
      </c>
      <c r="L244" s="16">
        <v>72</v>
      </c>
      <c r="M244" s="9" t="s">
        <v>408</v>
      </c>
    </row>
    <row r="245" spans="1:13" x14ac:dyDescent="0.2">
      <c r="A245" s="10" t="str">
        <f t="shared" ref="A245:B260" si="16">A244</f>
        <v>2023/5末</v>
      </c>
      <c r="B245" s="10" t="str">
        <f t="shared" si="16"/>
        <v>令和5/5末</v>
      </c>
      <c r="C245" s="18">
        <v>243</v>
      </c>
      <c r="D245" s="18">
        <v>253</v>
      </c>
      <c r="E245" s="19" t="s">
        <v>275</v>
      </c>
      <c r="F245" s="18">
        <v>92</v>
      </c>
      <c r="G245" s="18">
        <v>0</v>
      </c>
      <c r="H245" s="18">
        <v>93</v>
      </c>
      <c r="I245" s="18">
        <v>2</v>
      </c>
      <c r="J245" s="18">
        <v>185</v>
      </c>
      <c r="K245" s="18">
        <v>2</v>
      </c>
      <c r="L245" s="18">
        <v>89</v>
      </c>
      <c r="M245" s="7" t="s">
        <v>408</v>
      </c>
    </row>
    <row r="246" spans="1:13" x14ac:dyDescent="0.2">
      <c r="A246" s="8" t="str">
        <f t="shared" si="16"/>
        <v>2023/5末</v>
      </c>
      <c r="B246" s="8" t="str">
        <f t="shared" si="16"/>
        <v>令和5/5末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55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2023/5末</v>
      </c>
      <c r="B247" s="10" t="str">
        <f t="shared" si="16"/>
        <v>令和5/5末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13</v>
      </c>
      <c r="I247" s="18">
        <v>0</v>
      </c>
      <c r="J247" s="18">
        <v>30</v>
      </c>
      <c r="K247" s="18">
        <v>0</v>
      </c>
      <c r="L247" s="18">
        <v>19</v>
      </c>
      <c r="M247" s="7" t="s">
        <v>408</v>
      </c>
    </row>
    <row r="248" spans="1:13" x14ac:dyDescent="0.2">
      <c r="A248" s="8" t="str">
        <f t="shared" si="16"/>
        <v>2023/5末</v>
      </c>
      <c r="B248" s="8" t="str">
        <f t="shared" si="16"/>
        <v>令和5/5末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13</v>
      </c>
      <c r="I248" s="16">
        <v>0</v>
      </c>
      <c r="J248" s="16">
        <v>25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2023/5末</v>
      </c>
      <c r="B249" s="10" t="str">
        <f t="shared" si="16"/>
        <v>令和5/5末</v>
      </c>
      <c r="C249" s="18">
        <v>247</v>
      </c>
      <c r="D249" s="18">
        <v>257</v>
      </c>
      <c r="E249" s="19" t="s">
        <v>469</v>
      </c>
      <c r="F249" s="18">
        <v>56</v>
      </c>
      <c r="G249" s="18">
        <v>0</v>
      </c>
      <c r="H249" s="18">
        <v>67</v>
      </c>
      <c r="I249" s="18">
        <v>2</v>
      </c>
      <c r="J249" s="18">
        <v>123</v>
      </c>
      <c r="K249" s="18">
        <v>2</v>
      </c>
      <c r="L249" s="18">
        <v>49</v>
      </c>
      <c r="M249" s="7" t="s">
        <v>408</v>
      </c>
    </row>
    <row r="250" spans="1:13" x14ac:dyDescent="0.2">
      <c r="A250" s="8" t="str">
        <f t="shared" si="16"/>
        <v>2023/5末</v>
      </c>
      <c r="B250" s="8" t="str">
        <f t="shared" si="16"/>
        <v>令和5/5末</v>
      </c>
      <c r="C250" s="16">
        <v>248</v>
      </c>
      <c r="D250" s="16">
        <v>258</v>
      </c>
      <c r="E250" s="17" t="s">
        <v>278</v>
      </c>
      <c r="F250" s="16">
        <v>46</v>
      </c>
      <c r="G250" s="16">
        <v>0</v>
      </c>
      <c r="H250" s="16">
        <v>51</v>
      </c>
      <c r="I250" s="16">
        <v>1</v>
      </c>
      <c r="J250" s="16">
        <v>97</v>
      </c>
      <c r="K250" s="16">
        <v>1</v>
      </c>
      <c r="L250" s="16">
        <v>42</v>
      </c>
      <c r="M250" s="9" t="s">
        <v>408</v>
      </c>
    </row>
    <row r="251" spans="1:13" x14ac:dyDescent="0.2">
      <c r="A251" s="10" t="str">
        <f t="shared" si="16"/>
        <v>2023/5末</v>
      </c>
      <c r="B251" s="10" t="str">
        <f t="shared" si="16"/>
        <v>令和5/5末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69</v>
      </c>
      <c r="I251" s="18">
        <v>0</v>
      </c>
      <c r="J251" s="18">
        <v>127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2023/5末</v>
      </c>
      <c r="B252" s="8" t="str">
        <f t="shared" si="16"/>
        <v>令和5/5末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32</v>
      </c>
      <c r="I252" s="16">
        <v>0</v>
      </c>
      <c r="J252" s="16">
        <v>63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2023/5末</v>
      </c>
      <c r="B253" s="10" t="str">
        <f t="shared" si="16"/>
        <v>令和5/5末</v>
      </c>
      <c r="C253" s="18">
        <v>251</v>
      </c>
      <c r="D253" s="18">
        <v>271</v>
      </c>
      <c r="E253" s="19" t="s">
        <v>280</v>
      </c>
      <c r="F253" s="18">
        <v>27</v>
      </c>
      <c r="G253" s="18">
        <v>0</v>
      </c>
      <c r="H253" s="18">
        <v>32</v>
      </c>
      <c r="I253" s="18">
        <v>0</v>
      </c>
      <c r="J253" s="18">
        <v>59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2023/5末</v>
      </c>
      <c r="B254" s="8" t="str">
        <f t="shared" si="16"/>
        <v>令和5/5末</v>
      </c>
      <c r="C254" s="16">
        <v>252</v>
      </c>
      <c r="D254" s="16">
        <v>272</v>
      </c>
      <c r="E254" s="17" t="s">
        <v>281</v>
      </c>
      <c r="F254" s="16">
        <v>37</v>
      </c>
      <c r="G254" s="16">
        <v>0</v>
      </c>
      <c r="H254" s="16">
        <v>37</v>
      </c>
      <c r="I254" s="16">
        <v>0</v>
      </c>
      <c r="J254" s="16">
        <v>74</v>
      </c>
      <c r="K254" s="16">
        <v>0</v>
      </c>
      <c r="L254" s="16">
        <v>30</v>
      </c>
      <c r="M254" s="9" t="s">
        <v>409</v>
      </c>
    </row>
    <row r="255" spans="1:13" x14ac:dyDescent="0.2">
      <c r="A255" s="10" t="str">
        <f t="shared" si="16"/>
        <v>2023/5末</v>
      </c>
      <c r="B255" s="10" t="str">
        <f t="shared" si="16"/>
        <v>令和5/5末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40</v>
      </c>
      <c r="I255" s="18">
        <v>0</v>
      </c>
      <c r="J255" s="18">
        <v>77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2023/5末</v>
      </c>
      <c r="B256" s="8" t="str">
        <f t="shared" si="16"/>
        <v>令和5/5末</v>
      </c>
      <c r="C256" s="16">
        <v>254</v>
      </c>
      <c r="D256" s="16">
        <v>274</v>
      </c>
      <c r="E256" s="17" t="s">
        <v>283</v>
      </c>
      <c r="F256" s="16">
        <v>50</v>
      </c>
      <c r="G256" s="16">
        <v>0</v>
      </c>
      <c r="H256" s="16">
        <v>52</v>
      </c>
      <c r="I256" s="16">
        <v>0</v>
      </c>
      <c r="J256" s="16">
        <v>102</v>
      </c>
      <c r="K256" s="16">
        <v>0</v>
      </c>
      <c r="L256" s="16">
        <v>44</v>
      </c>
      <c r="M256" s="9" t="s">
        <v>409</v>
      </c>
    </row>
    <row r="257" spans="1:13" x14ac:dyDescent="0.2">
      <c r="A257" s="10" t="str">
        <f t="shared" si="16"/>
        <v>2023/5末</v>
      </c>
      <c r="B257" s="10" t="str">
        <f t="shared" si="16"/>
        <v>令和5/5末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2023/5末</v>
      </c>
      <c r="B258" s="8" t="str">
        <f t="shared" si="16"/>
        <v>令和5/5末</v>
      </c>
      <c r="C258" s="16">
        <v>256</v>
      </c>
      <c r="D258" s="16">
        <v>276</v>
      </c>
      <c r="E258" s="17" t="s">
        <v>285</v>
      </c>
      <c r="F258" s="16">
        <v>94</v>
      </c>
      <c r="G258" s="16">
        <v>1</v>
      </c>
      <c r="H258" s="16">
        <v>93</v>
      </c>
      <c r="I258" s="16">
        <v>0</v>
      </c>
      <c r="J258" s="16">
        <v>187</v>
      </c>
      <c r="K258" s="16">
        <v>1</v>
      </c>
      <c r="L258" s="16">
        <v>84</v>
      </c>
      <c r="M258" s="9" t="s">
        <v>409</v>
      </c>
    </row>
    <row r="259" spans="1:13" x14ac:dyDescent="0.2">
      <c r="A259" s="10" t="str">
        <f t="shared" si="16"/>
        <v>2023/5末</v>
      </c>
      <c r="B259" s="10" t="str">
        <f t="shared" si="16"/>
        <v>令和5/5末</v>
      </c>
      <c r="C259" s="18">
        <v>257</v>
      </c>
      <c r="D259" s="18">
        <v>277</v>
      </c>
      <c r="E259" s="19" t="s">
        <v>286</v>
      </c>
      <c r="F259" s="18">
        <v>54</v>
      </c>
      <c r="G259" s="18">
        <v>0</v>
      </c>
      <c r="H259" s="18">
        <v>51</v>
      </c>
      <c r="I259" s="18">
        <v>0</v>
      </c>
      <c r="J259" s="18">
        <v>105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2023/5末</v>
      </c>
      <c r="B260" s="8" t="str">
        <f t="shared" si="16"/>
        <v>令和5/5末</v>
      </c>
      <c r="C260" s="16">
        <v>258</v>
      </c>
      <c r="D260" s="16">
        <v>278</v>
      </c>
      <c r="E260" s="17" t="s">
        <v>287</v>
      </c>
      <c r="F260" s="16">
        <v>92</v>
      </c>
      <c r="G260" s="16">
        <v>1</v>
      </c>
      <c r="H260" s="16">
        <v>82</v>
      </c>
      <c r="I260" s="16">
        <v>1</v>
      </c>
      <c r="J260" s="16">
        <v>174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2023/5末</v>
      </c>
      <c r="B261" s="10" t="str">
        <f t="shared" si="17"/>
        <v>令和5/5末</v>
      </c>
      <c r="C261" s="18">
        <v>259</v>
      </c>
      <c r="D261" s="18">
        <v>280</v>
      </c>
      <c r="E261" s="19" t="s">
        <v>471</v>
      </c>
      <c r="F261" s="18">
        <v>76</v>
      </c>
      <c r="G261" s="18">
        <v>0</v>
      </c>
      <c r="H261" s="18">
        <v>93</v>
      </c>
      <c r="I261" s="18">
        <v>0</v>
      </c>
      <c r="J261" s="18">
        <v>169</v>
      </c>
      <c r="K261" s="18">
        <v>0</v>
      </c>
      <c r="L261" s="18">
        <v>77</v>
      </c>
      <c r="M261" s="7" t="s">
        <v>410</v>
      </c>
    </row>
    <row r="262" spans="1:13" x14ac:dyDescent="0.2">
      <c r="A262" s="8" t="str">
        <f t="shared" si="17"/>
        <v>2023/5末</v>
      </c>
      <c r="B262" s="8" t="str">
        <f t="shared" si="17"/>
        <v>令和5/5末</v>
      </c>
      <c r="C262" s="16">
        <v>260</v>
      </c>
      <c r="D262" s="16">
        <v>281</v>
      </c>
      <c r="E262" s="17" t="s">
        <v>480</v>
      </c>
      <c r="F262" s="16">
        <v>47</v>
      </c>
      <c r="G262" s="16">
        <v>0</v>
      </c>
      <c r="H262" s="16">
        <v>44</v>
      </c>
      <c r="I262" s="16">
        <v>0</v>
      </c>
      <c r="J262" s="16">
        <v>91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2023/5末</v>
      </c>
      <c r="B263" s="10" t="str">
        <f t="shared" si="17"/>
        <v>令和5/5末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2023/5末</v>
      </c>
      <c r="B264" s="8" t="str">
        <f t="shared" si="17"/>
        <v>令和5/5末</v>
      </c>
      <c r="C264" s="16">
        <v>262</v>
      </c>
      <c r="D264" s="16">
        <v>283</v>
      </c>
      <c r="E264" s="17" t="s">
        <v>482</v>
      </c>
      <c r="F264" s="16">
        <v>46</v>
      </c>
      <c r="G264" s="16">
        <v>0</v>
      </c>
      <c r="H264" s="16">
        <v>49</v>
      </c>
      <c r="I264" s="16">
        <v>0</v>
      </c>
      <c r="J264" s="16">
        <v>95</v>
      </c>
      <c r="K264" s="16">
        <v>0</v>
      </c>
      <c r="L264" s="16">
        <v>45</v>
      </c>
      <c r="M264" s="9" t="s">
        <v>410</v>
      </c>
    </row>
    <row r="265" spans="1:13" x14ac:dyDescent="0.2">
      <c r="A265" s="10" t="str">
        <f t="shared" si="17"/>
        <v>2023/5末</v>
      </c>
      <c r="B265" s="10" t="str">
        <f t="shared" si="17"/>
        <v>令和5/5末</v>
      </c>
      <c r="C265" s="18">
        <v>263</v>
      </c>
      <c r="D265" s="18">
        <v>284</v>
      </c>
      <c r="E265" s="19" t="s">
        <v>483</v>
      </c>
      <c r="F265" s="18">
        <v>23</v>
      </c>
      <c r="G265" s="18">
        <v>0</v>
      </c>
      <c r="H265" s="18">
        <v>14</v>
      </c>
      <c r="I265" s="18">
        <v>0</v>
      </c>
      <c r="J265" s="18">
        <v>37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2023/5末</v>
      </c>
      <c r="B266" s="8" t="str">
        <f t="shared" si="17"/>
        <v>令和5/5末</v>
      </c>
      <c r="C266" s="16">
        <v>264</v>
      </c>
      <c r="D266" s="16">
        <v>285</v>
      </c>
      <c r="E266" s="17" t="s">
        <v>484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2023/5末</v>
      </c>
      <c r="B267" s="10" t="str">
        <f t="shared" si="17"/>
        <v>令和5/5末</v>
      </c>
      <c r="C267" s="18">
        <v>265</v>
      </c>
      <c r="D267" s="18">
        <v>286</v>
      </c>
      <c r="E267" s="19" t="s">
        <v>485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2023/5末</v>
      </c>
      <c r="B268" s="8" t="str">
        <f t="shared" si="17"/>
        <v>令和5/5末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2023/5末</v>
      </c>
      <c r="B269" s="10" t="str">
        <f t="shared" si="17"/>
        <v>令和5/5末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29</v>
      </c>
      <c r="I269" s="18">
        <v>1</v>
      </c>
      <c r="J269" s="18">
        <v>49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2023/5末</v>
      </c>
      <c r="B270" s="8" t="str">
        <f t="shared" si="17"/>
        <v>令和5/5末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2023/5末</v>
      </c>
      <c r="B271" s="10" t="str">
        <f t="shared" si="17"/>
        <v>令和5/5末</v>
      </c>
      <c r="C271" s="18">
        <v>269</v>
      </c>
      <c r="D271" s="18">
        <v>290</v>
      </c>
      <c r="E271" s="19" t="s">
        <v>489</v>
      </c>
      <c r="F271" s="18">
        <v>27</v>
      </c>
      <c r="G271" s="18">
        <v>0</v>
      </c>
      <c r="H271" s="18">
        <v>34</v>
      </c>
      <c r="I271" s="18">
        <v>0</v>
      </c>
      <c r="J271" s="18">
        <v>61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2023/5末</v>
      </c>
      <c r="B272" s="8" t="str">
        <f t="shared" si="17"/>
        <v>令和5/5末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2023/5末</v>
      </c>
      <c r="B273" s="10" t="str">
        <f t="shared" si="17"/>
        <v>令和5/5末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2023/5末</v>
      </c>
      <c r="B274" s="8" t="str">
        <f t="shared" si="17"/>
        <v>令和5/5末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2023/5末</v>
      </c>
      <c r="B275" s="10" t="str">
        <f t="shared" si="17"/>
        <v>令和5/5末</v>
      </c>
      <c r="C275" s="18">
        <v>273</v>
      </c>
      <c r="D275" s="18">
        <v>294</v>
      </c>
      <c r="E275" s="19" t="s">
        <v>493</v>
      </c>
      <c r="F275" s="18">
        <v>10</v>
      </c>
      <c r="G275" s="18">
        <v>0</v>
      </c>
      <c r="H275" s="18">
        <v>7</v>
      </c>
      <c r="I275" s="18">
        <v>0</v>
      </c>
      <c r="J275" s="18">
        <v>17</v>
      </c>
      <c r="K275" s="18">
        <v>0</v>
      </c>
      <c r="L275" s="18">
        <v>11</v>
      </c>
      <c r="M275" s="7" t="s">
        <v>410</v>
      </c>
    </row>
    <row r="276" spans="1:13" x14ac:dyDescent="0.2">
      <c r="A276" s="8" t="str">
        <f t="shared" si="17"/>
        <v>2023/5末</v>
      </c>
      <c r="B276" s="8" t="str">
        <f t="shared" si="17"/>
        <v>令和5/5末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2023/5末</v>
      </c>
      <c r="B277" s="10" t="str">
        <f t="shared" si="18"/>
        <v>令和5/5末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2023/5末</v>
      </c>
      <c r="B278" s="8" t="str">
        <f t="shared" si="18"/>
        <v>令和5/5末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2023/5末</v>
      </c>
      <c r="B279" s="10" t="str">
        <f t="shared" si="18"/>
        <v>令和5/5末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2023/5末</v>
      </c>
      <c r="B280" s="8" t="str">
        <f t="shared" si="18"/>
        <v>令和5/5末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2023/5末</v>
      </c>
      <c r="B281" s="10" t="str">
        <f t="shared" si="18"/>
        <v>令和5/5末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2023/5末</v>
      </c>
      <c r="B282" s="8" t="str">
        <f t="shared" si="18"/>
        <v>令和5/5末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2023/5末</v>
      </c>
      <c r="B283" s="10" t="str">
        <f t="shared" si="18"/>
        <v>令和5/5末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2023/5末</v>
      </c>
      <c r="B284" s="8" t="str">
        <f t="shared" si="18"/>
        <v>令和5/5末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2023/5末</v>
      </c>
      <c r="B285" s="10" t="str">
        <f t="shared" si="18"/>
        <v>令和5/5末</v>
      </c>
      <c r="C285" s="18">
        <v>283</v>
      </c>
      <c r="D285" s="18">
        <v>400</v>
      </c>
      <c r="E285" s="19" t="s">
        <v>288</v>
      </c>
      <c r="F285" s="18">
        <v>86</v>
      </c>
      <c r="G285" s="18">
        <v>0</v>
      </c>
      <c r="H285" s="18">
        <v>89</v>
      </c>
      <c r="I285" s="18">
        <v>1</v>
      </c>
      <c r="J285" s="18">
        <v>175</v>
      </c>
      <c r="K285" s="18">
        <v>1</v>
      </c>
      <c r="L285" s="18">
        <v>94</v>
      </c>
      <c r="M285" s="7" t="s">
        <v>411</v>
      </c>
    </row>
    <row r="286" spans="1:13" x14ac:dyDescent="0.2">
      <c r="A286" s="8" t="str">
        <f t="shared" si="18"/>
        <v>2023/5末</v>
      </c>
      <c r="B286" s="8" t="str">
        <f t="shared" si="18"/>
        <v>令和5/5末</v>
      </c>
      <c r="C286" s="16">
        <v>284</v>
      </c>
      <c r="D286" s="16">
        <v>401</v>
      </c>
      <c r="E286" s="17" t="s">
        <v>289</v>
      </c>
      <c r="F286" s="16">
        <v>150</v>
      </c>
      <c r="G286" s="16">
        <v>0</v>
      </c>
      <c r="H286" s="16">
        <v>171</v>
      </c>
      <c r="I286" s="16">
        <v>1</v>
      </c>
      <c r="J286" s="16">
        <v>321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2023/5末</v>
      </c>
      <c r="B287" s="10" t="str">
        <f t="shared" si="18"/>
        <v>令和5/5末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2023/5末</v>
      </c>
      <c r="B288" s="8" t="str">
        <f t="shared" si="18"/>
        <v>令和5/5末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37</v>
      </c>
      <c r="I288" s="16">
        <v>0</v>
      </c>
      <c r="J288" s="16">
        <v>67</v>
      </c>
      <c r="K288" s="16">
        <v>0</v>
      </c>
      <c r="L288" s="16">
        <v>36</v>
      </c>
      <c r="M288" s="9" t="s">
        <v>411</v>
      </c>
    </row>
    <row r="289" spans="1:13" x14ac:dyDescent="0.2">
      <c r="A289" s="10" t="str">
        <f t="shared" si="18"/>
        <v>2023/5末</v>
      </c>
      <c r="B289" s="10" t="str">
        <f t="shared" si="18"/>
        <v>令和5/5末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2023/5末</v>
      </c>
      <c r="B290" s="8" t="str">
        <f t="shared" si="18"/>
        <v>令和5/5末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2023/5末</v>
      </c>
      <c r="B291" s="10" t="str">
        <f t="shared" si="18"/>
        <v>令和5/5末</v>
      </c>
      <c r="C291" s="18">
        <v>289</v>
      </c>
      <c r="D291" s="18">
        <v>406</v>
      </c>
      <c r="E291" s="19" t="s">
        <v>294</v>
      </c>
      <c r="F291" s="18">
        <v>22</v>
      </c>
      <c r="G291" s="18">
        <v>0</v>
      </c>
      <c r="H291" s="18">
        <v>23</v>
      </c>
      <c r="I291" s="18">
        <v>0</v>
      </c>
      <c r="J291" s="18">
        <v>45</v>
      </c>
      <c r="K291" s="18">
        <v>0</v>
      </c>
      <c r="L291" s="18">
        <v>22</v>
      </c>
      <c r="M291" s="7" t="s">
        <v>411</v>
      </c>
    </row>
    <row r="292" spans="1:13" x14ac:dyDescent="0.2">
      <c r="A292" s="8" t="str">
        <f t="shared" si="18"/>
        <v>2023/5末</v>
      </c>
      <c r="B292" s="8" t="str">
        <f t="shared" si="18"/>
        <v>令和5/5末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79</v>
      </c>
      <c r="I292" s="16">
        <v>0</v>
      </c>
      <c r="J292" s="16">
        <v>165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2023/5末</v>
      </c>
      <c r="B293" s="10" t="str">
        <f t="shared" si="19"/>
        <v>令和5/5末</v>
      </c>
      <c r="C293" s="18">
        <v>291</v>
      </c>
      <c r="D293" s="18">
        <v>408</v>
      </c>
      <c r="E293" s="19" t="s">
        <v>296</v>
      </c>
      <c r="F293" s="18">
        <v>10</v>
      </c>
      <c r="G293" s="18">
        <v>0</v>
      </c>
      <c r="H293" s="18">
        <v>10</v>
      </c>
      <c r="I293" s="18">
        <v>0</v>
      </c>
      <c r="J293" s="18">
        <v>20</v>
      </c>
      <c r="K293" s="18">
        <v>0</v>
      </c>
      <c r="L293" s="18">
        <v>15</v>
      </c>
      <c r="M293" s="7" t="s">
        <v>411</v>
      </c>
    </row>
    <row r="294" spans="1:13" x14ac:dyDescent="0.2">
      <c r="A294" s="8" t="str">
        <f t="shared" si="19"/>
        <v>2023/5末</v>
      </c>
      <c r="B294" s="8" t="str">
        <f t="shared" si="19"/>
        <v>令和5/5末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2023/5末</v>
      </c>
      <c r="B295" s="10" t="str">
        <f t="shared" si="19"/>
        <v>令和5/5末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2023/5末</v>
      </c>
      <c r="B296" s="8" t="str">
        <f t="shared" si="19"/>
        <v>令和5/5末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2023/5末</v>
      </c>
      <c r="B297" s="10" t="str">
        <f t="shared" si="19"/>
        <v>令和5/5末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2023/5末</v>
      </c>
      <c r="B298" s="8" t="str">
        <f t="shared" si="19"/>
        <v>令和5/5末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2023/5末</v>
      </c>
      <c r="B299" s="10" t="str">
        <f t="shared" si="19"/>
        <v>令和5/5末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2023/5末</v>
      </c>
      <c r="B300" s="8" t="str">
        <f t="shared" si="19"/>
        <v>令和5/5末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2023/5末</v>
      </c>
      <c r="B301" s="10" t="str">
        <f t="shared" si="19"/>
        <v>令和5/5末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2023/5末</v>
      </c>
      <c r="B302" s="8" t="str">
        <f t="shared" si="19"/>
        <v>令和5/5末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2023/5末</v>
      </c>
      <c r="B303" s="10" t="str">
        <f t="shared" si="19"/>
        <v>令和5/5末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2023/5末</v>
      </c>
      <c r="B304" s="8" t="str">
        <f t="shared" si="19"/>
        <v>令和5/5末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58</v>
      </c>
      <c r="I304" s="16">
        <v>0</v>
      </c>
      <c r="J304" s="16">
        <v>63</v>
      </c>
      <c r="K304" s="16">
        <v>0</v>
      </c>
      <c r="L304" s="16">
        <v>63</v>
      </c>
      <c r="M304" s="9" t="s">
        <v>411</v>
      </c>
    </row>
    <row r="305" spans="1:13" x14ac:dyDescent="0.2">
      <c r="A305" s="10" t="str">
        <f t="shared" si="19"/>
        <v>2023/5末</v>
      </c>
      <c r="B305" s="10" t="str">
        <f t="shared" si="19"/>
        <v>令和5/5末</v>
      </c>
      <c r="C305" s="18">
        <v>303</v>
      </c>
      <c r="D305" s="18">
        <v>500</v>
      </c>
      <c r="E305" s="19" t="s">
        <v>308</v>
      </c>
      <c r="F305" s="18">
        <v>252</v>
      </c>
      <c r="G305" s="18">
        <v>0</v>
      </c>
      <c r="H305" s="18">
        <v>259</v>
      </c>
      <c r="I305" s="18">
        <v>1</v>
      </c>
      <c r="J305" s="18">
        <v>511</v>
      </c>
      <c r="K305" s="18">
        <v>1</v>
      </c>
      <c r="L305" s="18">
        <v>191</v>
      </c>
      <c r="M305" s="7" t="s">
        <v>412</v>
      </c>
    </row>
    <row r="306" spans="1:13" x14ac:dyDescent="0.2">
      <c r="A306" s="8" t="str">
        <f t="shared" si="19"/>
        <v>2023/5末</v>
      </c>
      <c r="B306" s="8" t="str">
        <f t="shared" si="19"/>
        <v>令和5/5末</v>
      </c>
      <c r="C306" s="16">
        <v>304</v>
      </c>
      <c r="D306" s="16">
        <v>501</v>
      </c>
      <c r="E306" s="17" t="s">
        <v>309</v>
      </c>
      <c r="F306" s="16">
        <v>89</v>
      </c>
      <c r="G306" s="16">
        <v>4</v>
      </c>
      <c r="H306" s="16">
        <v>71</v>
      </c>
      <c r="I306" s="16">
        <v>1</v>
      </c>
      <c r="J306" s="16">
        <v>160</v>
      </c>
      <c r="K306" s="16">
        <v>5</v>
      </c>
      <c r="L306" s="16">
        <v>73</v>
      </c>
      <c r="M306" s="9" t="s">
        <v>412</v>
      </c>
    </row>
    <row r="307" spans="1:13" x14ac:dyDescent="0.2">
      <c r="A307" s="10" t="str">
        <f t="shared" si="19"/>
        <v>2023/5末</v>
      </c>
      <c r="B307" s="10" t="str">
        <f t="shared" si="19"/>
        <v>令和5/5末</v>
      </c>
      <c r="C307" s="18">
        <v>305</v>
      </c>
      <c r="D307" s="18">
        <v>502</v>
      </c>
      <c r="E307" s="19" t="s">
        <v>310</v>
      </c>
      <c r="F307" s="18">
        <v>46</v>
      </c>
      <c r="G307" s="18">
        <v>0</v>
      </c>
      <c r="H307" s="18">
        <v>40</v>
      </c>
      <c r="I307" s="18">
        <v>0</v>
      </c>
      <c r="J307" s="18">
        <v>86</v>
      </c>
      <c r="K307" s="18">
        <v>0</v>
      </c>
      <c r="L307" s="18">
        <v>44</v>
      </c>
      <c r="M307" s="7" t="s">
        <v>412</v>
      </c>
    </row>
    <row r="308" spans="1:13" x14ac:dyDescent="0.2">
      <c r="A308" s="8" t="str">
        <f t="shared" si="19"/>
        <v>2023/5末</v>
      </c>
      <c r="B308" s="8" t="str">
        <f t="shared" si="19"/>
        <v>令和5/5末</v>
      </c>
      <c r="C308" s="16">
        <v>306</v>
      </c>
      <c r="D308" s="16">
        <v>503</v>
      </c>
      <c r="E308" s="17" t="s">
        <v>311</v>
      </c>
      <c r="F308" s="16">
        <v>52</v>
      </c>
      <c r="G308" s="16">
        <v>0</v>
      </c>
      <c r="H308" s="16">
        <v>43</v>
      </c>
      <c r="I308" s="16">
        <v>0</v>
      </c>
      <c r="J308" s="16">
        <v>95</v>
      </c>
      <c r="K308" s="16">
        <v>0</v>
      </c>
      <c r="L308" s="16">
        <v>44</v>
      </c>
      <c r="M308" s="9" t="s">
        <v>412</v>
      </c>
    </row>
    <row r="309" spans="1:13" x14ac:dyDescent="0.2">
      <c r="A309" s="10" t="str">
        <f t="shared" ref="A309:B324" si="20">A308</f>
        <v>2023/5末</v>
      </c>
      <c r="B309" s="10" t="str">
        <f t="shared" si="20"/>
        <v>令和5/5末</v>
      </c>
      <c r="C309" s="18">
        <v>307</v>
      </c>
      <c r="D309" s="18">
        <v>504</v>
      </c>
      <c r="E309" s="19" t="s">
        <v>312</v>
      </c>
      <c r="F309" s="18">
        <v>86</v>
      </c>
      <c r="G309" s="18">
        <v>0</v>
      </c>
      <c r="H309" s="18">
        <v>80</v>
      </c>
      <c r="I309" s="18">
        <v>0</v>
      </c>
      <c r="J309" s="18">
        <v>166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2023/5末</v>
      </c>
      <c r="B310" s="8" t="str">
        <f t="shared" si="20"/>
        <v>令和5/5末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2023/5末</v>
      </c>
      <c r="B311" s="10" t="str">
        <f t="shared" si="20"/>
        <v>令和5/5末</v>
      </c>
      <c r="C311" s="18">
        <v>309</v>
      </c>
      <c r="D311" s="18">
        <v>506</v>
      </c>
      <c r="E311" s="19" t="s">
        <v>314</v>
      </c>
      <c r="F311" s="18">
        <v>132</v>
      </c>
      <c r="G311" s="18">
        <v>0</v>
      </c>
      <c r="H311" s="18">
        <v>149</v>
      </c>
      <c r="I311" s="18">
        <v>0</v>
      </c>
      <c r="J311" s="18">
        <v>281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2023/5末</v>
      </c>
      <c r="B312" s="8" t="str">
        <f t="shared" si="20"/>
        <v>令和5/5末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38</v>
      </c>
      <c r="I312" s="16">
        <v>0</v>
      </c>
      <c r="J312" s="16">
        <v>77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2023/5末</v>
      </c>
      <c r="B313" s="10" t="str">
        <f t="shared" si="20"/>
        <v>令和5/5末</v>
      </c>
      <c r="C313" s="18">
        <v>311</v>
      </c>
      <c r="D313" s="18">
        <v>508</v>
      </c>
      <c r="E313" s="19" t="s">
        <v>316</v>
      </c>
      <c r="F313" s="18">
        <v>54</v>
      </c>
      <c r="G313" s="18">
        <v>3</v>
      </c>
      <c r="H313" s="18">
        <v>64</v>
      </c>
      <c r="I313" s="18">
        <v>2</v>
      </c>
      <c r="J313" s="18">
        <v>118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2023/5末</v>
      </c>
      <c r="B314" s="8" t="str">
        <f t="shared" si="20"/>
        <v>令和5/5末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76</v>
      </c>
      <c r="I314" s="16">
        <v>0</v>
      </c>
      <c r="J314" s="16">
        <v>156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2023/5末</v>
      </c>
      <c r="B315" s="10" t="str">
        <f t="shared" si="20"/>
        <v>令和5/5末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70</v>
      </c>
      <c r="I315" s="18">
        <v>0</v>
      </c>
      <c r="J315" s="18">
        <v>139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2023/5末</v>
      </c>
      <c r="B316" s="8" t="str">
        <f t="shared" si="20"/>
        <v>令和5/5末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24</v>
      </c>
      <c r="I316" s="16">
        <v>0</v>
      </c>
      <c r="J316" s="16">
        <v>44</v>
      </c>
      <c r="K316" s="16">
        <v>0</v>
      </c>
      <c r="L316" s="16">
        <v>16</v>
      </c>
      <c r="M316" s="9" t="s">
        <v>412</v>
      </c>
    </row>
    <row r="317" spans="1:13" x14ac:dyDescent="0.2">
      <c r="A317" s="10" t="str">
        <f t="shared" si="20"/>
        <v>2023/5末</v>
      </c>
      <c r="B317" s="10" t="str">
        <f t="shared" si="20"/>
        <v>令和5/5末</v>
      </c>
      <c r="C317" s="18">
        <v>315</v>
      </c>
      <c r="D317" s="18">
        <v>512</v>
      </c>
      <c r="E317" s="19" t="s">
        <v>320</v>
      </c>
      <c r="F317" s="18">
        <v>23</v>
      </c>
      <c r="G317" s="18">
        <v>0</v>
      </c>
      <c r="H317" s="18">
        <v>21</v>
      </c>
      <c r="I317" s="18">
        <v>1</v>
      </c>
      <c r="J317" s="18">
        <v>44</v>
      </c>
      <c r="K317" s="18">
        <v>1</v>
      </c>
      <c r="L317" s="18">
        <v>21</v>
      </c>
      <c r="M317" s="7" t="s">
        <v>412</v>
      </c>
    </row>
    <row r="318" spans="1:13" x14ac:dyDescent="0.2">
      <c r="A318" s="8" t="str">
        <f t="shared" si="20"/>
        <v>2023/5末</v>
      </c>
      <c r="B318" s="8" t="str">
        <f t="shared" si="20"/>
        <v>令和5/5末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74</v>
      </c>
      <c r="I318" s="16">
        <v>0</v>
      </c>
      <c r="J318" s="16">
        <v>144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2023/5末</v>
      </c>
      <c r="B319" s="10" t="str">
        <f t="shared" si="20"/>
        <v>令和5/5末</v>
      </c>
      <c r="C319" s="18">
        <v>317</v>
      </c>
      <c r="D319" s="18">
        <v>514</v>
      </c>
      <c r="E319" s="19" t="s">
        <v>322</v>
      </c>
      <c r="F319" s="18">
        <v>55</v>
      </c>
      <c r="G319" s="18">
        <v>1</v>
      </c>
      <c r="H319" s="18">
        <v>45</v>
      </c>
      <c r="I319" s="18">
        <v>2</v>
      </c>
      <c r="J319" s="18">
        <v>100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2023/5末</v>
      </c>
      <c r="B320" s="8" t="str">
        <f t="shared" si="20"/>
        <v>令和5/5末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82</v>
      </c>
      <c r="I320" s="16">
        <v>1</v>
      </c>
      <c r="J320" s="16">
        <v>146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2023/5末</v>
      </c>
      <c r="B321" s="10" t="str">
        <f t="shared" si="20"/>
        <v>令和5/5末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43</v>
      </c>
      <c r="I321" s="18">
        <v>0</v>
      </c>
      <c r="J321" s="18">
        <v>88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2023/5末</v>
      </c>
      <c r="B322" s="8" t="str">
        <f t="shared" si="20"/>
        <v>令和5/5末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83</v>
      </c>
      <c r="I322" s="16">
        <v>0</v>
      </c>
      <c r="J322" s="16">
        <v>155</v>
      </c>
      <c r="K322" s="16">
        <v>0</v>
      </c>
      <c r="L322" s="16">
        <v>50</v>
      </c>
      <c r="M322" s="9" t="s">
        <v>412</v>
      </c>
    </row>
    <row r="323" spans="1:13" x14ac:dyDescent="0.2">
      <c r="A323" s="10" t="str">
        <f t="shared" si="20"/>
        <v>2023/5末</v>
      </c>
      <c r="B323" s="10" t="str">
        <f t="shared" si="20"/>
        <v>令和5/5末</v>
      </c>
      <c r="C323" s="18">
        <v>321</v>
      </c>
      <c r="D323" s="18">
        <v>518</v>
      </c>
      <c r="E323" s="19" t="s">
        <v>326</v>
      </c>
      <c r="F323" s="18">
        <v>171</v>
      </c>
      <c r="G323" s="18">
        <v>0</v>
      </c>
      <c r="H323" s="18">
        <v>173</v>
      </c>
      <c r="I323" s="18">
        <v>2</v>
      </c>
      <c r="J323" s="18">
        <v>344</v>
      </c>
      <c r="K323" s="18">
        <v>2</v>
      </c>
      <c r="L323" s="18">
        <v>137</v>
      </c>
      <c r="M323" s="7" t="s">
        <v>412</v>
      </c>
    </row>
    <row r="324" spans="1:13" x14ac:dyDescent="0.2">
      <c r="A324" s="8" t="str">
        <f t="shared" si="20"/>
        <v>2023/5末</v>
      </c>
      <c r="B324" s="8" t="str">
        <f t="shared" si="20"/>
        <v>令和5/5末</v>
      </c>
      <c r="C324" s="16">
        <v>322</v>
      </c>
      <c r="D324" s="16">
        <v>519</v>
      </c>
      <c r="E324" s="17" t="s">
        <v>327</v>
      </c>
      <c r="F324" s="16">
        <v>71</v>
      </c>
      <c r="G324" s="16">
        <v>0</v>
      </c>
      <c r="H324" s="16">
        <v>72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2023/5末</v>
      </c>
      <c r="B325" s="10" t="str">
        <f t="shared" si="21"/>
        <v>令和5/5末</v>
      </c>
      <c r="C325" s="18">
        <v>323</v>
      </c>
      <c r="D325" s="18">
        <v>520</v>
      </c>
      <c r="E325" s="19" t="s">
        <v>328</v>
      </c>
      <c r="F325" s="18">
        <v>97</v>
      </c>
      <c r="G325" s="18">
        <v>0</v>
      </c>
      <c r="H325" s="18">
        <v>99</v>
      </c>
      <c r="I325" s="18">
        <v>0</v>
      </c>
      <c r="J325" s="18">
        <v>196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2023/5末</v>
      </c>
      <c r="B326" s="8" t="str">
        <f t="shared" si="21"/>
        <v>令和5/5末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32</v>
      </c>
      <c r="I326" s="16">
        <v>0</v>
      </c>
      <c r="J326" s="16">
        <v>76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2023/5末</v>
      </c>
      <c r="B327" s="10" t="str">
        <f t="shared" si="21"/>
        <v>令和5/5末</v>
      </c>
      <c r="C327" s="18">
        <v>325</v>
      </c>
      <c r="D327" s="18">
        <v>522</v>
      </c>
      <c r="E327" s="19" t="s">
        <v>330</v>
      </c>
      <c r="F327" s="18">
        <v>80</v>
      </c>
      <c r="G327" s="18">
        <v>0</v>
      </c>
      <c r="H327" s="18">
        <v>80</v>
      </c>
      <c r="I327" s="18">
        <v>0</v>
      </c>
      <c r="J327" s="18">
        <v>160</v>
      </c>
      <c r="K327" s="18">
        <v>0</v>
      </c>
      <c r="L327" s="18">
        <v>59</v>
      </c>
      <c r="M327" s="7" t="s">
        <v>412</v>
      </c>
    </row>
    <row r="328" spans="1:13" x14ac:dyDescent="0.2">
      <c r="A328" s="8" t="str">
        <f t="shared" si="21"/>
        <v>2023/5末</v>
      </c>
      <c r="B328" s="8" t="str">
        <f t="shared" si="21"/>
        <v>令和5/5末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45</v>
      </c>
      <c r="I328" s="16">
        <v>0</v>
      </c>
      <c r="J328" s="16">
        <v>86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2023/5末</v>
      </c>
      <c r="B329" s="10" t="str">
        <f t="shared" si="21"/>
        <v>令和5/5末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2023/5末</v>
      </c>
      <c r="B330" s="8" t="str">
        <f t="shared" si="21"/>
        <v>令和5/5末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45</v>
      </c>
      <c r="I330" s="16">
        <v>0</v>
      </c>
      <c r="J330" s="16">
        <v>83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2023/5末</v>
      </c>
      <c r="B331" s="10" t="str">
        <f t="shared" si="21"/>
        <v>令和5/5末</v>
      </c>
      <c r="C331" s="18">
        <v>329</v>
      </c>
      <c r="D331" s="18">
        <v>526</v>
      </c>
      <c r="E331" s="19" t="s">
        <v>334</v>
      </c>
      <c r="F331" s="18">
        <v>41</v>
      </c>
      <c r="G331" s="18">
        <v>0</v>
      </c>
      <c r="H331" s="18">
        <v>45</v>
      </c>
      <c r="I331" s="18">
        <v>0</v>
      </c>
      <c r="J331" s="18">
        <v>86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2023/5末</v>
      </c>
      <c r="B332" s="8" t="str">
        <f t="shared" si="21"/>
        <v>令和5/5末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21</v>
      </c>
      <c r="I332" s="16">
        <v>0</v>
      </c>
      <c r="J332" s="16">
        <v>39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2023/5末</v>
      </c>
      <c r="B333" s="10" t="str">
        <f t="shared" si="21"/>
        <v>令和5/5末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2023/5末</v>
      </c>
      <c r="B334" s="8" t="str">
        <f t="shared" si="21"/>
        <v>令和5/5末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17</v>
      </c>
      <c r="I334" s="16">
        <v>0</v>
      </c>
      <c r="J334" s="16">
        <v>31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2023/5末</v>
      </c>
      <c r="B335" s="10" t="str">
        <f t="shared" si="21"/>
        <v>令和5/5末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2023/5末</v>
      </c>
      <c r="B336" s="8" t="str">
        <f t="shared" si="21"/>
        <v>令和5/5末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11</v>
      </c>
      <c r="I336" s="16">
        <v>1</v>
      </c>
      <c r="J336" s="16">
        <v>29</v>
      </c>
      <c r="K336" s="16">
        <v>2</v>
      </c>
      <c r="L336" s="16">
        <v>12</v>
      </c>
      <c r="M336" s="9" t="s">
        <v>412</v>
      </c>
    </row>
    <row r="337" spans="1:13" x14ac:dyDescent="0.2">
      <c r="A337" s="10" t="str">
        <f t="shared" si="21"/>
        <v>2023/5末</v>
      </c>
      <c r="B337" s="10" t="str">
        <f t="shared" si="21"/>
        <v>令和5/5末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2023/5末</v>
      </c>
      <c r="B338" s="8" t="str">
        <f t="shared" si="21"/>
        <v>令和5/5末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2023/5末</v>
      </c>
      <c r="B339" s="10" t="str">
        <f t="shared" si="21"/>
        <v>令和5/5末</v>
      </c>
      <c r="C339" s="18">
        <v>337</v>
      </c>
      <c r="D339" s="18">
        <v>534</v>
      </c>
      <c r="E339" s="19" t="s">
        <v>342</v>
      </c>
      <c r="F339" s="18">
        <v>100</v>
      </c>
      <c r="G339" s="18">
        <v>0</v>
      </c>
      <c r="H339" s="18">
        <v>95</v>
      </c>
      <c r="I339" s="18">
        <v>0</v>
      </c>
      <c r="J339" s="18">
        <v>195</v>
      </c>
      <c r="K339" s="18">
        <v>0</v>
      </c>
      <c r="L339" s="18">
        <v>101</v>
      </c>
      <c r="M339" s="7" t="s">
        <v>412</v>
      </c>
    </row>
    <row r="340" spans="1:13" x14ac:dyDescent="0.2">
      <c r="A340" s="8" t="str">
        <f t="shared" si="21"/>
        <v>2023/5末</v>
      </c>
      <c r="B340" s="8" t="str">
        <f t="shared" si="21"/>
        <v>令和5/5末</v>
      </c>
      <c r="C340" s="16">
        <v>338</v>
      </c>
      <c r="D340" s="16">
        <v>535</v>
      </c>
      <c r="E340" s="17" t="s">
        <v>343</v>
      </c>
      <c r="F340" s="16">
        <v>11</v>
      </c>
      <c r="G340" s="16">
        <v>0</v>
      </c>
      <c r="H340" s="16">
        <v>6</v>
      </c>
      <c r="I340" s="16">
        <v>0</v>
      </c>
      <c r="J340" s="16">
        <v>17</v>
      </c>
      <c r="K340" s="16">
        <v>0</v>
      </c>
      <c r="L340" s="16">
        <v>11</v>
      </c>
      <c r="M340" s="9" t="s">
        <v>412</v>
      </c>
    </row>
    <row r="341" spans="1:13" x14ac:dyDescent="0.2">
      <c r="A341" s="10" t="str">
        <f t="shared" ref="A341:B346" si="22">A340</f>
        <v>2023/5末</v>
      </c>
      <c r="B341" s="10" t="str">
        <f t="shared" si="22"/>
        <v>令和5/5末</v>
      </c>
      <c r="C341" s="18">
        <v>339</v>
      </c>
      <c r="D341" s="18">
        <v>536</v>
      </c>
      <c r="E341" s="19" t="s">
        <v>344</v>
      </c>
      <c r="F341" s="18">
        <v>72</v>
      </c>
      <c r="G341" s="18">
        <v>0</v>
      </c>
      <c r="H341" s="18">
        <v>64</v>
      </c>
      <c r="I341" s="18">
        <v>3</v>
      </c>
      <c r="J341" s="18">
        <v>136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2023/5末</v>
      </c>
      <c r="B342" s="8" t="str">
        <f t="shared" si="22"/>
        <v>令和5/5末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64</v>
      </c>
      <c r="I342" s="16">
        <v>0</v>
      </c>
      <c r="J342" s="16">
        <v>130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2023/5末</v>
      </c>
      <c r="B343" s="10" t="str">
        <f t="shared" si="22"/>
        <v>令和5/5末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2023/5末</v>
      </c>
      <c r="B344" s="8" t="str">
        <f t="shared" si="22"/>
        <v>令和5/5末</v>
      </c>
      <c r="C344" s="16">
        <v>342</v>
      </c>
      <c r="D344" s="16">
        <v>539</v>
      </c>
      <c r="E344" s="17" t="s">
        <v>347</v>
      </c>
      <c r="F344" s="16">
        <v>86</v>
      </c>
      <c r="G344" s="16">
        <v>0</v>
      </c>
      <c r="H344" s="16">
        <v>92</v>
      </c>
      <c r="I344" s="16">
        <v>1</v>
      </c>
      <c r="J344" s="16">
        <v>178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2023/5末</v>
      </c>
      <c r="B345" s="10" t="str">
        <f t="shared" si="22"/>
        <v>令和5/5末</v>
      </c>
      <c r="C345" s="18">
        <v>343</v>
      </c>
      <c r="D345" s="18">
        <v>540</v>
      </c>
      <c r="E345" s="19" t="s">
        <v>348</v>
      </c>
      <c r="F345" s="18">
        <v>24</v>
      </c>
      <c r="G345" s="18">
        <v>0</v>
      </c>
      <c r="H345" s="18">
        <v>51</v>
      </c>
      <c r="I345" s="18">
        <v>0</v>
      </c>
      <c r="J345" s="18">
        <v>75</v>
      </c>
      <c r="K345" s="18">
        <v>0</v>
      </c>
      <c r="L345" s="18">
        <v>75</v>
      </c>
      <c r="M345" s="7" t="s">
        <v>412</v>
      </c>
    </row>
    <row r="346" spans="1:13" x14ac:dyDescent="0.2">
      <c r="A346" s="11" t="str">
        <f t="shared" si="22"/>
        <v>2023/5末</v>
      </c>
      <c r="B346" s="11" t="str">
        <f t="shared" si="22"/>
        <v>令和5/5末</v>
      </c>
      <c r="C346" s="20">
        <v>344</v>
      </c>
      <c r="D346" s="20">
        <v>541</v>
      </c>
      <c r="E346" s="21" t="s">
        <v>349</v>
      </c>
      <c r="F346" s="20">
        <v>5</v>
      </c>
      <c r="G346" s="20">
        <v>0</v>
      </c>
      <c r="H346" s="20">
        <v>24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XLMpdoNwVoni+6qC40ludq5F9O695vRZzQZqk+PjCepWzKkjVw0Rd5S32+a6K+YHqqZ+sXVwR91Iba5cK8tugQ==" saltValue="6oB+FsZFIGKzKAq+Gyr2Q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R346"/>
  <sheetViews>
    <sheetView workbookViewId="0">
      <selection activeCell="E3" sqref="E3:E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530</v>
      </c>
      <c r="B2" s="24" t="s">
        <v>531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38493</v>
      </c>
      <c r="G2" s="26">
        <f t="shared" si="0"/>
        <v>324</v>
      </c>
      <c r="H2" s="26">
        <f t="shared" si="0"/>
        <v>39508</v>
      </c>
      <c r="I2" s="26">
        <f t="shared" si="0"/>
        <v>540</v>
      </c>
      <c r="J2" s="26">
        <f t="shared" si="0"/>
        <v>78001</v>
      </c>
      <c r="K2" s="26">
        <f t="shared" si="0"/>
        <v>864</v>
      </c>
      <c r="L2" s="26">
        <f t="shared" si="0"/>
        <v>34704</v>
      </c>
      <c r="M2" s="108" t="s">
        <v>350</v>
      </c>
    </row>
    <row r="3" spans="1:18" x14ac:dyDescent="0.2">
      <c r="A3" s="6" t="str">
        <f>A2</f>
        <v>2023/6末</v>
      </c>
      <c r="B3" s="6" t="str">
        <f>B2</f>
        <v>令和5/6末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41</v>
      </c>
      <c r="I3" s="14">
        <v>2</v>
      </c>
      <c r="J3" s="14">
        <v>70</v>
      </c>
      <c r="K3" s="14">
        <v>2</v>
      </c>
      <c r="L3" s="14">
        <v>48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2023/6末</v>
      </c>
      <c r="B4" s="8" t="str">
        <f>B3</f>
        <v>令和5/6末</v>
      </c>
      <c r="C4" s="16">
        <v>2</v>
      </c>
      <c r="D4" s="16">
        <v>2</v>
      </c>
      <c r="E4" s="17" t="s">
        <v>43</v>
      </c>
      <c r="F4" s="16">
        <v>115</v>
      </c>
      <c r="G4" s="16">
        <v>0</v>
      </c>
      <c r="H4" s="16">
        <v>182</v>
      </c>
      <c r="I4" s="16">
        <v>7</v>
      </c>
      <c r="J4" s="16">
        <v>297</v>
      </c>
      <c r="K4" s="16">
        <v>7</v>
      </c>
      <c r="L4" s="16">
        <v>175</v>
      </c>
      <c r="M4" s="9" t="s">
        <v>396</v>
      </c>
      <c r="Q4" s="1"/>
    </row>
    <row r="5" spans="1:18" x14ac:dyDescent="0.2">
      <c r="A5" s="10" t="str">
        <f t="shared" ref="A5:B20" si="1">A4</f>
        <v>2023/6末</v>
      </c>
      <c r="B5" s="10" t="str">
        <f t="shared" si="1"/>
        <v>令和5/6末</v>
      </c>
      <c r="C5" s="18">
        <v>3</v>
      </c>
      <c r="D5" s="18">
        <v>3</v>
      </c>
      <c r="E5" s="19" t="s">
        <v>44</v>
      </c>
      <c r="F5" s="18">
        <v>154</v>
      </c>
      <c r="G5" s="18">
        <v>6</v>
      </c>
      <c r="H5" s="18">
        <v>151</v>
      </c>
      <c r="I5" s="18">
        <v>3</v>
      </c>
      <c r="J5" s="18">
        <v>305</v>
      </c>
      <c r="K5" s="18">
        <v>9</v>
      </c>
      <c r="L5" s="18">
        <v>143</v>
      </c>
      <c r="M5" s="7" t="s">
        <v>396</v>
      </c>
    </row>
    <row r="6" spans="1:18" x14ac:dyDescent="0.2">
      <c r="A6" s="8" t="str">
        <f t="shared" si="1"/>
        <v>2023/6末</v>
      </c>
      <c r="B6" s="8" t="str">
        <f t="shared" si="1"/>
        <v>令和5/6末</v>
      </c>
      <c r="C6" s="16">
        <v>4</v>
      </c>
      <c r="D6" s="16">
        <v>4</v>
      </c>
      <c r="E6" s="17" t="s">
        <v>45</v>
      </c>
      <c r="F6" s="16">
        <v>252</v>
      </c>
      <c r="G6" s="16">
        <v>0</v>
      </c>
      <c r="H6" s="16">
        <v>271</v>
      </c>
      <c r="I6" s="16">
        <v>4</v>
      </c>
      <c r="J6" s="16">
        <v>523</v>
      </c>
      <c r="K6" s="16">
        <v>4</v>
      </c>
      <c r="L6" s="16">
        <v>246</v>
      </c>
      <c r="M6" s="9" t="s">
        <v>396</v>
      </c>
    </row>
    <row r="7" spans="1:18" x14ac:dyDescent="0.2">
      <c r="A7" s="10" t="str">
        <f t="shared" si="1"/>
        <v>2023/6末</v>
      </c>
      <c r="B7" s="10" t="str">
        <f t="shared" si="1"/>
        <v>令和5/6末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162</v>
      </c>
      <c r="I7" s="18">
        <v>0</v>
      </c>
      <c r="J7" s="18">
        <v>317</v>
      </c>
      <c r="K7" s="18">
        <v>0</v>
      </c>
      <c r="L7" s="18">
        <v>132</v>
      </c>
      <c r="M7" s="7" t="s">
        <v>396</v>
      </c>
    </row>
    <row r="8" spans="1:18" x14ac:dyDescent="0.2">
      <c r="A8" s="8" t="str">
        <f t="shared" si="1"/>
        <v>2023/6末</v>
      </c>
      <c r="B8" s="8" t="str">
        <f t="shared" si="1"/>
        <v>令和5/6末</v>
      </c>
      <c r="C8" s="16">
        <v>6</v>
      </c>
      <c r="D8" s="16">
        <v>6</v>
      </c>
      <c r="E8" s="17" t="s">
        <v>47</v>
      </c>
      <c r="F8" s="16">
        <v>259</v>
      </c>
      <c r="G8" s="16">
        <v>0</v>
      </c>
      <c r="H8" s="16">
        <v>271</v>
      </c>
      <c r="I8" s="16">
        <v>1</v>
      </c>
      <c r="J8" s="16">
        <v>530</v>
      </c>
      <c r="K8" s="16">
        <v>1</v>
      </c>
      <c r="L8" s="16">
        <v>242</v>
      </c>
      <c r="M8" s="9" t="s">
        <v>396</v>
      </c>
    </row>
    <row r="9" spans="1:18" x14ac:dyDescent="0.2">
      <c r="A9" s="10" t="str">
        <f t="shared" si="1"/>
        <v>2023/6末</v>
      </c>
      <c r="B9" s="10" t="str">
        <f t="shared" si="1"/>
        <v>令和5/6末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146</v>
      </c>
      <c r="I9" s="18">
        <v>0</v>
      </c>
      <c r="J9" s="18">
        <v>284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2023/6末</v>
      </c>
      <c r="B10" s="8" t="str">
        <f t="shared" si="1"/>
        <v>令和5/6末</v>
      </c>
      <c r="C10" s="16">
        <v>8</v>
      </c>
      <c r="D10" s="16">
        <v>8</v>
      </c>
      <c r="E10" s="17" t="s">
        <v>49</v>
      </c>
      <c r="F10" s="16">
        <v>158</v>
      </c>
      <c r="G10" s="16">
        <v>1</v>
      </c>
      <c r="H10" s="16">
        <v>176</v>
      </c>
      <c r="I10" s="16">
        <v>7</v>
      </c>
      <c r="J10" s="16">
        <v>334</v>
      </c>
      <c r="K10" s="16">
        <v>8</v>
      </c>
      <c r="L10" s="16">
        <v>158</v>
      </c>
      <c r="M10" s="9" t="s">
        <v>396</v>
      </c>
    </row>
    <row r="11" spans="1:18" x14ac:dyDescent="0.2">
      <c r="A11" s="10" t="str">
        <f t="shared" si="1"/>
        <v>2023/6末</v>
      </c>
      <c r="B11" s="10" t="str">
        <f t="shared" si="1"/>
        <v>令和5/6末</v>
      </c>
      <c r="C11" s="18">
        <v>9</v>
      </c>
      <c r="D11" s="18">
        <v>10</v>
      </c>
      <c r="E11" s="19" t="s">
        <v>50</v>
      </c>
      <c r="F11" s="18">
        <v>31</v>
      </c>
      <c r="G11" s="18">
        <v>0</v>
      </c>
      <c r="H11" s="18">
        <v>38</v>
      </c>
      <c r="I11" s="18">
        <v>0</v>
      </c>
      <c r="J11" s="18">
        <v>69</v>
      </c>
      <c r="K11" s="18">
        <v>0</v>
      </c>
      <c r="L11" s="18">
        <v>44</v>
      </c>
      <c r="M11" s="7" t="s">
        <v>396</v>
      </c>
    </row>
    <row r="12" spans="1:18" x14ac:dyDescent="0.2">
      <c r="A12" s="8" t="str">
        <f t="shared" si="1"/>
        <v>2023/6末</v>
      </c>
      <c r="B12" s="8" t="str">
        <f t="shared" si="1"/>
        <v>令和5/6末</v>
      </c>
      <c r="C12" s="16">
        <v>10</v>
      </c>
      <c r="D12" s="16">
        <v>11</v>
      </c>
      <c r="E12" s="17" t="s">
        <v>51</v>
      </c>
      <c r="F12" s="16">
        <v>165</v>
      </c>
      <c r="G12" s="16">
        <v>1</v>
      </c>
      <c r="H12" s="16">
        <v>182</v>
      </c>
      <c r="I12" s="16">
        <v>6</v>
      </c>
      <c r="J12" s="16">
        <v>347</v>
      </c>
      <c r="K12" s="16">
        <v>7</v>
      </c>
      <c r="L12" s="16">
        <v>168</v>
      </c>
      <c r="M12" s="9" t="s">
        <v>396</v>
      </c>
    </row>
    <row r="13" spans="1:18" x14ac:dyDescent="0.2">
      <c r="A13" s="10" t="str">
        <f t="shared" si="1"/>
        <v>2023/6末</v>
      </c>
      <c r="B13" s="10" t="str">
        <f t="shared" si="1"/>
        <v>令和5/6末</v>
      </c>
      <c r="C13" s="18">
        <v>11</v>
      </c>
      <c r="D13" s="18">
        <v>12</v>
      </c>
      <c r="E13" s="19" t="s">
        <v>52</v>
      </c>
      <c r="F13" s="18">
        <v>113</v>
      </c>
      <c r="G13" s="18">
        <v>4</v>
      </c>
      <c r="H13" s="18">
        <v>124</v>
      </c>
      <c r="I13" s="18">
        <v>3</v>
      </c>
      <c r="J13" s="18">
        <v>237</v>
      </c>
      <c r="K13" s="18">
        <v>7</v>
      </c>
      <c r="L13" s="18">
        <v>122</v>
      </c>
      <c r="M13" s="7" t="s">
        <v>396</v>
      </c>
    </row>
    <row r="14" spans="1:18" x14ac:dyDescent="0.2">
      <c r="A14" s="8" t="str">
        <f t="shared" si="1"/>
        <v>2023/6末</v>
      </c>
      <c r="B14" s="8" t="str">
        <f t="shared" si="1"/>
        <v>令和5/6末</v>
      </c>
      <c r="C14" s="16">
        <v>12</v>
      </c>
      <c r="D14" s="16">
        <v>13</v>
      </c>
      <c r="E14" s="17" t="s">
        <v>53</v>
      </c>
      <c r="F14" s="16">
        <v>174</v>
      </c>
      <c r="G14" s="16">
        <v>0</v>
      </c>
      <c r="H14" s="16">
        <v>208</v>
      </c>
      <c r="I14" s="16">
        <v>1</v>
      </c>
      <c r="J14" s="16">
        <v>382</v>
      </c>
      <c r="K14" s="16">
        <v>1</v>
      </c>
      <c r="L14" s="16">
        <v>188</v>
      </c>
      <c r="M14" s="9" t="s">
        <v>396</v>
      </c>
    </row>
    <row r="15" spans="1:18" x14ac:dyDescent="0.2">
      <c r="A15" s="10" t="str">
        <f t="shared" si="1"/>
        <v>2023/6末</v>
      </c>
      <c r="B15" s="10" t="str">
        <f t="shared" si="1"/>
        <v>令和5/6末</v>
      </c>
      <c r="C15" s="18">
        <v>13</v>
      </c>
      <c r="D15" s="18">
        <v>14</v>
      </c>
      <c r="E15" s="19" t="s">
        <v>54</v>
      </c>
      <c r="F15" s="18">
        <v>86</v>
      </c>
      <c r="G15" s="18">
        <v>2</v>
      </c>
      <c r="H15" s="18">
        <v>104</v>
      </c>
      <c r="I15" s="18">
        <v>5</v>
      </c>
      <c r="J15" s="18">
        <v>190</v>
      </c>
      <c r="K15" s="18">
        <v>7</v>
      </c>
      <c r="L15" s="18">
        <v>99</v>
      </c>
      <c r="M15" s="7" t="s">
        <v>396</v>
      </c>
    </row>
    <row r="16" spans="1:18" x14ac:dyDescent="0.2">
      <c r="A16" s="8" t="str">
        <f t="shared" si="1"/>
        <v>2023/6末</v>
      </c>
      <c r="B16" s="8" t="str">
        <f t="shared" si="1"/>
        <v>令和5/6末</v>
      </c>
      <c r="C16" s="16">
        <v>14</v>
      </c>
      <c r="D16" s="16">
        <v>15</v>
      </c>
      <c r="E16" s="17" t="s">
        <v>55</v>
      </c>
      <c r="F16" s="16">
        <v>185</v>
      </c>
      <c r="G16" s="16">
        <v>0</v>
      </c>
      <c r="H16" s="16">
        <v>206</v>
      </c>
      <c r="I16" s="16">
        <v>3</v>
      </c>
      <c r="J16" s="16">
        <v>391</v>
      </c>
      <c r="K16" s="16">
        <v>3</v>
      </c>
      <c r="L16" s="16">
        <v>189</v>
      </c>
      <c r="M16" s="9" t="s">
        <v>396</v>
      </c>
    </row>
    <row r="17" spans="1:13" x14ac:dyDescent="0.2">
      <c r="A17" s="10" t="str">
        <f t="shared" si="1"/>
        <v>2023/6末</v>
      </c>
      <c r="B17" s="10" t="str">
        <f t="shared" si="1"/>
        <v>令和5/6末</v>
      </c>
      <c r="C17" s="18">
        <v>15</v>
      </c>
      <c r="D17" s="18">
        <v>16</v>
      </c>
      <c r="E17" s="19" t="s">
        <v>56</v>
      </c>
      <c r="F17" s="18">
        <v>73</v>
      </c>
      <c r="G17" s="18">
        <v>0</v>
      </c>
      <c r="H17" s="18">
        <v>84</v>
      </c>
      <c r="I17" s="18">
        <v>0</v>
      </c>
      <c r="J17" s="18">
        <v>157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2023/6末</v>
      </c>
      <c r="B18" s="8" t="str">
        <f t="shared" si="1"/>
        <v>令和5/6末</v>
      </c>
      <c r="C18" s="16">
        <v>16</v>
      </c>
      <c r="D18" s="16">
        <v>17</v>
      </c>
      <c r="E18" s="17" t="s">
        <v>57</v>
      </c>
      <c r="F18" s="16">
        <v>184</v>
      </c>
      <c r="G18" s="16">
        <v>0</v>
      </c>
      <c r="H18" s="16">
        <v>196</v>
      </c>
      <c r="I18" s="16">
        <v>1</v>
      </c>
      <c r="J18" s="16">
        <v>380</v>
      </c>
      <c r="K18" s="16">
        <v>1</v>
      </c>
      <c r="L18" s="16">
        <v>171</v>
      </c>
      <c r="M18" s="9" t="s">
        <v>396</v>
      </c>
    </row>
    <row r="19" spans="1:13" x14ac:dyDescent="0.2">
      <c r="A19" s="10" t="str">
        <f t="shared" si="1"/>
        <v>2023/6末</v>
      </c>
      <c r="B19" s="10" t="str">
        <f t="shared" si="1"/>
        <v>令和5/6末</v>
      </c>
      <c r="C19" s="18">
        <v>17</v>
      </c>
      <c r="D19" s="18">
        <v>18</v>
      </c>
      <c r="E19" s="19" t="s">
        <v>58</v>
      </c>
      <c r="F19" s="18">
        <v>225</v>
      </c>
      <c r="G19" s="18">
        <v>0</v>
      </c>
      <c r="H19" s="18">
        <v>248</v>
      </c>
      <c r="I19" s="18">
        <v>2</v>
      </c>
      <c r="J19" s="18">
        <v>473</v>
      </c>
      <c r="K19" s="18">
        <v>2</v>
      </c>
      <c r="L19" s="18">
        <v>212</v>
      </c>
      <c r="M19" s="7" t="s">
        <v>396</v>
      </c>
    </row>
    <row r="20" spans="1:13" x14ac:dyDescent="0.2">
      <c r="A20" s="8" t="str">
        <f t="shared" si="1"/>
        <v>2023/6末</v>
      </c>
      <c r="B20" s="8" t="str">
        <f t="shared" si="1"/>
        <v>令和5/6末</v>
      </c>
      <c r="C20" s="16">
        <v>18</v>
      </c>
      <c r="D20" s="16">
        <v>19</v>
      </c>
      <c r="E20" s="17" t="s">
        <v>59</v>
      </c>
      <c r="F20" s="16">
        <v>159</v>
      </c>
      <c r="G20" s="16">
        <v>2</v>
      </c>
      <c r="H20" s="16">
        <v>181</v>
      </c>
      <c r="I20" s="16">
        <v>3</v>
      </c>
      <c r="J20" s="16">
        <v>340</v>
      </c>
      <c r="K20" s="16">
        <v>5</v>
      </c>
      <c r="L20" s="16">
        <v>142</v>
      </c>
      <c r="M20" s="9" t="s">
        <v>396</v>
      </c>
    </row>
    <row r="21" spans="1:13" x14ac:dyDescent="0.2">
      <c r="A21" s="10" t="str">
        <f t="shared" ref="A21:B36" si="2">A20</f>
        <v>2023/6末</v>
      </c>
      <c r="B21" s="10" t="str">
        <f t="shared" si="2"/>
        <v>令和5/6末</v>
      </c>
      <c r="C21" s="18">
        <v>19</v>
      </c>
      <c r="D21" s="18">
        <v>103</v>
      </c>
      <c r="E21" s="19" t="s">
        <v>60</v>
      </c>
      <c r="F21" s="18">
        <v>199</v>
      </c>
      <c r="G21" s="18">
        <v>6</v>
      </c>
      <c r="H21" s="18">
        <v>200</v>
      </c>
      <c r="I21" s="18">
        <v>3</v>
      </c>
      <c r="J21" s="18">
        <v>399</v>
      </c>
      <c r="K21" s="18">
        <v>9</v>
      </c>
      <c r="L21" s="18">
        <v>166</v>
      </c>
      <c r="M21" s="7" t="s">
        <v>396</v>
      </c>
    </row>
    <row r="22" spans="1:13" x14ac:dyDescent="0.2">
      <c r="A22" s="8" t="str">
        <f t="shared" si="2"/>
        <v>2023/6末</v>
      </c>
      <c r="B22" s="8" t="str">
        <f t="shared" si="2"/>
        <v>令和5/6末</v>
      </c>
      <c r="C22" s="16">
        <v>20</v>
      </c>
      <c r="D22" s="16">
        <v>104</v>
      </c>
      <c r="E22" s="17" t="s">
        <v>61</v>
      </c>
      <c r="F22" s="16">
        <v>42</v>
      </c>
      <c r="G22" s="16">
        <v>1</v>
      </c>
      <c r="H22" s="16">
        <v>62</v>
      </c>
      <c r="I22" s="16">
        <v>1</v>
      </c>
      <c r="J22" s="16">
        <v>104</v>
      </c>
      <c r="K22" s="16">
        <v>2</v>
      </c>
      <c r="L22" s="16">
        <v>52</v>
      </c>
      <c r="M22" s="9" t="s">
        <v>396</v>
      </c>
    </row>
    <row r="23" spans="1:13" x14ac:dyDescent="0.2">
      <c r="A23" s="10" t="str">
        <f t="shared" si="2"/>
        <v>2023/6末</v>
      </c>
      <c r="B23" s="10" t="str">
        <f t="shared" si="2"/>
        <v>令和5/6末</v>
      </c>
      <c r="C23" s="18">
        <v>21</v>
      </c>
      <c r="D23" s="18">
        <v>105</v>
      </c>
      <c r="E23" s="19" t="s">
        <v>62</v>
      </c>
      <c r="F23" s="18">
        <v>25</v>
      </c>
      <c r="G23" s="18">
        <v>0</v>
      </c>
      <c r="H23" s="18">
        <v>20</v>
      </c>
      <c r="I23" s="18">
        <v>0</v>
      </c>
      <c r="J23" s="18">
        <v>45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2023/6末</v>
      </c>
      <c r="B24" s="8" t="str">
        <f t="shared" si="2"/>
        <v>令和5/6末</v>
      </c>
      <c r="C24" s="16">
        <v>22</v>
      </c>
      <c r="D24" s="16">
        <v>20</v>
      </c>
      <c r="E24" s="17" t="s">
        <v>63</v>
      </c>
      <c r="F24" s="16">
        <v>37</v>
      </c>
      <c r="G24" s="16">
        <v>0</v>
      </c>
      <c r="H24" s="16">
        <v>33</v>
      </c>
      <c r="I24" s="16">
        <v>0</v>
      </c>
      <c r="J24" s="16">
        <v>70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2023/6末</v>
      </c>
      <c r="B25" s="10" t="str">
        <f t="shared" si="2"/>
        <v>令和5/6末</v>
      </c>
      <c r="C25" s="18">
        <v>23</v>
      </c>
      <c r="D25" s="18">
        <v>21</v>
      </c>
      <c r="E25" s="19" t="s">
        <v>64</v>
      </c>
      <c r="F25" s="18">
        <v>162</v>
      </c>
      <c r="G25" s="18">
        <v>0</v>
      </c>
      <c r="H25" s="18">
        <v>177</v>
      </c>
      <c r="I25" s="18">
        <v>11</v>
      </c>
      <c r="J25" s="18">
        <v>339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2023/6末</v>
      </c>
      <c r="B26" s="8" t="str">
        <f t="shared" si="2"/>
        <v>令和5/6末</v>
      </c>
      <c r="C26" s="16">
        <v>24</v>
      </c>
      <c r="D26" s="16">
        <v>22</v>
      </c>
      <c r="E26" s="17" t="s">
        <v>65</v>
      </c>
      <c r="F26" s="16">
        <v>235</v>
      </c>
      <c r="G26" s="16">
        <v>2</v>
      </c>
      <c r="H26" s="16">
        <v>289</v>
      </c>
      <c r="I26" s="16">
        <v>10</v>
      </c>
      <c r="J26" s="16">
        <v>524</v>
      </c>
      <c r="K26" s="16">
        <v>12</v>
      </c>
      <c r="L26" s="16">
        <v>256</v>
      </c>
      <c r="M26" s="9" t="s">
        <v>396</v>
      </c>
    </row>
    <row r="27" spans="1:13" x14ac:dyDescent="0.2">
      <c r="A27" s="10" t="str">
        <f t="shared" si="2"/>
        <v>2023/6末</v>
      </c>
      <c r="B27" s="10" t="str">
        <f t="shared" si="2"/>
        <v>令和5/6末</v>
      </c>
      <c r="C27" s="18">
        <v>25</v>
      </c>
      <c r="D27" s="18">
        <v>23</v>
      </c>
      <c r="E27" s="19" t="s">
        <v>66</v>
      </c>
      <c r="F27" s="18">
        <v>224</v>
      </c>
      <c r="G27" s="18">
        <v>1</v>
      </c>
      <c r="H27" s="18">
        <v>226</v>
      </c>
      <c r="I27" s="18">
        <v>6</v>
      </c>
      <c r="J27" s="18">
        <v>450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2023/6末</v>
      </c>
      <c r="B28" s="8" t="str">
        <f t="shared" si="2"/>
        <v>令和5/6末</v>
      </c>
      <c r="C28" s="16">
        <v>26</v>
      </c>
      <c r="D28" s="16">
        <v>24</v>
      </c>
      <c r="E28" s="17" t="s">
        <v>67</v>
      </c>
      <c r="F28" s="16">
        <v>318</v>
      </c>
      <c r="G28" s="16">
        <v>4</v>
      </c>
      <c r="H28" s="16">
        <v>383</v>
      </c>
      <c r="I28" s="16">
        <v>11</v>
      </c>
      <c r="J28" s="16">
        <v>701</v>
      </c>
      <c r="K28" s="16">
        <v>15</v>
      </c>
      <c r="L28" s="16">
        <v>314</v>
      </c>
      <c r="M28" s="9" t="s">
        <v>396</v>
      </c>
    </row>
    <row r="29" spans="1:13" x14ac:dyDescent="0.2">
      <c r="A29" s="10" t="str">
        <f t="shared" si="2"/>
        <v>2023/6末</v>
      </c>
      <c r="B29" s="10" t="str">
        <f t="shared" si="2"/>
        <v>令和5/6末</v>
      </c>
      <c r="C29" s="18">
        <v>27</v>
      </c>
      <c r="D29" s="18">
        <v>25</v>
      </c>
      <c r="E29" s="19" t="s">
        <v>68</v>
      </c>
      <c r="F29" s="18">
        <v>210</v>
      </c>
      <c r="G29" s="18">
        <v>8</v>
      </c>
      <c r="H29" s="18">
        <v>242</v>
      </c>
      <c r="I29" s="18">
        <v>15</v>
      </c>
      <c r="J29" s="18">
        <v>452</v>
      </c>
      <c r="K29" s="18">
        <v>23</v>
      </c>
      <c r="L29" s="18">
        <v>221</v>
      </c>
      <c r="M29" s="7" t="s">
        <v>396</v>
      </c>
    </row>
    <row r="30" spans="1:13" x14ac:dyDescent="0.2">
      <c r="A30" s="8" t="str">
        <f t="shared" si="2"/>
        <v>2023/6末</v>
      </c>
      <c r="B30" s="8" t="str">
        <f t="shared" si="2"/>
        <v>令和5/6末</v>
      </c>
      <c r="C30" s="16">
        <v>28</v>
      </c>
      <c r="D30" s="16">
        <v>26</v>
      </c>
      <c r="E30" s="17" t="s">
        <v>69</v>
      </c>
      <c r="F30" s="16">
        <v>174</v>
      </c>
      <c r="G30" s="16">
        <v>0</v>
      </c>
      <c r="H30" s="16">
        <v>170</v>
      </c>
      <c r="I30" s="16">
        <v>0</v>
      </c>
      <c r="J30" s="16">
        <v>344</v>
      </c>
      <c r="K30" s="16">
        <v>0</v>
      </c>
      <c r="L30" s="16">
        <v>146</v>
      </c>
      <c r="M30" s="9" t="s">
        <v>396</v>
      </c>
    </row>
    <row r="31" spans="1:13" x14ac:dyDescent="0.2">
      <c r="A31" s="10" t="str">
        <f t="shared" si="2"/>
        <v>2023/6末</v>
      </c>
      <c r="B31" s="10" t="str">
        <f t="shared" si="2"/>
        <v>令和5/6末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61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2023/6末</v>
      </c>
      <c r="B32" s="8" t="str">
        <f t="shared" si="2"/>
        <v>令和5/6末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20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2023/6末</v>
      </c>
      <c r="B33" s="10" t="str">
        <f t="shared" si="2"/>
        <v>令和5/6末</v>
      </c>
      <c r="C33" s="18">
        <v>31</v>
      </c>
      <c r="D33" s="18">
        <v>30</v>
      </c>
      <c r="E33" s="19" t="s">
        <v>72</v>
      </c>
      <c r="F33" s="18">
        <v>550</v>
      </c>
      <c r="G33" s="18">
        <v>3</v>
      </c>
      <c r="H33" s="18">
        <v>534</v>
      </c>
      <c r="I33" s="18">
        <v>7</v>
      </c>
      <c r="J33" s="18">
        <v>1084</v>
      </c>
      <c r="K33" s="18">
        <v>10</v>
      </c>
      <c r="L33" s="18">
        <v>484</v>
      </c>
      <c r="M33" s="7" t="s">
        <v>396</v>
      </c>
    </row>
    <row r="34" spans="1:13" x14ac:dyDescent="0.2">
      <c r="A34" s="8" t="str">
        <f t="shared" si="2"/>
        <v>2023/6末</v>
      </c>
      <c r="B34" s="8" t="str">
        <f t="shared" si="2"/>
        <v>令和5/6末</v>
      </c>
      <c r="C34" s="16">
        <v>32</v>
      </c>
      <c r="D34" s="16">
        <v>31</v>
      </c>
      <c r="E34" s="17" t="s">
        <v>73</v>
      </c>
      <c r="F34" s="16">
        <v>588</v>
      </c>
      <c r="G34" s="16">
        <v>7</v>
      </c>
      <c r="H34" s="16">
        <v>730</v>
      </c>
      <c r="I34" s="16">
        <v>25</v>
      </c>
      <c r="J34" s="16">
        <v>1318</v>
      </c>
      <c r="K34" s="16">
        <v>32</v>
      </c>
      <c r="L34" s="16">
        <v>701</v>
      </c>
      <c r="M34" s="9" t="s">
        <v>396</v>
      </c>
    </row>
    <row r="35" spans="1:13" x14ac:dyDescent="0.2">
      <c r="A35" s="10" t="str">
        <f t="shared" si="2"/>
        <v>2023/6末</v>
      </c>
      <c r="B35" s="10" t="str">
        <f t="shared" si="2"/>
        <v>令和5/6末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2023/6末</v>
      </c>
      <c r="B36" s="8" t="str">
        <f t="shared" si="2"/>
        <v>令和5/6末</v>
      </c>
      <c r="C36" s="16">
        <v>34</v>
      </c>
      <c r="D36" s="16">
        <v>33</v>
      </c>
      <c r="E36" s="17" t="s">
        <v>75</v>
      </c>
      <c r="F36" s="16">
        <v>329</v>
      </c>
      <c r="G36" s="16">
        <v>4</v>
      </c>
      <c r="H36" s="16">
        <v>316</v>
      </c>
      <c r="I36" s="16">
        <v>4</v>
      </c>
      <c r="J36" s="16">
        <v>645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2023/6末</v>
      </c>
      <c r="B37" s="10" t="str">
        <f t="shared" si="3"/>
        <v>令和5/6末</v>
      </c>
      <c r="C37" s="18">
        <v>35</v>
      </c>
      <c r="D37" s="18">
        <v>34</v>
      </c>
      <c r="E37" s="19" t="s">
        <v>76</v>
      </c>
      <c r="F37" s="18">
        <v>424</v>
      </c>
      <c r="G37" s="18">
        <v>2</v>
      </c>
      <c r="H37" s="18">
        <v>399</v>
      </c>
      <c r="I37" s="18">
        <v>3</v>
      </c>
      <c r="J37" s="18">
        <v>823</v>
      </c>
      <c r="K37" s="18">
        <v>5</v>
      </c>
      <c r="L37" s="18">
        <v>383</v>
      </c>
      <c r="M37" s="7" t="s">
        <v>396</v>
      </c>
    </row>
    <row r="38" spans="1:13" x14ac:dyDescent="0.2">
      <c r="A38" s="8" t="str">
        <f t="shared" si="3"/>
        <v>2023/6末</v>
      </c>
      <c r="B38" s="8" t="str">
        <f t="shared" si="3"/>
        <v>令和5/6末</v>
      </c>
      <c r="C38" s="16">
        <v>36</v>
      </c>
      <c r="D38" s="16">
        <v>35</v>
      </c>
      <c r="E38" s="17" t="s">
        <v>77</v>
      </c>
      <c r="F38" s="16">
        <v>547</v>
      </c>
      <c r="G38" s="16">
        <v>8</v>
      </c>
      <c r="H38" s="16">
        <v>521</v>
      </c>
      <c r="I38" s="16">
        <v>3</v>
      </c>
      <c r="J38" s="16">
        <v>1068</v>
      </c>
      <c r="K38" s="16">
        <v>11</v>
      </c>
      <c r="L38" s="16">
        <v>450</v>
      </c>
      <c r="M38" s="9" t="s">
        <v>396</v>
      </c>
    </row>
    <row r="39" spans="1:13" x14ac:dyDescent="0.2">
      <c r="A39" s="10" t="str">
        <f t="shared" si="3"/>
        <v>2023/6末</v>
      </c>
      <c r="B39" s="10" t="str">
        <f t="shared" si="3"/>
        <v>令和5/6末</v>
      </c>
      <c r="C39" s="18">
        <v>37</v>
      </c>
      <c r="D39" s="18">
        <v>36</v>
      </c>
      <c r="E39" s="19" t="s">
        <v>78</v>
      </c>
      <c r="F39" s="18">
        <v>148</v>
      </c>
      <c r="G39" s="18">
        <v>1</v>
      </c>
      <c r="H39" s="18">
        <v>136</v>
      </c>
      <c r="I39" s="18">
        <v>2</v>
      </c>
      <c r="J39" s="18">
        <v>284</v>
      </c>
      <c r="K39" s="18">
        <v>3</v>
      </c>
      <c r="L39" s="18">
        <v>109</v>
      </c>
      <c r="M39" s="7" t="s">
        <v>396</v>
      </c>
    </row>
    <row r="40" spans="1:13" x14ac:dyDescent="0.2">
      <c r="A40" s="8" t="str">
        <f t="shared" si="3"/>
        <v>2023/6末</v>
      </c>
      <c r="B40" s="8" t="str">
        <f t="shared" si="3"/>
        <v>令和5/6末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8</v>
      </c>
      <c r="I40" s="16">
        <v>0</v>
      </c>
      <c r="J40" s="16">
        <v>25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2023/6末</v>
      </c>
      <c r="B41" s="10" t="str">
        <f t="shared" si="3"/>
        <v>令和5/6末</v>
      </c>
      <c r="C41" s="18">
        <v>39</v>
      </c>
      <c r="D41" s="18">
        <v>38</v>
      </c>
      <c r="E41" s="19" t="s">
        <v>80</v>
      </c>
      <c r="F41" s="18">
        <v>274</v>
      </c>
      <c r="G41" s="18">
        <v>3</v>
      </c>
      <c r="H41" s="18">
        <v>289</v>
      </c>
      <c r="I41" s="18">
        <v>5</v>
      </c>
      <c r="J41" s="18">
        <v>563</v>
      </c>
      <c r="K41" s="18">
        <v>8</v>
      </c>
      <c r="L41" s="18">
        <v>220</v>
      </c>
      <c r="M41" s="7" t="s">
        <v>396</v>
      </c>
    </row>
    <row r="42" spans="1:13" x14ac:dyDescent="0.2">
      <c r="A42" s="8" t="str">
        <f t="shared" si="3"/>
        <v>2023/6末</v>
      </c>
      <c r="B42" s="8" t="str">
        <f t="shared" si="3"/>
        <v>令和5/6末</v>
      </c>
      <c r="C42" s="16">
        <v>40</v>
      </c>
      <c r="D42" s="16">
        <v>39</v>
      </c>
      <c r="E42" s="17" t="s">
        <v>81</v>
      </c>
      <c r="F42" s="16">
        <v>217</v>
      </c>
      <c r="G42" s="16">
        <v>1</v>
      </c>
      <c r="H42" s="16">
        <v>205</v>
      </c>
      <c r="I42" s="16">
        <v>0</v>
      </c>
      <c r="J42" s="16">
        <v>422</v>
      </c>
      <c r="K42" s="16">
        <v>1</v>
      </c>
      <c r="L42" s="16">
        <v>162</v>
      </c>
      <c r="M42" s="9" t="s">
        <v>396</v>
      </c>
    </row>
    <row r="43" spans="1:13" x14ac:dyDescent="0.2">
      <c r="A43" s="10" t="str">
        <f t="shared" si="3"/>
        <v>2023/6末</v>
      </c>
      <c r="B43" s="10" t="str">
        <f t="shared" si="3"/>
        <v>令和5/6末</v>
      </c>
      <c r="C43" s="18">
        <v>41</v>
      </c>
      <c r="D43" s="18">
        <v>40</v>
      </c>
      <c r="E43" s="19" t="s">
        <v>465</v>
      </c>
      <c r="F43" s="18">
        <v>114</v>
      </c>
      <c r="G43" s="18">
        <v>1</v>
      </c>
      <c r="H43" s="18">
        <v>113</v>
      </c>
      <c r="I43" s="18">
        <v>3</v>
      </c>
      <c r="J43" s="18">
        <v>227</v>
      </c>
      <c r="K43" s="18">
        <v>4</v>
      </c>
      <c r="L43" s="18">
        <v>125</v>
      </c>
      <c r="M43" s="7" t="s">
        <v>396</v>
      </c>
    </row>
    <row r="44" spans="1:13" x14ac:dyDescent="0.2">
      <c r="A44" s="8" t="str">
        <f t="shared" si="3"/>
        <v>2023/6末</v>
      </c>
      <c r="B44" s="8" t="str">
        <f t="shared" si="3"/>
        <v>令和5/6末</v>
      </c>
      <c r="C44" s="16">
        <v>42</v>
      </c>
      <c r="D44" s="16">
        <v>41</v>
      </c>
      <c r="E44" s="17" t="s">
        <v>466</v>
      </c>
      <c r="F44" s="16">
        <v>114</v>
      </c>
      <c r="G44" s="16">
        <v>1</v>
      </c>
      <c r="H44" s="16">
        <v>128</v>
      </c>
      <c r="I44" s="16">
        <v>1</v>
      </c>
      <c r="J44" s="16">
        <v>242</v>
      </c>
      <c r="K44" s="16">
        <v>2</v>
      </c>
      <c r="L44" s="16">
        <v>124</v>
      </c>
      <c r="M44" s="9" t="s">
        <v>396</v>
      </c>
    </row>
    <row r="45" spans="1:13" x14ac:dyDescent="0.2">
      <c r="A45" s="10" t="str">
        <f t="shared" si="3"/>
        <v>2023/6末</v>
      </c>
      <c r="B45" s="10" t="str">
        <f t="shared" si="3"/>
        <v>令和5/6末</v>
      </c>
      <c r="C45" s="18">
        <v>43</v>
      </c>
      <c r="D45" s="18">
        <v>42</v>
      </c>
      <c r="E45" s="19" t="s">
        <v>82</v>
      </c>
      <c r="F45" s="18">
        <v>162</v>
      </c>
      <c r="G45" s="18">
        <v>1</v>
      </c>
      <c r="H45" s="18">
        <v>163</v>
      </c>
      <c r="I45" s="18">
        <v>4</v>
      </c>
      <c r="J45" s="18">
        <v>325</v>
      </c>
      <c r="K45" s="18">
        <v>5</v>
      </c>
      <c r="L45" s="18">
        <v>147</v>
      </c>
      <c r="M45" s="7" t="s">
        <v>396</v>
      </c>
    </row>
    <row r="46" spans="1:13" x14ac:dyDescent="0.2">
      <c r="A46" s="8" t="str">
        <f t="shared" si="3"/>
        <v>2023/6末</v>
      </c>
      <c r="B46" s="8" t="str">
        <f t="shared" si="3"/>
        <v>令和5/6末</v>
      </c>
      <c r="C46" s="16">
        <v>44</v>
      </c>
      <c r="D46" s="16">
        <v>43</v>
      </c>
      <c r="E46" s="17" t="s">
        <v>83</v>
      </c>
      <c r="F46" s="16">
        <v>196</v>
      </c>
      <c r="G46" s="16">
        <v>0</v>
      </c>
      <c r="H46" s="16">
        <v>210</v>
      </c>
      <c r="I46" s="16">
        <v>0</v>
      </c>
      <c r="J46" s="16">
        <v>406</v>
      </c>
      <c r="K46" s="16">
        <v>0</v>
      </c>
      <c r="L46" s="16">
        <v>190</v>
      </c>
      <c r="M46" s="9" t="s">
        <v>396</v>
      </c>
    </row>
    <row r="47" spans="1:13" x14ac:dyDescent="0.2">
      <c r="A47" s="10" t="str">
        <f t="shared" si="3"/>
        <v>2023/6末</v>
      </c>
      <c r="B47" s="10" t="str">
        <f t="shared" si="3"/>
        <v>令和5/6末</v>
      </c>
      <c r="C47" s="18">
        <v>45</v>
      </c>
      <c r="D47" s="18">
        <v>44</v>
      </c>
      <c r="E47" s="19" t="s">
        <v>84</v>
      </c>
      <c r="F47" s="18">
        <v>31</v>
      </c>
      <c r="G47" s="18">
        <v>0</v>
      </c>
      <c r="H47" s="18">
        <v>56</v>
      </c>
      <c r="I47" s="18">
        <v>0</v>
      </c>
      <c r="J47" s="18">
        <v>87</v>
      </c>
      <c r="K47" s="18">
        <v>0</v>
      </c>
      <c r="L47" s="18">
        <v>43</v>
      </c>
      <c r="M47" s="7" t="s">
        <v>396</v>
      </c>
    </row>
    <row r="48" spans="1:13" x14ac:dyDescent="0.2">
      <c r="A48" s="8" t="str">
        <f t="shared" si="3"/>
        <v>2023/6末</v>
      </c>
      <c r="B48" s="8" t="str">
        <f t="shared" si="3"/>
        <v>令和5/6末</v>
      </c>
      <c r="C48" s="16">
        <v>46</v>
      </c>
      <c r="D48" s="16">
        <v>45</v>
      </c>
      <c r="E48" s="17" t="s">
        <v>85</v>
      </c>
      <c r="F48" s="16">
        <v>144</v>
      </c>
      <c r="G48" s="16">
        <v>0</v>
      </c>
      <c r="H48" s="16">
        <v>134</v>
      </c>
      <c r="I48" s="16">
        <v>1</v>
      </c>
      <c r="J48" s="16">
        <v>278</v>
      </c>
      <c r="K48" s="16">
        <v>1</v>
      </c>
      <c r="L48" s="16">
        <v>128</v>
      </c>
      <c r="M48" s="9" t="s">
        <v>396</v>
      </c>
    </row>
    <row r="49" spans="1:13" x14ac:dyDescent="0.2">
      <c r="A49" s="10" t="str">
        <f t="shared" si="3"/>
        <v>2023/6末</v>
      </c>
      <c r="B49" s="10" t="str">
        <f t="shared" si="3"/>
        <v>令和5/6末</v>
      </c>
      <c r="C49" s="18">
        <v>47</v>
      </c>
      <c r="D49" s="18">
        <v>46</v>
      </c>
      <c r="E49" s="19" t="s">
        <v>86</v>
      </c>
      <c r="F49" s="18">
        <v>105</v>
      </c>
      <c r="G49" s="18">
        <v>1</v>
      </c>
      <c r="H49" s="18">
        <v>150</v>
      </c>
      <c r="I49" s="18">
        <v>1</v>
      </c>
      <c r="J49" s="18">
        <v>255</v>
      </c>
      <c r="K49" s="18">
        <v>2</v>
      </c>
      <c r="L49" s="18">
        <v>213</v>
      </c>
      <c r="M49" s="7" t="s">
        <v>396</v>
      </c>
    </row>
    <row r="50" spans="1:13" x14ac:dyDescent="0.2">
      <c r="A50" s="8" t="str">
        <f t="shared" si="3"/>
        <v>2023/6末</v>
      </c>
      <c r="B50" s="8" t="str">
        <f t="shared" si="3"/>
        <v>令和5/6末</v>
      </c>
      <c r="C50" s="16">
        <v>48</v>
      </c>
      <c r="D50" s="16">
        <v>47</v>
      </c>
      <c r="E50" s="17" t="s">
        <v>87</v>
      </c>
      <c r="F50" s="16">
        <v>107</v>
      </c>
      <c r="G50" s="16">
        <v>0</v>
      </c>
      <c r="H50" s="16">
        <v>114</v>
      </c>
      <c r="I50" s="16">
        <v>0</v>
      </c>
      <c r="J50" s="16">
        <v>221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2023/6末</v>
      </c>
      <c r="B51" s="10" t="str">
        <f t="shared" si="3"/>
        <v>令和5/6末</v>
      </c>
      <c r="C51" s="18">
        <v>49</v>
      </c>
      <c r="D51" s="18">
        <v>48</v>
      </c>
      <c r="E51" s="19" t="s">
        <v>88</v>
      </c>
      <c r="F51" s="18">
        <v>149</v>
      </c>
      <c r="G51" s="18">
        <v>0</v>
      </c>
      <c r="H51" s="18">
        <v>138</v>
      </c>
      <c r="I51" s="18">
        <v>1</v>
      </c>
      <c r="J51" s="18">
        <v>287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2023/6末</v>
      </c>
      <c r="B52" s="8" t="str">
        <f t="shared" si="3"/>
        <v>令和5/6末</v>
      </c>
      <c r="C52" s="16">
        <v>50</v>
      </c>
      <c r="D52" s="16">
        <v>49</v>
      </c>
      <c r="E52" s="17" t="s">
        <v>89</v>
      </c>
      <c r="F52" s="16">
        <v>89</v>
      </c>
      <c r="G52" s="16">
        <v>1</v>
      </c>
      <c r="H52" s="16">
        <v>86</v>
      </c>
      <c r="I52" s="16">
        <v>1</v>
      </c>
      <c r="J52" s="16">
        <v>175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2023/6末</v>
      </c>
      <c r="B53" s="10" t="str">
        <f t="shared" si="4"/>
        <v>令和5/6末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2023/6末</v>
      </c>
      <c r="B54" s="8" t="str">
        <f t="shared" si="4"/>
        <v>令和5/6末</v>
      </c>
      <c r="C54" s="16">
        <v>52</v>
      </c>
      <c r="D54" s="16">
        <v>51</v>
      </c>
      <c r="E54" s="17" t="s">
        <v>91</v>
      </c>
      <c r="F54" s="16">
        <v>99</v>
      </c>
      <c r="G54" s="16">
        <v>1</v>
      </c>
      <c r="H54" s="16">
        <v>109</v>
      </c>
      <c r="I54" s="16">
        <v>2</v>
      </c>
      <c r="J54" s="16">
        <v>208</v>
      </c>
      <c r="K54" s="16">
        <v>3</v>
      </c>
      <c r="L54" s="16">
        <v>93</v>
      </c>
      <c r="M54" s="9" t="s">
        <v>396</v>
      </c>
    </row>
    <row r="55" spans="1:13" x14ac:dyDescent="0.2">
      <c r="A55" s="10" t="str">
        <f t="shared" si="4"/>
        <v>2023/6末</v>
      </c>
      <c r="B55" s="10" t="str">
        <f t="shared" si="4"/>
        <v>令和5/6末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13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2023/6末</v>
      </c>
      <c r="B56" s="8" t="str">
        <f t="shared" si="4"/>
        <v>令和5/6末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64</v>
      </c>
      <c r="I56" s="16">
        <v>1</v>
      </c>
      <c r="J56" s="16">
        <v>125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2023/6末</v>
      </c>
      <c r="B57" s="10" t="str">
        <f t="shared" si="4"/>
        <v>令和5/6末</v>
      </c>
      <c r="C57" s="18">
        <v>55</v>
      </c>
      <c r="D57" s="18">
        <v>54</v>
      </c>
      <c r="E57" s="19" t="s">
        <v>94</v>
      </c>
      <c r="F57" s="18">
        <v>136</v>
      </c>
      <c r="G57" s="18">
        <v>0</v>
      </c>
      <c r="H57" s="18">
        <v>155</v>
      </c>
      <c r="I57" s="18">
        <v>3</v>
      </c>
      <c r="J57" s="18">
        <v>291</v>
      </c>
      <c r="K57" s="18">
        <v>3</v>
      </c>
      <c r="L57" s="18">
        <v>121</v>
      </c>
      <c r="M57" s="7" t="s">
        <v>396</v>
      </c>
    </row>
    <row r="58" spans="1:13" x14ac:dyDescent="0.2">
      <c r="A58" s="8" t="str">
        <f t="shared" si="4"/>
        <v>2023/6末</v>
      </c>
      <c r="B58" s="8" t="str">
        <f t="shared" si="4"/>
        <v>令和5/6末</v>
      </c>
      <c r="C58" s="16">
        <v>56</v>
      </c>
      <c r="D58" s="16">
        <v>55</v>
      </c>
      <c r="E58" s="17" t="s">
        <v>95</v>
      </c>
      <c r="F58" s="16">
        <v>303</v>
      </c>
      <c r="G58" s="16">
        <v>7</v>
      </c>
      <c r="H58" s="16">
        <v>332</v>
      </c>
      <c r="I58" s="16">
        <v>9</v>
      </c>
      <c r="J58" s="16">
        <v>635</v>
      </c>
      <c r="K58" s="16">
        <v>16</v>
      </c>
      <c r="L58" s="16">
        <v>279</v>
      </c>
      <c r="M58" s="9" t="s">
        <v>396</v>
      </c>
    </row>
    <row r="59" spans="1:13" x14ac:dyDescent="0.2">
      <c r="A59" s="10" t="str">
        <f t="shared" si="4"/>
        <v>2023/6末</v>
      </c>
      <c r="B59" s="10" t="str">
        <f t="shared" si="4"/>
        <v>令和5/6末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2023/6末</v>
      </c>
      <c r="B60" s="8" t="str">
        <f t="shared" si="4"/>
        <v>令和5/6末</v>
      </c>
      <c r="C60" s="16">
        <v>58</v>
      </c>
      <c r="D60" s="16">
        <v>57</v>
      </c>
      <c r="E60" s="17" t="s">
        <v>96</v>
      </c>
      <c r="F60" s="16">
        <v>79</v>
      </c>
      <c r="G60" s="16">
        <v>3</v>
      </c>
      <c r="H60" s="16">
        <v>79</v>
      </c>
      <c r="I60" s="16">
        <v>2</v>
      </c>
      <c r="J60" s="16">
        <v>158</v>
      </c>
      <c r="K60" s="16">
        <v>5</v>
      </c>
      <c r="L60" s="16">
        <v>75</v>
      </c>
      <c r="M60" s="9" t="s">
        <v>396</v>
      </c>
    </row>
    <row r="61" spans="1:13" x14ac:dyDescent="0.2">
      <c r="A61" s="10" t="str">
        <f t="shared" si="4"/>
        <v>2023/6末</v>
      </c>
      <c r="B61" s="10" t="str">
        <f t="shared" si="4"/>
        <v>令和5/6末</v>
      </c>
      <c r="C61" s="18">
        <v>59</v>
      </c>
      <c r="D61" s="18">
        <v>58</v>
      </c>
      <c r="E61" s="19" t="s">
        <v>97</v>
      </c>
      <c r="F61" s="18">
        <v>127</v>
      </c>
      <c r="G61" s="18">
        <v>0</v>
      </c>
      <c r="H61" s="18">
        <v>116</v>
      </c>
      <c r="I61" s="18">
        <v>0</v>
      </c>
      <c r="J61" s="18">
        <v>243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2023/6末</v>
      </c>
      <c r="B62" s="8" t="str">
        <f t="shared" si="4"/>
        <v>令和5/6末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2023/6末</v>
      </c>
      <c r="B63" s="10" t="str">
        <f t="shared" si="4"/>
        <v>令和5/6末</v>
      </c>
      <c r="C63" s="18">
        <v>61</v>
      </c>
      <c r="D63" s="18">
        <v>60</v>
      </c>
      <c r="E63" s="19" t="s">
        <v>99</v>
      </c>
      <c r="F63" s="18">
        <v>266</v>
      </c>
      <c r="G63" s="18">
        <v>7</v>
      </c>
      <c r="H63" s="18">
        <v>289</v>
      </c>
      <c r="I63" s="18">
        <v>15</v>
      </c>
      <c r="J63" s="18">
        <v>555</v>
      </c>
      <c r="K63" s="18">
        <v>22</v>
      </c>
      <c r="L63" s="18">
        <v>290</v>
      </c>
      <c r="M63" s="7" t="s">
        <v>396</v>
      </c>
    </row>
    <row r="64" spans="1:13" x14ac:dyDescent="0.2">
      <c r="A64" s="8" t="str">
        <f t="shared" si="4"/>
        <v>2023/6末</v>
      </c>
      <c r="B64" s="8" t="str">
        <f t="shared" si="4"/>
        <v>令和5/6末</v>
      </c>
      <c r="C64" s="16">
        <v>62</v>
      </c>
      <c r="D64" s="16">
        <v>61</v>
      </c>
      <c r="E64" s="17" t="s">
        <v>100</v>
      </c>
      <c r="F64" s="16">
        <v>290</v>
      </c>
      <c r="G64" s="16">
        <v>7</v>
      </c>
      <c r="H64" s="16">
        <v>263</v>
      </c>
      <c r="I64" s="16">
        <v>8</v>
      </c>
      <c r="J64" s="16">
        <v>553</v>
      </c>
      <c r="K64" s="16">
        <v>15</v>
      </c>
      <c r="L64" s="16">
        <v>293</v>
      </c>
      <c r="M64" s="9" t="s">
        <v>396</v>
      </c>
    </row>
    <row r="65" spans="1:13" x14ac:dyDescent="0.2">
      <c r="A65" s="10" t="str">
        <f t="shared" si="4"/>
        <v>2023/6末</v>
      </c>
      <c r="B65" s="10" t="str">
        <f t="shared" si="4"/>
        <v>令和5/6末</v>
      </c>
      <c r="C65" s="18">
        <v>63</v>
      </c>
      <c r="D65" s="18">
        <v>62</v>
      </c>
      <c r="E65" s="19" t="s">
        <v>101</v>
      </c>
      <c r="F65" s="18">
        <v>118</v>
      </c>
      <c r="G65" s="18">
        <v>2</v>
      </c>
      <c r="H65" s="18">
        <v>99</v>
      </c>
      <c r="I65" s="18">
        <v>7</v>
      </c>
      <c r="J65" s="18">
        <v>217</v>
      </c>
      <c r="K65" s="18">
        <v>9</v>
      </c>
      <c r="L65" s="18">
        <v>136</v>
      </c>
      <c r="M65" s="7" t="s">
        <v>396</v>
      </c>
    </row>
    <row r="66" spans="1:13" x14ac:dyDescent="0.2">
      <c r="A66" s="8" t="str">
        <f t="shared" si="4"/>
        <v>2023/6末</v>
      </c>
      <c r="B66" s="8" t="str">
        <f t="shared" si="4"/>
        <v>令和5/6末</v>
      </c>
      <c r="C66" s="16">
        <v>64</v>
      </c>
      <c r="D66" s="16">
        <v>63</v>
      </c>
      <c r="E66" s="17" t="s">
        <v>102</v>
      </c>
      <c r="F66" s="16">
        <v>342</v>
      </c>
      <c r="G66" s="16">
        <v>6</v>
      </c>
      <c r="H66" s="16">
        <v>342</v>
      </c>
      <c r="I66" s="16">
        <v>8</v>
      </c>
      <c r="J66" s="16">
        <v>684</v>
      </c>
      <c r="K66" s="16">
        <v>14</v>
      </c>
      <c r="L66" s="16">
        <v>320</v>
      </c>
      <c r="M66" s="9" t="s">
        <v>396</v>
      </c>
    </row>
    <row r="67" spans="1:13" x14ac:dyDescent="0.2">
      <c r="A67" s="10" t="str">
        <f t="shared" si="4"/>
        <v>2023/6末</v>
      </c>
      <c r="B67" s="10" t="str">
        <f t="shared" si="4"/>
        <v>令和5/6末</v>
      </c>
      <c r="C67" s="18">
        <v>65</v>
      </c>
      <c r="D67" s="18">
        <v>64</v>
      </c>
      <c r="E67" s="19" t="s">
        <v>103</v>
      </c>
      <c r="F67" s="18">
        <v>337</v>
      </c>
      <c r="G67" s="18">
        <v>18</v>
      </c>
      <c r="H67" s="18">
        <v>345</v>
      </c>
      <c r="I67" s="18">
        <v>18</v>
      </c>
      <c r="J67" s="18">
        <v>682</v>
      </c>
      <c r="K67" s="18">
        <v>36</v>
      </c>
      <c r="L67" s="18">
        <v>316</v>
      </c>
      <c r="M67" s="7" t="s">
        <v>396</v>
      </c>
    </row>
    <row r="68" spans="1:13" x14ac:dyDescent="0.2">
      <c r="A68" s="8" t="str">
        <f t="shared" si="4"/>
        <v>2023/6末</v>
      </c>
      <c r="B68" s="8" t="str">
        <f t="shared" si="4"/>
        <v>令和5/6末</v>
      </c>
      <c r="C68" s="16">
        <v>66</v>
      </c>
      <c r="D68" s="16">
        <v>65</v>
      </c>
      <c r="E68" s="17" t="s">
        <v>104</v>
      </c>
      <c r="F68" s="16">
        <v>5</v>
      </c>
      <c r="G68" s="16">
        <v>0</v>
      </c>
      <c r="H68" s="16">
        <v>6</v>
      </c>
      <c r="I68" s="16">
        <v>0</v>
      </c>
      <c r="J68" s="16">
        <v>11</v>
      </c>
      <c r="K68" s="16">
        <v>0</v>
      </c>
      <c r="L68" s="16">
        <v>7</v>
      </c>
      <c r="M68" s="9" t="s">
        <v>396</v>
      </c>
    </row>
    <row r="69" spans="1:13" x14ac:dyDescent="0.2">
      <c r="A69" s="10" t="str">
        <f t="shared" ref="A69:B84" si="5">A68</f>
        <v>2023/6末</v>
      </c>
      <c r="B69" s="10" t="str">
        <f t="shared" si="5"/>
        <v>令和5/6末</v>
      </c>
      <c r="C69" s="18">
        <v>67</v>
      </c>
      <c r="D69" s="18">
        <v>66</v>
      </c>
      <c r="E69" s="19" t="s">
        <v>105</v>
      </c>
      <c r="F69" s="18">
        <v>104</v>
      </c>
      <c r="G69" s="18">
        <v>0</v>
      </c>
      <c r="H69" s="18">
        <v>103</v>
      </c>
      <c r="I69" s="18">
        <v>0</v>
      </c>
      <c r="J69" s="18">
        <v>207</v>
      </c>
      <c r="K69" s="18">
        <v>0</v>
      </c>
      <c r="L69" s="18">
        <v>100</v>
      </c>
      <c r="M69" s="7" t="s">
        <v>396</v>
      </c>
    </row>
    <row r="70" spans="1:13" x14ac:dyDescent="0.2">
      <c r="A70" s="8" t="str">
        <f t="shared" si="5"/>
        <v>2023/6末</v>
      </c>
      <c r="B70" s="8" t="str">
        <f t="shared" si="5"/>
        <v>令和5/6末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254</v>
      </c>
      <c r="I70" s="16">
        <v>3</v>
      </c>
      <c r="J70" s="16">
        <v>472</v>
      </c>
      <c r="K70" s="16">
        <v>4</v>
      </c>
      <c r="L70" s="16">
        <v>192</v>
      </c>
      <c r="M70" s="9" t="s">
        <v>396</v>
      </c>
    </row>
    <row r="71" spans="1:13" x14ac:dyDescent="0.2">
      <c r="A71" s="10" t="str">
        <f t="shared" si="5"/>
        <v>2023/6末</v>
      </c>
      <c r="B71" s="10" t="str">
        <f t="shared" si="5"/>
        <v>令和5/6末</v>
      </c>
      <c r="C71" s="18">
        <v>69</v>
      </c>
      <c r="D71" s="18">
        <v>68</v>
      </c>
      <c r="E71" s="19" t="s">
        <v>107</v>
      </c>
      <c r="F71" s="18">
        <v>339</v>
      </c>
      <c r="G71" s="18">
        <v>2</v>
      </c>
      <c r="H71" s="18">
        <v>339</v>
      </c>
      <c r="I71" s="18">
        <v>5</v>
      </c>
      <c r="J71" s="18">
        <v>678</v>
      </c>
      <c r="K71" s="18">
        <v>7</v>
      </c>
      <c r="L71" s="18">
        <v>333</v>
      </c>
      <c r="M71" s="7" t="s">
        <v>396</v>
      </c>
    </row>
    <row r="72" spans="1:13" x14ac:dyDescent="0.2">
      <c r="A72" s="8" t="str">
        <f t="shared" si="5"/>
        <v>2023/6末</v>
      </c>
      <c r="B72" s="8" t="str">
        <f t="shared" si="5"/>
        <v>令和5/6末</v>
      </c>
      <c r="C72" s="16">
        <v>70</v>
      </c>
      <c r="D72" s="16">
        <v>69</v>
      </c>
      <c r="E72" s="17" t="s">
        <v>108</v>
      </c>
      <c r="F72" s="16">
        <v>377</v>
      </c>
      <c r="G72" s="16">
        <v>8</v>
      </c>
      <c r="H72" s="16">
        <v>313</v>
      </c>
      <c r="I72" s="16">
        <v>5</v>
      </c>
      <c r="J72" s="16">
        <v>690</v>
      </c>
      <c r="K72" s="16">
        <v>13</v>
      </c>
      <c r="L72" s="16">
        <v>356</v>
      </c>
      <c r="M72" s="9" t="s">
        <v>396</v>
      </c>
    </row>
    <row r="73" spans="1:13" x14ac:dyDescent="0.2">
      <c r="A73" s="10" t="str">
        <f t="shared" si="5"/>
        <v>2023/6末</v>
      </c>
      <c r="B73" s="10" t="str">
        <f t="shared" si="5"/>
        <v>令和5/6末</v>
      </c>
      <c r="C73" s="18">
        <v>71</v>
      </c>
      <c r="D73" s="18">
        <v>70</v>
      </c>
      <c r="E73" s="19" t="s">
        <v>109</v>
      </c>
      <c r="F73" s="18">
        <v>174</v>
      </c>
      <c r="G73" s="18">
        <v>1</v>
      </c>
      <c r="H73" s="18">
        <v>169</v>
      </c>
      <c r="I73" s="18">
        <v>1</v>
      </c>
      <c r="J73" s="18">
        <v>343</v>
      </c>
      <c r="K73" s="18">
        <v>2</v>
      </c>
      <c r="L73" s="18">
        <v>145</v>
      </c>
      <c r="M73" s="7" t="s">
        <v>396</v>
      </c>
    </row>
    <row r="74" spans="1:13" x14ac:dyDescent="0.2">
      <c r="A74" s="8" t="str">
        <f t="shared" si="5"/>
        <v>2023/6末</v>
      </c>
      <c r="B74" s="8" t="str">
        <f t="shared" si="5"/>
        <v>令和5/6末</v>
      </c>
      <c r="C74" s="16">
        <v>72</v>
      </c>
      <c r="D74" s="16">
        <v>71</v>
      </c>
      <c r="E74" s="17" t="s">
        <v>110</v>
      </c>
      <c r="F74" s="16">
        <v>204</v>
      </c>
      <c r="G74" s="16">
        <v>3</v>
      </c>
      <c r="H74" s="16">
        <v>178</v>
      </c>
      <c r="I74" s="16">
        <v>4</v>
      </c>
      <c r="J74" s="16">
        <v>382</v>
      </c>
      <c r="K74" s="16">
        <v>7</v>
      </c>
      <c r="L74" s="16">
        <v>187</v>
      </c>
      <c r="M74" s="9" t="s">
        <v>396</v>
      </c>
    </row>
    <row r="75" spans="1:13" x14ac:dyDescent="0.2">
      <c r="A75" s="10" t="str">
        <f t="shared" si="5"/>
        <v>2023/6末</v>
      </c>
      <c r="B75" s="10" t="str">
        <f t="shared" si="5"/>
        <v>令和5/6末</v>
      </c>
      <c r="C75" s="18">
        <v>73</v>
      </c>
      <c r="D75" s="18">
        <v>72</v>
      </c>
      <c r="E75" s="19" t="s">
        <v>111</v>
      </c>
      <c r="F75" s="18">
        <v>226</v>
      </c>
      <c r="G75" s="18">
        <v>1</v>
      </c>
      <c r="H75" s="18">
        <v>300</v>
      </c>
      <c r="I75" s="18">
        <v>7</v>
      </c>
      <c r="J75" s="18">
        <v>526</v>
      </c>
      <c r="K75" s="18">
        <v>8</v>
      </c>
      <c r="L75" s="18">
        <v>256</v>
      </c>
      <c r="M75" s="7" t="s">
        <v>396</v>
      </c>
    </row>
    <row r="76" spans="1:13" x14ac:dyDescent="0.2">
      <c r="A76" s="8" t="str">
        <f t="shared" si="5"/>
        <v>2023/6末</v>
      </c>
      <c r="B76" s="8" t="str">
        <f t="shared" si="5"/>
        <v>令和5/6末</v>
      </c>
      <c r="C76" s="16">
        <v>74</v>
      </c>
      <c r="D76" s="16">
        <v>73</v>
      </c>
      <c r="E76" s="17" t="s">
        <v>112</v>
      </c>
      <c r="F76" s="16">
        <v>435</v>
      </c>
      <c r="G76" s="16">
        <v>1</v>
      </c>
      <c r="H76" s="16">
        <v>308</v>
      </c>
      <c r="I76" s="16">
        <v>3</v>
      </c>
      <c r="J76" s="16">
        <v>743</v>
      </c>
      <c r="K76" s="16">
        <v>4</v>
      </c>
      <c r="L76" s="16">
        <v>433</v>
      </c>
      <c r="M76" s="9" t="s">
        <v>396</v>
      </c>
    </row>
    <row r="77" spans="1:13" x14ac:dyDescent="0.2">
      <c r="A77" s="10" t="str">
        <f t="shared" si="5"/>
        <v>2023/6末</v>
      </c>
      <c r="B77" s="10" t="str">
        <f t="shared" si="5"/>
        <v>令和5/6末</v>
      </c>
      <c r="C77" s="18">
        <v>75</v>
      </c>
      <c r="D77" s="18">
        <v>74</v>
      </c>
      <c r="E77" s="19" t="s">
        <v>113</v>
      </c>
      <c r="F77" s="18">
        <v>434</v>
      </c>
      <c r="G77" s="18">
        <v>1</v>
      </c>
      <c r="H77" s="18">
        <v>433</v>
      </c>
      <c r="I77" s="18">
        <v>5</v>
      </c>
      <c r="J77" s="18">
        <v>867</v>
      </c>
      <c r="K77" s="18">
        <v>6</v>
      </c>
      <c r="L77" s="18">
        <v>384</v>
      </c>
      <c r="M77" s="7" t="s">
        <v>396</v>
      </c>
    </row>
    <row r="78" spans="1:13" x14ac:dyDescent="0.2">
      <c r="A78" s="8" t="str">
        <f t="shared" si="5"/>
        <v>2023/6末</v>
      </c>
      <c r="B78" s="8" t="str">
        <f t="shared" si="5"/>
        <v>令和5/6末</v>
      </c>
      <c r="C78" s="16">
        <v>76</v>
      </c>
      <c r="D78" s="16">
        <v>75</v>
      </c>
      <c r="E78" s="17" t="s">
        <v>114</v>
      </c>
      <c r="F78" s="16">
        <v>219</v>
      </c>
      <c r="G78" s="16">
        <v>2</v>
      </c>
      <c r="H78" s="16">
        <v>243</v>
      </c>
      <c r="I78" s="16">
        <v>4</v>
      </c>
      <c r="J78" s="16">
        <v>462</v>
      </c>
      <c r="K78" s="16">
        <v>6</v>
      </c>
      <c r="L78" s="16">
        <v>190</v>
      </c>
      <c r="M78" s="9" t="s">
        <v>396</v>
      </c>
    </row>
    <row r="79" spans="1:13" x14ac:dyDescent="0.2">
      <c r="A79" s="10" t="str">
        <f t="shared" si="5"/>
        <v>2023/6末</v>
      </c>
      <c r="B79" s="10" t="str">
        <f t="shared" si="5"/>
        <v>令和5/6末</v>
      </c>
      <c r="C79" s="18">
        <v>77</v>
      </c>
      <c r="D79" s="18">
        <v>76</v>
      </c>
      <c r="E79" s="19" t="s">
        <v>115</v>
      </c>
      <c r="F79" s="18">
        <v>11</v>
      </c>
      <c r="G79" s="18">
        <v>0</v>
      </c>
      <c r="H79" s="18">
        <v>10</v>
      </c>
      <c r="I79" s="18">
        <v>0</v>
      </c>
      <c r="J79" s="18">
        <v>21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2023/6末</v>
      </c>
      <c r="B80" s="8" t="str">
        <f t="shared" si="5"/>
        <v>令和5/6末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2023/6末</v>
      </c>
      <c r="B81" s="10" t="str">
        <f t="shared" si="5"/>
        <v>令和5/6末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2023/6末</v>
      </c>
      <c r="B82" s="8" t="str">
        <f t="shared" si="5"/>
        <v>令和5/6末</v>
      </c>
      <c r="C82" s="16">
        <v>80</v>
      </c>
      <c r="D82" s="16">
        <v>79</v>
      </c>
      <c r="E82" s="17" t="s">
        <v>118</v>
      </c>
      <c r="F82" s="16">
        <v>21</v>
      </c>
      <c r="G82" s="16">
        <v>0</v>
      </c>
      <c r="H82" s="16">
        <v>23</v>
      </c>
      <c r="I82" s="16">
        <v>0</v>
      </c>
      <c r="J82" s="16">
        <v>44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2023/6末</v>
      </c>
      <c r="B83" s="10" t="str">
        <f t="shared" si="5"/>
        <v>令和5/6末</v>
      </c>
      <c r="C83" s="18">
        <v>81</v>
      </c>
      <c r="D83" s="18">
        <v>80</v>
      </c>
      <c r="E83" s="19" t="s">
        <v>119</v>
      </c>
      <c r="F83" s="18">
        <v>333</v>
      </c>
      <c r="G83" s="18">
        <v>3</v>
      </c>
      <c r="H83" s="18">
        <v>290</v>
      </c>
      <c r="I83" s="18">
        <v>4</v>
      </c>
      <c r="J83" s="18">
        <v>623</v>
      </c>
      <c r="K83" s="18">
        <v>7</v>
      </c>
      <c r="L83" s="18">
        <v>302</v>
      </c>
      <c r="M83" s="7" t="s">
        <v>396</v>
      </c>
    </row>
    <row r="84" spans="1:13" x14ac:dyDescent="0.2">
      <c r="A84" s="8" t="str">
        <f t="shared" si="5"/>
        <v>2023/6末</v>
      </c>
      <c r="B84" s="8" t="str">
        <f t="shared" si="5"/>
        <v>令和5/6末</v>
      </c>
      <c r="C84" s="16">
        <v>82</v>
      </c>
      <c r="D84" s="16">
        <v>81</v>
      </c>
      <c r="E84" s="17" t="s">
        <v>120</v>
      </c>
      <c r="F84" s="16">
        <v>424</v>
      </c>
      <c r="G84" s="16">
        <v>1</v>
      </c>
      <c r="H84" s="16">
        <v>408</v>
      </c>
      <c r="I84" s="16">
        <v>10</v>
      </c>
      <c r="J84" s="16">
        <v>832</v>
      </c>
      <c r="K84" s="16">
        <v>11</v>
      </c>
      <c r="L84" s="16">
        <v>377</v>
      </c>
      <c r="M84" s="9" t="s">
        <v>396</v>
      </c>
    </row>
    <row r="85" spans="1:13" x14ac:dyDescent="0.2">
      <c r="A85" s="10" t="str">
        <f t="shared" ref="A85:B100" si="6">A84</f>
        <v>2023/6末</v>
      </c>
      <c r="B85" s="10" t="str">
        <f t="shared" si="6"/>
        <v>令和5/6末</v>
      </c>
      <c r="C85" s="18">
        <v>83</v>
      </c>
      <c r="D85" s="18">
        <v>82</v>
      </c>
      <c r="E85" s="19" t="s">
        <v>121</v>
      </c>
      <c r="F85" s="18">
        <v>210</v>
      </c>
      <c r="G85" s="18">
        <v>0</v>
      </c>
      <c r="H85" s="18">
        <v>161</v>
      </c>
      <c r="I85" s="18">
        <v>1</v>
      </c>
      <c r="J85" s="18">
        <v>371</v>
      </c>
      <c r="K85" s="18">
        <v>1</v>
      </c>
      <c r="L85" s="18">
        <v>195</v>
      </c>
      <c r="M85" s="7" t="s">
        <v>396</v>
      </c>
    </row>
    <row r="86" spans="1:13" x14ac:dyDescent="0.2">
      <c r="A86" s="8" t="str">
        <f t="shared" si="6"/>
        <v>2023/6末</v>
      </c>
      <c r="B86" s="8" t="str">
        <f t="shared" si="6"/>
        <v>令和5/6末</v>
      </c>
      <c r="C86" s="16">
        <v>84</v>
      </c>
      <c r="D86" s="16">
        <v>83</v>
      </c>
      <c r="E86" s="17" t="s">
        <v>122</v>
      </c>
      <c r="F86" s="16">
        <v>218</v>
      </c>
      <c r="G86" s="16">
        <v>0</v>
      </c>
      <c r="H86" s="16">
        <v>213</v>
      </c>
      <c r="I86" s="16">
        <v>1</v>
      </c>
      <c r="J86" s="16">
        <v>431</v>
      </c>
      <c r="K86" s="16">
        <v>1</v>
      </c>
      <c r="L86" s="16">
        <v>216</v>
      </c>
      <c r="M86" s="9" t="s">
        <v>396</v>
      </c>
    </row>
    <row r="87" spans="1:13" x14ac:dyDescent="0.2">
      <c r="A87" s="10" t="str">
        <f t="shared" si="6"/>
        <v>2023/6末</v>
      </c>
      <c r="B87" s="10" t="str">
        <f t="shared" si="6"/>
        <v>令和5/6末</v>
      </c>
      <c r="C87" s="18">
        <v>85</v>
      </c>
      <c r="D87" s="18">
        <v>84</v>
      </c>
      <c r="E87" s="19" t="s">
        <v>123</v>
      </c>
      <c r="F87" s="18">
        <v>123</v>
      </c>
      <c r="G87" s="18">
        <v>0</v>
      </c>
      <c r="H87" s="18">
        <v>126</v>
      </c>
      <c r="I87" s="18">
        <v>2</v>
      </c>
      <c r="J87" s="18">
        <v>249</v>
      </c>
      <c r="K87" s="18">
        <v>2</v>
      </c>
      <c r="L87" s="18">
        <v>116</v>
      </c>
      <c r="M87" s="7" t="s">
        <v>396</v>
      </c>
    </row>
    <row r="88" spans="1:13" x14ac:dyDescent="0.2">
      <c r="A88" s="8" t="str">
        <f t="shared" si="6"/>
        <v>2023/6末</v>
      </c>
      <c r="B88" s="8" t="str">
        <f t="shared" si="6"/>
        <v>令和5/6末</v>
      </c>
      <c r="C88" s="16">
        <v>86</v>
      </c>
      <c r="D88" s="16">
        <v>85</v>
      </c>
      <c r="E88" s="17" t="s">
        <v>124</v>
      </c>
      <c r="F88" s="16">
        <v>160</v>
      </c>
      <c r="G88" s="16">
        <v>3</v>
      </c>
      <c r="H88" s="16">
        <v>155</v>
      </c>
      <c r="I88" s="16">
        <v>2</v>
      </c>
      <c r="J88" s="16">
        <v>315</v>
      </c>
      <c r="K88" s="16">
        <v>5</v>
      </c>
      <c r="L88" s="16">
        <v>150</v>
      </c>
      <c r="M88" s="9" t="s">
        <v>396</v>
      </c>
    </row>
    <row r="89" spans="1:13" x14ac:dyDescent="0.2">
      <c r="A89" s="10" t="str">
        <f t="shared" si="6"/>
        <v>2023/6末</v>
      </c>
      <c r="B89" s="10" t="str">
        <f t="shared" si="6"/>
        <v>令和5/6末</v>
      </c>
      <c r="C89" s="18">
        <v>87</v>
      </c>
      <c r="D89" s="18">
        <v>86</v>
      </c>
      <c r="E89" s="19" t="s">
        <v>125</v>
      </c>
      <c r="F89" s="18">
        <v>270</v>
      </c>
      <c r="G89" s="18">
        <v>0</v>
      </c>
      <c r="H89" s="18">
        <v>262</v>
      </c>
      <c r="I89" s="18">
        <v>4</v>
      </c>
      <c r="J89" s="18">
        <v>532</v>
      </c>
      <c r="K89" s="18">
        <v>4</v>
      </c>
      <c r="L89" s="18">
        <v>244</v>
      </c>
      <c r="M89" s="7" t="s">
        <v>396</v>
      </c>
    </row>
    <row r="90" spans="1:13" x14ac:dyDescent="0.2">
      <c r="A90" s="8" t="str">
        <f t="shared" si="6"/>
        <v>2023/6末</v>
      </c>
      <c r="B90" s="8" t="str">
        <f t="shared" si="6"/>
        <v>令和5/6末</v>
      </c>
      <c r="C90" s="16">
        <v>88</v>
      </c>
      <c r="D90" s="16">
        <v>87</v>
      </c>
      <c r="E90" s="17" t="s">
        <v>126</v>
      </c>
      <c r="F90" s="16">
        <v>255</v>
      </c>
      <c r="G90" s="16">
        <v>0</v>
      </c>
      <c r="H90" s="16">
        <v>271</v>
      </c>
      <c r="I90" s="16">
        <v>3</v>
      </c>
      <c r="J90" s="16">
        <v>526</v>
      </c>
      <c r="K90" s="16">
        <v>3</v>
      </c>
      <c r="L90" s="16">
        <v>250</v>
      </c>
      <c r="M90" s="9" t="s">
        <v>396</v>
      </c>
    </row>
    <row r="91" spans="1:13" x14ac:dyDescent="0.2">
      <c r="A91" s="10" t="str">
        <f t="shared" si="6"/>
        <v>2023/6末</v>
      </c>
      <c r="B91" s="10" t="str">
        <f t="shared" si="6"/>
        <v>令和5/6末</v>
      </c>
      <c r="C91" s="18">
        <v>89</v>
      </c>
      <c r="D91" s="18">
        <v>88</v>
      </c>
      <c r="E91" s="19" t="s">
        <v>127</v>
      </c>
      <c r="F91" s="18">
        <v>215</v>
      </c>
      <c r="G91" s="18">
        <v>7</v>
      </c>
      <c r="H91" s="18">
        <v>220</v>
      </c>
      <c r="I91" s="18">
        <v>2</v>
      </c>
      <c r="J91" s="18">
        <v>435</v>
      </c>
      <c r="K91" s="18">
        <v>9</v>
      </c>
      <c r="L91" s="18">
        <v>185</v>
      </c>
      <c r="M91" s="7" t="s">
        <v>396</v>
      </c>
    </row>
    <row r="92" spans="1:13" x14ac:dyDescent="0.2">
      <c r="A92" s="8" t="str">
        <f t="shared" si="6"/>
        <v>2023/6末</v>
      </c>
      <c r="B92" s="8" t="str">
        <f t="shared" si="6"/>
        <v>令和5/6末</v>
      </c>
      <c r="C92" s="16">
        <v>90</v>
      </c>
      <c r="D92" s="16">
        <v>89</v>
      </c>
      <c r="E92" s="17" t="s">
        <v>128</v>
      </c>
      <c r="F92" s="16">
        <v>153</v>
      </c>
      <c r="G92" s="16">
        <v>2</v>
      </c>
      <c r="H92" s="16">
        <v>133</v>
      </c>
      <c r="I92" s="16">
        <v>5</v>
      </c>
      <c r="J92" s="16">
        <v>286</v>
      </c>
      <c r="K92" s="16">
        <v>7</v>
      </c>
      <c r="L92" s="16">
        <v>138</v>
      </c>
      <c r="M92" s="9" t="s">
        <v>396</v>
      </c>
    </row>
    <row r="93" spans="1:13" x14ac:dyDescent="0.2">
      <c r="A93" s="10" t="str">
        <f t="shared" si="6"/>
        <v>2023/6末</v>
      </c>
      <c r="B93" s="10" t="str">
        <f t="shared" si="6"/>
        <v>令和5/6末</v>
      </c>
      <c r="C93" s="18">
        <v>91</v>
      </c>
      <c r="D93" s="18">
        <v>90</v>
      </c>
      <c r="E93" s="19" t="s">
        <v>129</v>
      </c>
      <c r="F93" s="18">
        <v>367</v>
      </c>
      <c r="G93" s="18">
        <v>6</v>
      </c>
      <c r="H93" s="18">
        <v>371</v>
      </c>
      <c r="I93" s="18">
        <v>6</v>
      </c>
      <c r="J93" s="18">
        <v>738</v>
      </c>
      <c r="K93" s="18">
        <v>12</v>
      </c>
      <c r="L93" s="18">
        <v>340</v>
      </c>
      <c r="M93" s="7" t="s">
        <v>396</v>
      </c>
    </row>
    <row r="94" spans="1:13" x14ac:dyDescent="0.2">
      <c r="A94" s="8" t="str">
        <f t="shared" si="6"/>
        <v>2023/6末</v>
      </c>
      <c r="B94" s="8" t="str">
        <f t="shared" si="6"/>
        <v>令和5/6末</v>
      </c>
      <c r="C94" s="16">
        <v>92</v>
      </c>
      <c r="D94" s="16">
        <v>91</v>
      </c>
      <c r="E94" s="17" t="s">
        <v>130</v>
      </c>
      <c r="F94" s="16">
        <v>225</v>
      </c>
      <c r="G94" s="16">
        <v>4</v>
      </c>
      <c r="H94" s="16">
        <v>229</v>
      </c>
      <c r="I94" s="16">
        <v>1</v>
      </c>
      <c r="J94" s="16">
        <v>454</v>
      </c>
      <c r="K94" s="16">
        <v>5</v>
      </c>
      <c r="L94" s="16">
        <v>207</v>
      </c>
      <c r="M94" s="9" t="s">
        <v>396</v>
      </c>
    </row>
    <row r="95" spans="1:13" x14ac:dyDescent="0.2">
      <c r="A95" s="10" t="str">
        <f t="shared" si="6"/>
        <v>2023/6末</v>
      </c>
      <c r="B95" s="10" t="str">
        <f t="shared" si="6"/>
        <v>令和5/6末</v>
      </c>
      <c r="C95" s="18">
        <v>93</v>
      </c>
      <c r="D95" s="18">
        <v>92</v>
      </c>
      <c r="E95" s="19" t="s">
        <v>131</v>
      </c>
      <c r="F95" s="18">
        <v>135</v>
      </c>
      <c r="G95" s="18">
        <v>1</v>
      </c>
      <c r="H95" s="18">
        <v>144</v>
      </c>
      <c r="I95" s="18">
        <v>6</v>
      </c>
      <c r="J95" s="18">
        <v>279</v>
      </c>
      <c r="K95" s="18">
        <v>7</v>
      </c>
      <c r="L95" s="18">
        <v>139</v>
      </c>
      <c r="M95" s="7" t="s">
        <v>396</v>
      </c>
    </row>
    <row r="96" spans="1:13" x14ac:dyDescent="0.2">
      <c r="A96" s="8" t="str">
        <f t="shared" si="6"/>
        <v>2023/6末</v>
      </c>
      <c r="B96" s="8" t="str">
        <f t="shared" si="6"/>
        <v>令和5/6末</v>
      </c>
      <c r="C96" s="16">
        <v>94</v>
      </c>
      <c r="D96" s="16">
        <v>93</v>
      </c>
      <c r="E96" s="17" t="s">
        <v>132</v>
      </c>
      <c r="F96" s="16">
        <v>229</v>
      </c>
      <c r="G96" s="16">
        <v>1</v>
      </c>
      <c r="H96" s="16">
        <v>217</v>
      </c>
      <c r="I96" s="16">
        <v>5</v>
      </c>
      <c r="J96" s="16">
        <v>446</v>
      </c>
      <c r="K96" s="16">
        <v>6</v>
      </c>
      <c r="L96" s="16">
        <v>198</v>
      </c>
      <c r="M96" s="9" t="s">
        <v>396</v>
      </c>
    </row>
    <row r="97" spans="1:13" x14ac:dyDescent="0.2">
      <c r="A97" s="10" t="str">
        <f t="shared" si="6"/>
        <v>2023/6末</v>
      </c>
      <c r="B97" s="10" t="str">
        <f t="shared" si="6"/>
        <v>令和5/6末</v>
      </c>
      <c r="C97" s="18">
        <v>95</v>
      </c>
      <c r="D97" s="18">
        <v>95</v>
      </c>
      <c r="E97" s="19" t="s">
        <v>133</v>
      </c>
      <c r="F97" s="18">
        <v>155</v>
      </c>
      <c r="G97" s="18">
        <v>1</v>
      </c>
      <c r="H97" s="18">
        <v>186</v>
      </c>
      <c r="I97" s="18">
        <v>0</v>
      </c>
      <c r="J97" s="18">
        <v>341</v>
      </c>
      <c r="K97" s="18">
        <v>1</v>
      </c>
      <c r="L97" s="18">
        <v>145</v>
      </c>
      <c r="M97" s="7" t="s">
        <v>396</v>
      </c>
    </row>
    <row r="98" spans="1:13" x14ac:dyDescent="0.2">
      <c r="A98" s="8" t="str">
        <f t="shared" si="6"/>
        <v>2023/6末</v>
      </c>
      <c r="B98" s="8" t="str">
        <f t="shared" si="6"/>
        <v>令和5/6末</v>
      </c>
      <c r="C98" s="16">
        <v>96</v>
      </c>
      <c r="D98" s="16">
        <v>96</v>
      </c>
      <c r="E98" s="17" t="s">
        <v>134</v>
      </c>
      <c r="F98" s="16">
        <v>136</v>
      </c>
      <c r="G98" s="16">
        <v>2</v>
      </c>
      <c r="H98" s="16">
        <v>129</v>
      </c>
      <c r="I98" s="16">
        <v>4</v>
      </c>
      <c r="J98" s="16">
        <v>265</v>
      </c>
      <c r="K98" s="16">
        <v>6</v>
      </c>
      <c r="L98" s="16">
        <v>138</v>
      </c>
      <c r="M98" s="9" t="s">
        <v>396</v>
      </c>
    </row>
    <row r="99" spans="1:13" x14ac:dyDescent="0.2">
      <c r="A99" s="10" t="str">
        <f t="shared" si="6"/>
        <v>2023/6末</v>
      </c>
      <c r="B99" s="10" t="str">
        <f t="shared" si="6"/>
        <v>令和5/6末</v>
      </c>
      <c r="C99" s="18">
        <v>97</v>
      </c>
      <c r="D99" s="18">
        <v>97</v>
      </c>
      <c r="E99" s="19" t="s">
        <v>135</v>
      </c>
      <c r="F99" s="18">
        <v>117</v>
      </c>
      <c r="G99" s="18">
        <v>0</v>
      </c>
      <c r="H99" s="18">
        <v>109</v>
      </c>
      <c r="I99" s="18">
        <v>0</v>
      </c>
      <c r="J99" s="18">
        <v>226</v>
      </c>
      <c r="K99" s="18">
        <v>0</v>
      </c>
      <c r="L99" s="18">
        <v>97</v>
      </c>
      <c r="M99" s="7" t="s">
        <v>396</v>
      </c>
    </row>
    <row r="100" spans="1:13" x14ac:dyDescent="0.2">
      <c r="A100" s="8" t="str">
        <f t="shared" si="6"/>
        <v>2023/6末</v>
      </c>
      <c r="B100" s="8" t="str">
        <f t="shared" si="6"/>
        <v>令和5/6末</v>
      </c>
      <c r="C100" s="16">
        <v>98</v>
      </c>
      <c r="D100" s="16">
        <v>98</v>
      </c>
      <c r="E100" s="17" t="s">
        <v>136</v>
      </c>
      <c r="F100" s="16">
        <v>131</v>
      </c>
      <c r="G100" s="16">
        <v>2</v>
      </c>
      <c r="H100" s="16">
        <v>150</v>
      </c>
      <c r="I100" s="16">
        <v>18</v>
      </c>
      <c r="J100" s="16">
        <v>281</v>
      </c>
      <c r="K100" s="16">
        <v>20</v>
      </c>
      <c r="L100" s="16">
        <v>139</v>
      </c>
      <c r="M100" s="9" t="s">
        <v>396</v>
      </c>
    </row>
    <row r="101" spans="1:13" x14ac:dyDescent="0.2">
      <c r="A101" s="10" t="str">
        <f t="shared" ref="A101:B116" si="7">A100</f>
        <v>2023/6末</v>
      </c>
      <c r="B101" s="10" t="str">
        <f t="shared" si="7"/>
        <v>令和5/6末</v>
      </c>
      <c r="C101" s="18">
        <v>99</v>
      </c>
      <c r="D101" s="18">
        <v>99</v>
      </c>
      <c r="E101" s="19" t="s">
        <v>137</v>
      </c>
      <c r="F101" s="18">
        <v>156</v>
      </c>
      <c r="G101" s="18">
        <v>0</v>
      </c>
      <c r="H101" s="18">
        <v>159</v>
      </c>
      <c r="I101" s="18">
        <v>0</v>
      </c>
      <c r="J101" s="18">
        <v>315</v>
      </c>
      <c r="K101" s="18">
        <v>0</v>
      </c>
      <c r="L101" s="18">
        <v>129</v>
      </c>
      <c r="M101" s="7" t="s">
        <v>396</v>
      </c>
    </row>
    <row r="102" spans="1:13" x14ac:dyDescent="0.2">
      <c r="A102" s="8" t="str">
        <f t="shared" si="7"/>
        <v>2023/6末</v>
      </c>
      <c r="B102" s="8" t="str">
        <f t="shared" si="7"/>
        <v>令和5/6末</v>
      </c>
      <c r="C102" s="16">
        <v>100</v>
      </c>
      <c r="D102" s="16">
        <v>106</v>
      </c>
      <c r="E102" s="17" t="s">
        <v>138</v>
      </c>
      <c r="F102" s="16">
        <v>128</v>
      </c>
      <c r="G102" s="16">
        <v>0</v>
      </c>
      <c r="H102" s="16">
        <v>149</v>
      </c>
      <c r="I102" s="16">
        <v>0</v>
      </c>
      <c r="J102" s="16">
        <v>277</v>
      </c>
      <c r="K102" s="16">
        <v>0</v>
      </c>
      <c r="L102" s="16">
        <v>98</v>
      </c>
      <c r="M102" s="9" t="s">
        <v>396</v>
      </c>
    </row>
    <row r="103" spans="1:13" x14ac:dyDescent="0.2">
      <c r="A103" s="10" t="str">
        <f t="shared" si="7"/>
        <v>2023/6末</v>
      </c>
      <c r="B103" s="10" t="str">
        <f t="shared" si="7"/>
        <v>令和5/6末</v>
      </c>
      <c r="C103" s="18">
        <v>101</v>
      </c>
      <c r="D103" s="18">
        <v>107</v>
      </c>
      <c r="E103" s="19" t="s">
        <v>139</v>
      </c>
      <c r="F103" s="18">
        <v>205</v>
      </c>
      <c r="G103" s="18">
        <v>0</v>
      </c>
      <c r="H103" s="18">
        <v>205</v>
      </c>
      <c r="I103" s="18">
        <v>0</v>
      </c>
      <c r="J103" s="18">
        <v>410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2023/6末</v>
      </c>
      <c r="B104" s="8" t="str">
        <f t="shared" si="7"/>
        <v>令和5/6末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201</v>
      </c>
      <c r="I104" s="16">
        <v>0</v>
      </c>
      <c r="J104" s="16">
        <v>410</v>
      </c>
      <c r="K104" s="16">
        <v>0</v>
      </c>
      <c r="L104" s="16">
        <v>136</v>
      </c>
      <c r="M104" s="9" t="s">
        <v>396</v>
      </c>
    </row>
    <row r="105" spans="1:13" x14ac:dyDescent="0.2">
      <c r="A105" s="10" t="str">
        <f t="shared" si="7"/>
        <v>2023/6末</v>
      </c>
      <c r="B105" s="10" t="str">
        <f t="shared" si="7"/>
        <v>令和5/6末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2</v>
      </c>
      <c r="H105" s="18">
        <v>279</v>
      </c>
      <c r="I105" s="18">
        <v>1</v>
      </c>
      <c r="J105" s="18">
        <v>576</v>
      </c>
      <c r="K105" s="18">
        <v>3</v>
      </c>
      <c r="L105" s="18">
        <v>168</v>
      </c>
      <c r="M105" s="7" t="s">
        <v>396</v>
      </c>
    </row>
    <row r="106" spans="1:13" x14ac:dyDescent="0.2">
      <c r="A106" s="8" t="str">
        <f t="shared" si="7"/>
        <v>2023/6末</v>
      </c>
      <c r="B106" s="8" t="str">
        <f t="shared" si="7"/>
        <v>令和5/6末</v>
      </c>
      <c r="C106" s="16">
        <v>104</v>
      </c>
      <c r="D106" s="16">
        <v>149</v>
      </c>
      <c r="E106" s="17" t="s">
        <v>142</v>
      </c>
      <c r="F106" s="16">
        <v>13</v>
      </c>
      <c r="G106" s="16">
        <v>0</v>
      </c>
      <c r="H106" s="16">
        <v>66</v>
      </c>
      <c r="I106" s="16">
        <v>0</v>
      </c>
      <c r="J106" s="16">
        <v>79</v>
      </c>
      <c r="K106" s="16">
        <v>0</v>
      </c>
      <c r="L106" s="16">
        <v>79</v>
      </c>
      <c r="M106" s="9" t="s">
        <v>396</v>
      </c>
    </row>
    <row r="107" spans="1:13" x14ac:dyDescent="0.2">
      <c r="A107" s="10" t="str">
        <f t="shared" si="7"/>
        <v>2023/6末</v>
      </c>
      <c r="B107" s="10" t="str">
        <f t="shared" si="7"/>
        <v>令和5/6末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74</v>
      </c>
      <c r="I107" s="18">
        <v>0</v>
      </c>
      <c r="J107" s="18">
        <v>95</v>
      </c>
      <c r="K107" s="18">
        <v>0</v>
      </c>
      <c r="L107" s="18">
        <v>95</v>
      </c>
      <c r="M107" s="7" t="s">
        <v>396</v>
      </c>
    </row>
    <row r="108" spans="1:13" x14ac:dyDescent="0.2">
      <c r="A108" s="8" t="str">
        <f t="shared" si="7"/>
        <v>2023/6末</v>
      </c>
      <c r="B108" s="8" t="str">
        <f t="shared" si="7"/>
        <v>令和5/6末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2023/6末</v>
      </c>
      <c r="B109" s="10" t="str">
        <f t="shared" si="7"/>
        <v>令和5/6末</v>
      </c>
      <c r="C109" s="18">
        <v>107</v>
      </c>
      <c r="D109" s="18">
        <v>140</v>
      </c>
      <c r="E109" s="19" t="s">
        <v>145</v>
      </c>
      <c r="F109" s="18">
        <v>391</v>
      </c>
      <c r="G109" s="18">
        <v>4</v>
      </c>
      <c r="H109" s="18">
        <v>420</v>
      </c>
      <c r="I109" s="18">
        <v>7</v>
      </c>
      <c r="J109" s="18">
        <v>811</v>
      </c>
      <c r="K109" s="18">
        <v>11</v>
      </c>
      <c r="L109" s="18">
        <v>371</v>
      </c>
      <c r="M109" s="7" t="s">
        <v>397</v>
      </c>
    </row>
    <row r="110" spans="1:13" x14ac:dyDescent="0.2">
      <c r="A110" s="8" t="str">
        <f t="shared" si="7"/>
        <v>2023/6末</v>
      </c>
      <c r="B110" s="8" t="str">
        <f t="shared" si="7"/>
        <v>令和5/6末</v>
      </c>
      <c r="C110" s="16">
        <v>108</v>
      </c>
      <c r="D110" s="16">
        <v>141</v>
      </c>
      <c r="E110" s="17" t="s">
        <v>146</v>
      </c>
      <c r="F110" s="16">
        <v>469</v>
      </c>
      <c r="G110" s="16">
        <v>3</v>
      </c>
      <c r="H110" s="16">
        <v>470</v>
      </c>
      <c r="I110" s="16">
        <v>7</v>
      </c>
      <c r="J110" s="16">
        <v>939</v>
      </c>
      <c r="K110" s="16">
        <v>10</v>
      </c>
      <c r="L110" s="16">
        <v>397</v>
      </c>
      <c r="M110" s="9" t="s">
        <v>397</v>
      </c>
    </row>
    <row r="111" spans="1:13" x14ac:dyDescent="0.2">
      <c r="A111" s="10" t="str">
        <f t="shared" si="7"/>
        <v>2023/6末</v>
      </c>
      <c r="B111" s="10" t="str">
        <f t="shared" si="7"/>
        <v>令和5/6末</v>
      </c>
      <c r="C111" s="18">
        <v>109</v>
      </c>
      <c r="D111" s="18">
        <v>142</v>
      </c>
      <c r="E111" s="19" t="s">
        <v>147</v>
      </c>
      <c r="F111" s="18">
        <v>353</v>
      </c>
      <c r="G111" s="18">
        <v>3</v>
      </c>
      <c r="H111" s="18">
        <v>376</v>
      </c>
      <c r="I111" s="18">
        <v>5</v>
      </c>
      <c r="J111" s="18">
        <v>729</v>
      </c>
      <c r="K111" s="18">
        <v>8</v>
      </c>
      <c r="L111" s="18">
        <v>369</v>
      </c>
      <c r="M111" s="7" t="s">
        <v>397</v>
      </c>
    </row>
    <row r="112" spans="1:13" x14ac:dyDescent="0.2">
      <c r="A112" s="8" t="str">
        <f t="shared" si="7"/>
        <v>2023/6末</v>
      </c>
      <c r="B112" s="8" t="str">
        <f t="shared" si="7"/>
        <v>令和5/6末</v>
      </c>
      <c r="C112" s="16">
        <v>110</v>
      </c>
      <c r="D112" s="16">
        <v>143</v>
      </c>
      <c r="E112" s="17" t="s">
        <v>148</v>
      </c>
      <c r="F112" s="16">
        <v>431</v>
      </c>
      <c r="G112" s="16">
        <v>7</v>
      </c>
      <c r="H112" s="16">
        <v>406</v>
      </c>
      <c r="I112" s="16">
        <v>13</v>
      </c>
      <c r="J112" s="16">
        <v>837</v>
      </c>
      <c r="K112" s="16">
        <v>20</v>
      </c>
      <c r="L112" s="16">
        <v>391</v>
      </c>
      <c r="M112" s="9" t="s">
        <v>397</v>
      </c>
    </row>
    <row r="113" spans="1:13" x14ac:dyDescent="0.2">
      <c r="A113" s="10" t="str">
        <f t="shared" si="7"/>
        <v>2023/6末</v>
      </c>
      <c r="B113" s="10" t="str">
        <f t="shared" si="7"/>
        <v>令和5/6末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35</v>
      </c>
      <c r="I113" s="18">
        <v>0</v>
      </c>
      <c r="J113" s="18">
        <v>80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2023/6末</v>
      </c>
      <c r="B114" s="8" t="str">
        <f t="shared" si="7"/>
        <v>令和5/6末</v>
      </c>
      <c r="C114" s="16">
        <v>112</v>
      </c>
      <c r="D114" s="16">
        <v>145</v>
      </c>
      <c r="E114" s="17" t="s">
        <v>150</v>
      </c>
      <c r="F114" s="16">
        <v>169</v>
      </c>
      <c r="G114" s="16">
        <v>0</v>
      </c>
      <c r="H114" s="16">
        <v>159</v>
      </c>
      <c r="I114" s="16">
        <v>1</v>
      </c>
      <c r="J114" s="16">
        <v>328</v>
      </c>
      <c r="K114" s="16">
        <v>1</v>
      </c>
      <c r="L114" s="16">
        <v>150</v>
      </c>
      <c r="M114" s="9" t="s">
        <v>397</v>
      </c>
    </row>
    <row r="115" spans="1:13" x14ac:dyDescent="0.2">
      <c r="A115" s="10" t="str">
        <f t="shared" si="7"/>
        <v>2023/6末</v>
      </c>
      <c r="B115" s="10" t="str">
        <f t="shared" si="7"/>
        <v>令和5/6末</v>
      </c>
      <c r="C115" s="18">
        <v>113</v>
      </c>
      <c r="D115" s="18">
        <v>146</v>
      </c>
      <c r="E115" s="19" t="s">
        <v>151</v>
      </c>
      <c r="F115" s="18">
        <v>133</v>
      </c>
      <c r="G115" s="18">
        <v>1</v>
      </c>
      <c r="H115" s="18">
        <v>137</v>
      </c>
      <c r="I115" s="18">
        <v>0</v>
      </c>
      <c r="J115" s="18">
        <v>270</v>
      </c>
      <c r="K115" s="18">
        <v>1</v>
      </c>
      <c r="L115" s="18">
        <v>115</v>
      </c>
      <c r="M115" s="7" t="s">
        <v>397</v>
      </c>
    </row>
    <row r="116" spans="1:13" x14ac:dyDescent="0.2">
      <c r="A116" s="8" t="str">
        <f t="shared" si="7"/>
        <v>2023/6末</v>
      </c>
      <c r="B116" s="8" t="str">
        <f t="shared" si="7"/>
        <v>令和5/6末</v>
      </c>
      <c r="C116" s="16">
        <v>114</v>
      </c>
      <c r="D116" s="16">
        <v>147</v>
      </c>
      <c r="E116" s="17" t="s">
        <v>152</v>
      </c>
      <c r="F116" s="16">
        <v>98</v>
      </c>
      <c r="G116" s="16">
        <v>0</v>
      </c>
      <c r="H116" s="16">
        <v>111</v>
      </c>
      <c r="I116" s="16">
        <v>0</v>
      </c>
      <c r="J116" s="16">
        <v>209</v>
      </c>
      <c r="K116" s="16">
        <v>0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2023/6末</v>
      </c>
      <c r="B117" s="10" t="str">
        <f t="shared" si="8"/>
        <v>令和5/6末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2023/6末</v>
      </c>
      <c r="B118" s="8" t="str">
        <f t="shared" si="8"/>
        <v>令和5/6末</v>
      </c>
      <c r="C118" s="16">
        <v>116</v>
      </c>
      <c r="D118" s="16">
        <v>110</v>
      </c>
      <c r="E118" s="17" t="s">
        <v>154</v>
      </c>
      <c r="F118" s="16">
        <v>227</v>
      </c>
      <c r="G118" s="16">
        <v>2</v>
      </c>
      <c r="H118" s="16">
        <v>261</v>
      </c>
      <c r="I118" s="16">
        <v>8</v>
      </c>
      <c r="J118" s="16">
        <v>488</v>
      </c>
      <c r="K118" s="16">
        <v>10</v>
      </c>
      <c r="L118" s="16">
        <v>198</v>
      </c>
      <c r="M118" s="9" t="s">
        <v>398</v>
      </c>
    </row>
    <row r="119" spans="1:13" x14ac:dyDescent="0.2">
      <c r="A119" s="10" t="str">
        <f t="shared" si="8"/>
        <v>2023/6末</v>
      </c>
      <c r="B119" s="10" t="str">
        <f t="shared" si="8"/>
        <v>令和5/6末</v>
      </c>
      <c r="C119" s="18">
        <v>117</v>
      </c>
      <c r="D119" s="18">
        <v>111</v>
      </c>
      <c r="E119" s="19" t="s">
        <v>155</v>
      </c>
      <c r="F119" s="18">
        <v>179</v>
      </c>
      <c r="G119" s="18">
        <v>1</v>
      </c>
      <c r="H119" s="18">
        <v>210</v>
      </c>
      <c r="I119" s="18">
        <v>11</v>
      </c>
      <c r="J119" s="18">
        <v>389</v>
      </c>
      <c r="K119" s="18">
        <v>12</v>
      </c>
      <c r="L119" s="18">
        <v>185</v>
      </c>
      <c r="M119" s="7" t="s">
        <v>398</v>
      </c>
    </row>
    <row r="120" spans="1:13" x14ac:dyDescent="0.2">
      <c r="A120" s="8" t="str">
        <f t="shared" si="8"/>
        <v>2023/6末</v>
      </c>
      <c r="B120" s="8" t="str">
        <f t="shared" si="8"/>
        <v>令和5/6末</v>
      </c>
      <c r="C120" s="16">
        <v>118</v>
      </c>
      <c r="D120" s="16">
        <v>112</v>
      </c>
      <c r="E120" s="17" t="s">
        <v>156</v>
      </c>
      <c r="F120" s="16">
        <v>89</v>
      </c>
      <c r="G120" s="16">
        <v>1</v>
      </c>
      <c r="H120" s="16">
        <v>96</v>
      </c>
      <c r="I120" s="16">
        <v>1</v>
      </c>
      <c r="J120" s="16">
        <v>185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2023/6末</v>
      </c>
      <c r="B121" s="10" t="str">
        <f t="shared" si="8"/>
        <v>令和5/6末</v>
      </c>
      <c r="C121" s="18">
        <v>119</v>
      </c>
      <c r="D121" s="18">
        <v>113</v>
      </c>
      <c r="E121" s="19" t="s">
        <v>479</v>
      </c>
      <c r="F121" s="18">
        <v>72</v>
      </c>
      <c r="G121" s="18">
        <v>1</v>
      </c>
      <c r="H121" s="18">
        <v>86</v>
      </c>
      <c r="I121" s="18">
        <v>0</v>
      </c>
      <c r="J121" s="18">
        <v>158</v>
      </c>
      <c r="K121" s="18">
        <v>1</v>
      </c>
      <c r="L121" s="18">
        <v>62</v>
      </c>
      <c r="M121" s="7" t="s">
        <v>398</v>
      </c>
    </row>
    <row r="122" spans="1:13" x14ac:dyDescent="0.2">
      <c r="A122" s="8" t="str">
        <f t="shared" si="8"/>
        <v>2023/6末</v>
      </c>
      <c r="B122" s="8" t="str">
        <f t="shared" si="8"/>
        <v>令和5/6末</v>
      </c>
      <c r="C122" s="16">
        <v>120</v>
      </c>
      <c r="D122" s="16">
        <v>114</v>
      </c>
      <c r="E122" s="17" t="s">
        <v>157</v>
      </c>
      <c r="F122" s="16">
        <v>224</v>
      </c>
      <c r="G122" s="16">
        <v>3</v>
      </c>
      <c r="H122" s="16">
        <v>239</v>
      </c>
      <c r="I122" s="16">
        <v>3</v>
      </c>
      <c r="J122" s="16">
        <v>463</v>
      </c>
      <c r="K122" s="16">
        <v>6</v>
      </c>
      <c r="L122" s="16">
        <v>181</v>
      </c>
      <c r="M122" s="9" t="s">
        <v>398</v>
      </c>
    </row>
    <row r="123" spans="1:13" x14ac:dyDescent="0.2">
      <c r="A123" s="10" t="str">
        <f t="shared" si="8"/>
        <v>2023/6末</v>
      </c>
      <c r="B123" s="10" t="str">
        <f t="shared" si="8"/>
        <v>令和5/6末</v>
      </c>
      <c r="C123" s="18">
        <v>121</v>
      </c>
      <c r="D123" s="18">
        <v>115</v>
      </c>
      <c r="E123" s="19" t="s">
        <v>158</v>
      </c>
      <c r="F123" s="18">
        <v>491</v>
      </c>
      <c r="G123" s="18">
        <v>6</v>
      </c>
      <c r="H123" s="18">
        <v>490</v>
      </c>
      <c r="I123" s="18">
        <v>9</v>
      </c>
      <c r="J123" s="18">
        <v>981</v>
      </c>
      <c r="K123" s="18">
        <v>15</v>
      </c>
      <c r="L123" s="18">
        <v>422</v>
      </c>
      <c r="M123" s="7" t="s">
        <v>398</v>
      </c>
    </row>
    <row r="124" spans="1:13" x14ac:dyDescent="0.2">
      <c r="A124" s="8" t="str">
        <f t="shared" si="8"/>
        <v>2023/6末</v>
      </c>
      <c r="B124" s="8" t="str">
        <f t="shared" si="8"/>
        <v>令和5/6末</v>
      </c>
      <c r="C124" s="16">
        <v>122</v>
      </c>
      <c r="D124" s="16">
        <v>116</v>
      </c>
      <c r="E124" s="17" t="s">
        <v>159</v>
      </c>
      <c r="F124" s="16">
        <v>22</v>
      </c>
      <c r="G124" s="16">
        <v>0</v>
      </c>
      <c r="H124" s="16">
        <v>24</v>
      </c>
      <c r="I124" s="16">
        <v>0</v>
      </c>
      <c r="J124" s="16">
        <v>46</v>
      </c>
      <c r="K124" s="16">
        <v>0</v>
      </c>
      <c r="L124" s="16">
        <v>25</v>
      </c>
      <c r="M124" s="9" t="s">
        <v>398</v>
      </c>
    </row>
    <row r="125" spans="1:13" x14ac:dyDescent="0.2">
      <c r="A125" s="10" t="str">
        <f t="shared" si="8"/>
        <v>2023/6末</v>
      </c>
      <c r="B125" s="10" t="str">
        <f t="shared" si="8"/>
        <v>令和5/6末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2023/6末</v>
      </c>
      <c r="B126" s="8" t="str">
        <f t="shared" si="8"/>
        <v>令和5/6末</v>
      </c>
      <c r="C126" s="16">
        <v>124</v>
      </c>
      <c r="D126" s="16">
        <v>118</v>
      </c>
      <c r="E126" s="17" t="s">
        <v>161</v>
      </c>
      <c r="F126" s="16">
        <v>279</v>
      </c>
      <c r="G126" s="16">
        <v>0</v>
      </c>
      <c r="H126" s="16">
        <v>227</v>
      </c>
      <c r="I126" s="16">
        <v>2</v>
      </c>
      <c r="J126" s="16">
        <v>506</v>
      </c>
      <c r="K126" s="16">
        <v>2</v>
      </c>
      <c r="L126" s="16">
        <v>213</v>
      </c>
      <c r="M126" s="9" t="s">
        <v>398</v>
      </c>
    </row>
    <row r="127" spans="1:13" x14ac:dyDescent="0.2">
      <c r="A127" s="10" t="str">
        <f t="shared" si="8"/>
        <v>2023/6末</v>
      </c>
      <c r="B127" s="10" t="str">
        <f t="shared" si="8"/>
        <v>令和5/6末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8</v>
      </c>
      <c r="I127" s="18">
        <v>0</v>
      </c>
      <c r="J127" s="18">
        <v>17</v>
      </c>
      <c r="K127" s="18">
        <v>0</v>
      </c>
      <c r="L127" s="18">
        <v>9</v>
      </c>
      <c r="M127" s="7" t="s">
        <v>398</v>
      </c>
    </row>
    <row r="128" spans="1:13" x14ac:dyDescent="0.2">
      <c r="A128" s="8" t="str">
        <f t="shared" si="8"/>
        <v>2023/6末</v>
      </c>
      <c r="B128" s="8" t="str">
        <f t="shared" si="8"/>
        <v>令和5/6末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46</v>
      </c>
      <c r="I128" s="16">
        <v>0</v>
      </c>
      <c r="J128" s="16">
        <v>88</v>
      </c>
      <c r="K128" s="16">
        <v>0</v>
      </c>
      <c r="L128" s="16">
        <v>31</v>
      </c>
      <c r="M128" s="9" t="s">
        <v>398</v>
      </c>
    </row>
    <row r="129" spans="1:13" x14ac:dyDescent="0.2">
      <c r="A129" s="10" t="str">
        <f t="shared" si="8"/>
        <v>2023/6末</v>
      </c>
      <c r="B129" s="10" t="str">
        <f t="shared" si="8"/>
        <v>令和5/6末</v>
      </c>
      <c r="C129" s="18">
        <v>127</v>
      </c>
      <c r="D129" s="18">
        <v>123</v>
      </c>
      <c r="E129" s="19" t="s">
        <v>164</v>
      </c>
      <c r="F129" s="18">
        <v>324</v>
      </c>
      <c r="G129" s="18">
        <v>4</v>
      </c>
      <c r="H129" s="18">
        <v>337</v>
      </c>
      <c r="I129" s="18">
        <v>0</v>
      </c>
      <c r="J129" s="18">
        <v>661</v>
      </c>
      <c r="K129" s="18">
        <v>4</v>
      </c>
      <c r="L129" s="18">
        <v>266</v>
      </c>
      <c r="M129" s="7" t="s">
        <v>398</v>
      </c>
    </row>
    <row r="130" spans="1:13" x14ac:dyDescent="0.2">
      <c r="A130" s="8" t="str">
        <f t="shared" si="8"/>
        <v>2023/6末</v>
      </c>
      <c r="B130" s="8" t="str">
        <f t="shared" si="8"/>
        <v>令和5/6末</v>
      </c>
      <c r="C130" s="16">
        <v>128</v>
      </c>
      <c r="D130" s="16">
        <v>124</v>
      </c>
      <c r="E130" s="17" t="s">
        <v>165</v>
      </c>
      <c r="F130" s="16">
        <v>200</v>
      </c>
      <c r="G130" s="16">
        <v>3</v>
      </c>
      <c r="H130" s="16">
        <v>212</v>
      </c>
      <c r="I130" s="16">
        <v>0</v>
      </c>
      <c r="J130" s="16">
        <v>412</v>
      </c>
      <c r="K130" s="16">
        <v>3</v>
      </c>
      <c r="L130" s="16">
        <v>157</v>
      </c>
      <c r="M130" s="9" t="s">
        <v>398</v>
      </c>
    </row>
    <row r="131" spans="1:13" x14ac:dyDescent="0.2">
      <c r="A131" s="10" t="str">
        <f t="shared" si="8"/>
        <v>2023/6末</v>
      </c>
      <c r="B131" s="10" t="str">
        <f t="shared" si="8"/>
        <v>令和5/6末</v>
      </c>
      <c r="C131" s="18">
        <v>129</v>
      </c>
      <c r="D131" s="18">
        <v>125</v>
      </c>
      <c r="E131" s="19" t="s">
        <v>166</v>
      </c>
      <c r="F131" s="18">
        <v>397</v>
      </c>
      <c r="G131" s="18">
        <v>0</v>
      </c>
      <c r="H131" s="18">
        <v>386</v>
      </c>
      <c r="I131" s="18">
        <v>3</v>
      </c>
      <c r="J131" s="18">
        <v>783</v>
      </c>
      <c r="K131" s="18">
        <v>3</v>
      </c>
      <c r="L131" s="18">
        <v>276</v>
      </c>
      <c r="M131" s="7" t="s">
        <v>398</v>
      </c>
    </row>
    <row r="132" spans="1:13" x14ac:dyDescent="0.2">
      <c r="A132" s="8" t="str">
        <f t="shared" si="8"/>
        <v>2023/6末</v>
      </c>
      <c r="B132" s="8" t="str">
        <f t="shared" si="8"/>
        <v>令和5/6末</v>
      </c>
      <c r="C132" s="16">
        <v>130</v>
      </c>
      <c r="D132" s="16">
        <v>126</v>
      </c>
      <c r="E132" s="17" t="s">
        <v>167</v>
      </c>
      <c r="F132" s="16">
        <v>145</v>
      </c>
      <c r="G132" s="16">
        <v>1</v>
      </c>
      <c r="H132" s="16">
        <v>136</v>
      </c>
      <c r="I132" s="16">
        <v>1</v>
      </c>
      <c r="J132" s="16">
        <v>281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2023/6末</v>
      </c>
      <c r="B133" s="10" t="str">
        <f t="shared" si="9"/>
        <v>令和5/6末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2023/6末</v>
      </c>
      <c r="B134" s="8" t="str">
        <f t="shared" si="9"/>
        <v>令和5/6末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107</v>
      </c>
      <c r="I134" s="16">
        <v>0</v>
      </c>
      <c r="J134" s="16">
        <v>210</v>
      </c>
      <c r="K134" s="16">
        <v>1</v>
      </c>
      <c r="L134" s="16">
        <v>70</v>
      </c>
      <c r="M134" s="9" t="s">
        <v>398</v>
      </c>
    </row>
    <row r="135" spans="1:13" x14ac:dyDescent="0.2">
      <c r="A135" s="10" t="str">
        <f t="shared" si="9"/>
        <v>2023/6末</v>
      </c>
      <c r="B135" s="10" t="str">
        <f t="shared" si="9"/>
        <v>令和5/6末</v>
      </c>
      <c r="C135" s="18">
        <v>133</v>
      </c>
      <c r="D135" s="18">
        <v>129</v>
      </c>
      <c r="E135" s="19" t="s">
        <v>170</v>
      </c>
      <c r="F135" s="18">
        <v>71</v>
      </c>
      <c r="G135" s="18">
        <v>0</v>
      </c>
      <c r="H135" s="18">
        <v>75</v>
      </c>
      <c r="I135" s="18">
        <v>0</v>
      </c>
      <c r="J135" s="18">
        <v>146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2023/6末</v>
      </c>
      <c r="B136" s="8" t="str">
        <f t="shared" si="9"/>
        <v>令和5/6末</v>
      </c>
      <c r="C136" s="16">
        <v>134</v>
      </c>
      <c r="D136" s="16">
        <v>130</v>
      </c>
      <c r="E136" s="17" t="s">
        <v>171</v>
      </c>
      <c r="F136" s="16">
        <v>9</v>
      </c>
      <c r="G136" s="16">
        <v>0</v>
      </c>
      <c r="H136" s="16">
        <v>69</v>
      </c>
      <c r="I136" s="16">
        <v>0</v>
      </c>
      <c r="J136" s="16">
        <v>78</v>
      </c>
      <c r="K136" s="16">
        <v>0</v>
      </c>
      <c r="L136" s="16">
        <v>78</v>
      </c>
      <c r="M136" s="9" t="s">
        <v>398</v>
      </c>
    </row>
    <row r="137" spans="1:13" x14ac:dyDescent="0.2">
      <c r="A137" s="10" t="str">
        <f t="shared" si="9"/>
        <v>2023/6末</v>
      </c>
      <c r="B137" s="10" t="str">
        <f t="shared" si="9"/>
        <v>令和5/6末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2023/6末</v>
      </c>
      <c r="B138" s="8" t="str">
        <f t="shared" si="9"/>
        <v>令和5/6末</v>
      </c>
      <c r="C138" s="16">
        <v>136</v>
      </c>
      <c r="D138" s="16">
        <v>150</v>
      </c>
      <c r="E138" s="17" t="s">
        <v>173</v>
      </c>
      <c r="F138" s="16">
        <v>154</v>
      </c>
      <c r="G138" s="16">
        <v>0</v>
      </c>
      <c r="H138" s="16">
        <v>153</v>
      </c>
      <c r="I138" s="16">
        <v>0</v>
      </c>
      <c r="J138" s="16">
        <v>307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2023/6末</v>
      </c>
      <c r="B139" s="10" t="str">
        <f t="shared" si="9"/>
        <v>令和5/6末</v>
      </c>
      <c r="C139" s="18">
        <v>137</v>
      </c>
      <c r="D139" s="18">
        <v>151</v>
      </c>
      <c r="E139" s="19" t="s">
        <v>174</v>
      </c>
      <c r="F139" s="18">
        <v>354</v>
      </c>
      <c r="G139" s="18">
        <v>8</v>
      </c>
      <c r="H139" s="18">
        <v>365</v>
      </c>
      <c r="I139" s="18">
        <v>5</v>
      </c>
      <c r="J139" s="18">
        <v>719</v>
      </c>
      <c r="K139" s="18">
        <v>13</v>
      </c>
      <c r="L139" s="18">
        <v>270</v>
      </c>
      <c r="M139" s="7" t="s">
        <v>399</v>
      </c>
    </row>
    <row r="140" spans="1:13" x14ac:dyDescent="0.2">
      <c r="A140" s="8" t="str">
        <f t="shared" si="9"/>
        <v>2023/6末</v>
      </c>
      <c r="B140" s="8" t="str">
        <f t="shared" si="9"/>
        <v>令和5/6末</v>
      </c>
      <c r="C140" s="16">
        <v>138</v>
      </c>
      <c r="D140" s="16">
        <v>152</v>
      </c>
      <c r="E140" s="17" t="s">
        <v>175</v>
      </c>
      <c r="F140" s="16">
        <v>339</v>
      </c>
      <c r="G140" s="16">
        <v>0</v>
      </c>
      <c r="H140" s="16">
        <v>365</v>
      </c>
      <c r="I140" s="16">
        <v>1</v>
      </c>
      <c r="J140" s="16">
        <v>704</v>
      </c>
      <c r="K140" s="16">
        <v>1</v>
      </c>
      <c r="L140" s="16">
        <v>269</v>
      </c>
      <c r="M140" s="9" t="s">
        <v>399</v>
      </c>
    </row>
    <row r="141" spans="1:13" x14ac:dyDescent="0.2">
      <c r="A141" s="10" t="str">
        <f t="shared" si="9"/>
        <v>2023/6末</v>
      </c>
      <c r="B141" s="10" t="str">
        <f t="shared" si="9"/>
        <v>令和5/6末</v>
      </c>
      <c r="C141" s="18">
        <v>139</v>
      </c>
      <c r="D141" s="18">
        <v>153</v>
      </c>
      <c r="E141" s="19" t="s">
        <v>176</v>
      </c>
      <c r="F141" s="18">
        <v>130</v>
      </c>
      <c r="G141" s="18">
        <v>2</v>
      </c>
      <c r="H141" s="18">
        <v>128</v>
      </c>
      <c r="I141" s="18">
        <v>2</v>
      </c>
      <c r="J141" s="18">
        <v>258</v>
      </c>
      <c r="K141" s="18">
        <v>4</v>
      </c>
      <c r="L141" s="18">
        <v>113</v>
      </c>
      <c r="M141" s="7" t="s">
        <v>399</v>
      </c>
    </row>
    <row r="142" spans="1:13" x14ac:dyDescent="0.2">
      <c r="A142" s="8" t="str">
        <f t="shared" si="9"/>
        <v>2023/6末</v>
      </c>
      <c r="B142" s="8" t="str">
        <f t="shared" si="9"/>
        <v>令和5/6末</v>
      </c>
      <c r="C142" s="16">
        <v>140</v>
      </c>
      <c r="D142" s="16">
        <v>154</v>
      </c>
      <c r="E142" s="17" t="s">
        <v>177</v>
      </c>
      <c r="F142" s="16">
        <v>132</v>
      </c>
      <c r="G142" s="16">
        <v>0</v>
      </c>
      <c r="H142" s="16">
        <v>150</v>
      </c>
      <c r="I142" s="16">
        <v>0</v>
      </c>
      <c r="J142" s="16">
        <v>282</v>
      </c>
      <c r="K142" s="16">
        <v>0</v>
      </c>
      <c r="L142" s="16">
        <v>103</v>
      </c>
      <c r="M142" s="9" t="s">
        <v>399</v>
      </c>
    </row>
    <row r="143" spans="1:13" x14ac:dyDescent="0.2">
      <c r="A143" s="10" t="str">
        <f t="shared" si="9"/>
        <v>2023/6末</v>
      </c>
      <c r="B143" s="10" t="str">
        <f t="shared" si="9"/>
        <v>令和5/6末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11</v>
      </c>
      <c r="H143" s="18">
        <v>128</v>
      </c>
      <c r="I143" s="18">
        <v>6</v>
      </c>
      <c r="J143" s="18">
        <v>266</v>
      </c>
      <c r="K143" s="18">
        <v>17</v>
      </c>
      <c r="L143" s="18">
        <v>114</v>
      </c>
      <c r="M143" s="7" t="s">
        <v>399</v>
      </c>
    </row>
    <row r="144" spans="1:13" x14ac:dyDescent="0.2">
      <c r="A144" s="8" t="str">
        <f t="shared" si="9"/>
        <v>2023/6末</v>
      </c>
      <c r="B144" s="8" t="str">
        <f t="shared" si="9"/>
        <v>令和5/6末</v>
      </c>
      <c r="C144" s="16">
        <v>142</v>
      </c>
      <c r="D144" s="16">
        <v>157</v>
      </c>
      <c r="E144" s="17" t="s">
        <v>179</v>
      </c>
      <c r="F144" s="16">
        <v>59</v>
      </c>
      <c r="G144" s="16">
        <v>0</v>
      </c>
      <c r="H144" s="16">
        <v>51</v>
      </c>
      <c r="I144" s="16">
        <v>0</v>
      </c>
      <c r="J144" s="16">
        <v>110</v>
      </c>
      <c r="K144" s="16">
        <v>0</v>
      </c>
      <c r="L144" s="16">
        <v>110</v>
      </c>
      <c r="M144" s="9" t="s">
        <v>399</v>
      </c>
    </row>
    <row r="145" spans="1:13" x14ac:dyDescent="0.2">
      <c r="A145" s="10" t="str">
        <f t="shared" si="9"/>
        <v>2023/6末</v>
      </c>
      <c r="B145" s="10" t="str">
        <f t="shared" si="9"/>
        <v>令和5/6末</v>
      </c>
      <c r="C145" s="18">
        <v>143</v>
      </c>
      <c r="D145" s="18">
        <v>158</v>
      </c>
      <c r="E145" s="19" t="s">
        <v>180</v>
      </c>
      <c r="F145" s="18">
        <v>13</v>
      </c>
      <c r="G145" s="18">
        <v>0</v>
      </c>
      <c r="H145" s="18">
        <v>76</v>
      </c>
      <c r="I145" s="18">
        <v>0</v>
      </c>
      <c r="J145" s="18">
        <v>89</v>
      </c>
      <c r="K145" s="18">
        <v>0</v>
      </c>
      <c r="L145" s="18">
        <v>89</v>
      </c>
      <c r="M145" s="7" t="s">
        <v>399</v>
      </c>
    </row>
    <row r="146" spans="1:13" x14ac:dyDescent="0.2">
      <c r="A146" s="8" t="str">
        <f t="shared" si="9"/>
        <v>2023/6末</v>
      </c>
      <c r="B146" s="8" t="str">
        <f t="shared" si="9"/>
        <v>令和5/6末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35</v>
      </c>
      <c r="I146" s="16">
        <v>0</v>
      </c>
      <c r="J146" s="16">
        <v>59</v>
      </c>
      <c r="K146" s="16">
        <v>0</v>
      </c>
      <c r="L146" s="16">
        <v>59</v>
      </c>
      <c r="M146" s="9" t="s">
        <v>400</v>
      </c>
    </row>
    <row r="147" spans="1:13" x14ac:dyDescent="0.2">
      <c r="A147" s="10" t="str">
        <f t="shared" si="9"/>
        <v>2023/6末</v>
      </c>
      <c r="B147" s="10" t="str">
        <f t="shared" si="9"/>
        <v>令和5/6末</v>
      </c>
      <c r="C147" s="18">
        <v>145</v>
      </c>
      <c r="D147" s="18">
        <v>160</v>
      </c>
      <c r="E147" s="19" t="s">
        <v>472</v>
      </c>
      <c r="F147" s="18">
        <v>122</v>
      </c>
      <c r="G147" s="18">
        <v>3</v>
      </c>
      <c r="H147" s="18">
        <v>102</v>
      </c>
      <c r="I147" s="18">
        <v>2</v>
      </c>
      <c r="J147" s="18">
        <v>224</v>
      </c>
      <c r="K147" s="18">
        <v>5</v>
      </c>
      <c r="L147" s="18">
        <v>115</v>
      </c>
      <c r="M147" s="7" t="s">
        <v>400</v>
      </c>
    </row>
    <row r="148" spans="1:13" x14ac:dyDescent="0.2">
      <c r="A148" s="8" t="str">
        <f t="shared" si="9"/>
        <v>2023/6末</v>
      </c>
      <c r="B148" s="8" t="str">
        <f t="shared" si="9"/>
        <v>令和5/6末</v>
      </c>
      <c r="C148" s="16">
        <v>146</v>
      </c>
      <c r="D148" s="16">
        <v>161</v>
      </c>
      <c r="E148" s="17" t="s">
        <v>182</v>
      </c>
      <c r="F148" s="16">
        <v>267</v>
      </c>
      <c r="G148" s="16">
        <v>3</v>
      </c>
      <c r="H148" s="16">
        <v>213</v>
      </c>
      <c r="I148" s="16">
        <v>3</v>
      </c>
      <c r="J148" s="16">
        <v>480</v>
      </c>
      <c r="K148" s="16">
        <v>6</v>
      </c>
      <c r="L148" s="16">
        <v>189</v>
      </c>
      <c r="M148" s="9" t="s">
        <v>400</v>
      </c>
    </row>
    <row r="149" spans="1:13" x14ac:dyDescent="0.2">
      <c r="A149" s="10" t="str">
        <f t="shared" ref="A149:B164" si="10">A148</f>
        <v>2023/6末</v>
      </c>
      <c r="B149" s="10" t="str">
        <f t="shared" si="10"/>
        <v>令和5/6末</v>
      </c>
      <c r="C149" s="18">
        <v>147</v>
      </c>
      <c r="D149" s="18">
        <v>162</v>
      </c>
      <c r="E149" s="19" t="s">
        <v>183</v>
      </c>
      <c r="F149" s="18">
        <v>83</v>
      </c>
      <c r="G149" s="18">
        <v>0</v>
      </c>
      <c r="H149" s="18">
        <v>71</v>
      </c>
      <c r="I149" s="18">
        <v>1</v>
      </c>
      <c r="J149" s="18">
        <v>154</v>
      </c>
      <c r="K149" s="18">
        <v>1</v>
      </c>
      <c r="L149" s="18">
        <v>65</v>
      </c>
      <c r="M149" s="7" t="s">
        <v>400</v>
      </c>
    </row>
    <row r="150" spans="1:13" x14ac:dyDescent="0.2">
      <c r="A150" s="8" t="str">
        <f t="shared" si="10"/>
        <v>2023/6末</v>
      </c>
      <c r="B150" s="8" t="str">
        <f t="shared" si="10"/>
        <v>令和5/6末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2023/6末</v>
      </c>
      <c r="B151" s="10" t="str">
        <f t="shared" si="10"/>
        <v>令和5/6末</v>
      </c>
      <c r="C151" s="18">
        <v>149</v>
      </c>
      <c r="D151" s="18">
        <v>164</v>
      </c>
      <c r="E151" s="19" t="s">
        <v>185</v>
      </c>
      <c r="F151" s="18">
        <v>65</v>
      </c>
      <c r="G151" s="18">
        <v>0</v>
      </c>
      <c r="H151" s="18">
        <v>71</v>
      </c>
      <c r="I151" s="18">
        <v>2</v>
      </c>
      <c r="J151" s="18">
        <v>136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2023/6末</v>
      </c>
      <c r="B152" s="8" t="str">
        <f t="shared" si="10"/>
        <v>令和5/6末</v>
      </c>
      <c r="C152" s="16">
        <v>150</v>
      </c>
      <c r="D152" s="16">
        <v>165</v>
      </c>
      <c r="E152" s="17" t="s">
        <v>186</v>
      </c>
      <c r="F152" s="16">
        <v>40</v>
      </c>
      <c r="G152" s="16">
        <v>0</v>
      </c>
      <c r="H152" s="16">
        <v>44</v>
      </c>
      <c r="I152" s="16">
        <v>0</v>
      </c>
      <c r="J152" s="16">
        <v>84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2023/6末</v>
      </c>
      <c r="B153" s="10" t="str">
        <f t="shared" si="10"/>
        <v>令和5/6末</v>
      </c>
      <c r="C153" s="18">
        <v>151</v>
      </c>
      <c r="D153" s="18">
        <v>166</v>
      </c>
      <c r="E153" s="19" t="s">
        <v>187</v>
      </c>
      <c r="F153" s="18">
        <v>114</v>
      </c>
      <c r="G153" s="18">
        <v>0</v>
      </c>
      <c r="H153" s="18">
        <v>124</v>
      </c>
      <c r="I153" s="18">
        <v>1</v>
      </c>
      <c r="J153" s="18">
        <v>238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2023/6末</v>
      </c>
      <c r="B154" s="8" t="str">
        <f t="shared" si="10"/>
        <v>令和5/6末</v>
      </c>
      <c r="C154" s="16">
        <v>152</v>
      </c>
      <c r="D154" s="16">
        <v>167</v>
      </c>
      <c r="E154" s="17" t="s">
        <v>188</v>
      </c>
      <c r="F154" s="16">
        <v>143</v>
      </c>
      <c r="G154" s="16">
        <v>0</v>
      </c>
      <c r="H154" s="16">
        <v>163</v>
      </c>
      <c r="I154" s="16">
        <v>1</v>
      </c>
      <c r="J154" s="16">
        <v>306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2023/6末</v>
      </c>
      <c r="B155" s="10" t="str">
        <f t="shared" si="10"/>
        <v>令和5/6末</v>
      </c>
      <c r="C155" s="18">
        <v>153</v>
      </c>
      <c r="D155" s="18">
        <v>168</v>
      </c>
      <c r="E155" s="19" t="s">
        <v>189</v>
      </c>
      <c r="F155" s="18">
        <v>273</v>
      </c>
      <c r="G155" s="18">
        <v>1</v>
      </c>
      <c r="H155" s="18">
        <v>256</v>
      </c>
      <c r="I155" s="18">
        <v>0</v>
      </c>
      <c r="J155" s="18">
        <v>529</v>
      </c>
      <c r="K155" s="18">
        <v>1</v>
      </c>
      <c r="L155" s="18">
        <v>229</v>
      </c>
      <c r="M155" s="7" t="s">
        <v>400</v>
      </c>
    </row>
    <row r="156" spans="1:13" x14ac:dyDescent="0.2">
      <c r="A156" s="8" t="str">
        <f t="shared" si="10"/>
        <v>2023/6末</v>
      </c>
      <c r="B156" s="8" t="str">
        <f t="shared" si="10"/>
        <v>令和5/6末</v>
      </c>
      <c r="C156" s="16">
        <v>154</v>
      </c>
      <c r="D156" s="16">
        <v>169</v>
      </c>
      <c r="E156" s="17" t="s">
        <v>190</v>
      </c>
      <c r="F156" s="16">
        <v>259</v>
      </c>
      <c r="G156" s="16">
        <v>2</v>
      </c>
      <c r="H156" s="16">
        <v>246</v>
      </c>
      <c r="I156" s="16">
        <v>2</v>
      </c>
      <c r="J156" s="16">
        <v>505</v>
      </c>
      <c r="K156" s="16">
        <v>4</v>
      </c>
      <c r="L156" s="16">
        <v>183</v>
      </c>
      <c r="M156" s="9" t="s">
        <v>400</v>
      </c>
    </row>
    <row r="157" spans="1:13" x14ac:dyDescent="0.2">
      <c r="A157" s="10" t="str">
        <f t="shared" si="10"/>
        <v>2023/6末</v>
      </c>
      <c r="B157" s="10" t="str">
        <f t="shared" si="10"/>
        <v>令和5/6末</v>
      </c>
      <c r="C157" s="18">
        <v>155</v>
      </c>
      <c r="D157" s="18">
        <v>170</v>
      </c>
      <c r="E157" s="19" t="s">
        <v>191</v>
      </c>
      <c r="F157" s="18">
        <v>481</v>
      </c>
      <c r="G157" s="18">
        <v>1</v>
      </c>
      <c r="H157" s="18">
        <v>508</v>
      </c>
      <c r="I157" s="18">
        <v>2</v>
      </c>
      <c r="J157" s="18">
        <v>989</v>
      </c>
      <c r="K157" s="18">
        <v>3</v>
      </c>
      <c r="L157" s="18">
        <v>377</v>
      </c>
      <c r="M157" s="7" t="s">
        <v>400</v>
      </c>
    </row>
    <row r="158" spans="1:13" x14ac:dyDescent="0.2">
      <c r="A158" s="8" t="str">
        <f t="shared" si="10"/>
        <v>2023/6末</v>
      </c>
      <c r="B158" s="8" t="str">
        <f t="shared" si="10"/>
        <v>令和5/6末</v>
      </c>
      <c r="C158" s="16">
        <v>156</v>
      </c>
      <c r="D158" s="16">
        <v>171</v>
      </c>
      <c r="E158" s="17" t="s">
        <v>192</v>
      </c>
      <c r="F158" s="16">
        <v>242</v>
      </c>
      <c r="G158" s="16">
        <v>1</v>
      </c>
      <c r="H158" s="16">
        <v>243</v>
      </c>
      <c r="I158" s="16">
        <v>0</v>
      </c>
      <c r="J158" s="16">
        <v>485</v>
      </c>
      <c r="K158" s="16">
        <v>1</v>
      </c>
      <c r="L158" s="16">
        <v>185</v>
      </c>
      <c r="M158" s="9" t="s">
        <v>400</v>
      </c>
    </row>
    <row r="159" spans="1:13" x14ac:dyDescent="0.2">
      <c r="A159" s="10" t="str">
        <f t="shared" si="10"/>
        <v>2023/6末</v>
      </c>
      <c r="B159" s="10" t="str">
        <f t="shared" si="10"/>
        <v>令和5/6末</v>
      </c>
      <c r="C159" s="18">
        <v>157</v>
      </c>
      <c r="D159" s="18">
        <v>172</v>
      </c>
      <c r="E159" s="19" t="s">
        <v>193</v>
      </c>
      <c r="F159" s="18">
        <v>468</v>
      </c>
      <c r="G159" s="18">
        <v>3</v>
      </c>
      <c r="H159" s="18">
        <v>473</v>
      </c>
      <c r="I159" s="18">
        <v>4</v>
      </c>
      <c r="J159" s="18">
        <v>941</v>
      </c>
      <c r="K159" s="18">
        <v>7</v>
      </c>
      <c r="L159" s="18">
        <v>347</v>
      </c>
      <c r="M159" s="7" t="s">
        <v>400</v>
      </c>
    </row>
    <row r="160" spans="1:13" x14ac:dyDescent="0.2">
      <c r="A160" s="8" t="str">
        <f t="shared" si="10"/>
        <v>2023/6末</v>
      </c>
      <c r="B160" s="8" t="str">
        <f t="shared" si="10"/>
        <v>令和5/6末</v>
      </c>
      <c r="C160" s="16">
        <v>158</v>
      </c>
      <c r="D160" s="16">
        <v>173</v>
      </c>
      <c r="E160" s="17" t="s">
        <v>194</v>
      </c>
      <c r="F160" s="16">
        <v>258</v>
      </c>
      <c r="G160" s="16">
        <v>7</v>
      </c>
      <c r="H160" s="16">
        <v>250</v>
      </c>
      <c r="I160" s="16">
        <v>4</v>
      </c>
      <c r="J160" s="16">
        <v>508</v>
      </c>
      <c r="K160" s="16">
        <v>11</v>
      </c>
      <c r="L160" s="16">
        <v>212</v>
      </c>
      <c r="M160" s="9" t="s">
        <v>400</v>
      </c>
    </row>
    <row r="161" spans="1:13" x14ac:dyDescent="0.2">
      <c r="A161" s="10" t="str">
        <f t="shared" si="10"/>
        <v>2023/6末</v>
      </c>
      <c r="B161" s="10" t="str">
        <f t="shared" si="10"/>
        <v>令和5/6末</v>
      </c>
      <c r="C161" s="18">
        <v>159</v>
      </c>
      <c r="D161" s="18">
        <v>174</v>
      </c>
      <c r="E161" s="19" t="s">
        <v>473</v>
      </c>
      <c r="F161" s="18">
        <v>33</v>
      </c>
      <c r="G161" s="18">
        <v>0</v>
      </c>
      <c r="H161" s="18">
        <v>29</v>
      </c>
      <c r="I161" s="18">
        <v>0</v>
      </c>
      <c r="J161" s="18">
        <v>62</v>
      </c>
      <c r="K161" s="18">
        <v>0</v>
      </c>
      <c r="L161" s="18">
        <v>42</v>
      </c>
      <c r="M161" s="7" t="s">
        <v>400</v>
      </c>
    </row>
    <row r="162" spans="1:13" x14ac:dyDescent="0.2">
      <c r="A162" s="8" t="str">
        <f t="shared" si="10"/>
        <v>2023/6末</v>
      </c>
      <c r="B162" s="8" t="str">
        <f t="shared" si="10"/>
        <v>令和5/6末</v>
      </c>
      <c r="C162" s="16">
        <v>160</v>
      </c>
      <c r="D162" s="16">
        <v>175</v>
      </c>
      <c r="E162" s="17" t="s">
        <v>474</v>
      </c>
      <c r="F162" s="16">
        <v>376</v>
      </c>
      <c r="G162" s="16">
        <v>3</v>
      </c>
      <c r="H162" s="16">
        <v>362</v>
      </c>
      <c r="I162" s="16">
        <v>2</v>
      </c>
      <c r="J162" s="16">
        <v>738</v>
      </c>
      <c r="K162" s="16">
        <v>5</v>
      </c>
      <c r="L162" s="16">
        <v>305</v>
      </c>
      <c r="M162" s="9" t="s">
        <v>400</v>
      </c>
    </row>
    <row r="163" spans="1:13" x14ac:dyDescent="0.2">
      <c r="A163" s="10" t="str">
        <f t="shared" si="10"/>
        <v>2023/6末</v>
      </c>
      <c r="B163" s="10" t="str">
        <f t="shared" si="10"/>
        <v>令和5/6末</v>
      </c>
      <c r="C163" s="18">
        <v>161</v>
      </c>
      <c r="D163" s="18">
        <v>176</v>
      </c>
      <c r="E163" s="19" t="s">
        <v>475</v>
      </c>
      <c r="F163" s="18">
        <v>192</v>
      </c>
      <c r="G163" s="18">
        <v>0</v>
      </c>
      <c r="H163" s="18">
        <v>206</v>
      </c>
      <c r="I163" s="18">
        <v>0</v>
      </c>
      <c r="J163" s="18">
        <v>398</v>
      </c>
      <c r="K163" s="18">
        <v>0</v>
      </c>
      <c r="L163" s="18">
        <v>143</v>
      </c>
      <c r="M163" s="7" t="s">
        <v>400</v>
      </c>
    </row>
    <row r="164" spans="1:13" x14ac:dyDescent="0.2">
      <c r="A164" s="8" t="str">
        <f t="shared" si="10"/>
        <v>2023/6末</v>
      </c>
      <c r="B164" s="8" t="str">
        <f t="shared" si="10"/>
        <v>令和5/6末</v>
      </c>
      <c r="C164" s="16">
        <v>162</v>
      </c>
      <c r="D164" s="16">
        <v>177</v>
      </c>
      <c r="E164" s="17" t="s">
        <v>195</v>
      </c>
      <c r="F164" s="16">
        <v>88</v>
      </c>
      <c r="G164" s="16">
        <v>0</v>
      </c>
      <c r="H164" s="16">
        <v>99</v>
      </c>
      <c r="I164" s="16">
        <v>3</v>
      </c>
      <c r="J164" s="16">
        <v>187</v>
      </c>
      <c r="K164" s="16">
        <v>3</v>
      </c>
      <c r="L164" s="16">
        <v>89</v>
      </c>
      <c r="M164" s="9" t="s">
        <v>400</v>
      </c>
    </row>
    <row r="165" spans="1:13" x14ac:dyDescent="0.2">
      <c r="A165" s="10" t="str">
        <f t="shared" ref="A165:B180" si="11">A164</f>
        <v>2023/6末</v>
      </c>
      <c r="B165" s="10" t="str">
        <f t="shared" si="11"/>
        <v>令和5/6末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71</v>
      </c>
      <c r="I165" s="18">
        <v>0</v>
      </c>
      <c r="J165" s="18">
        <v>158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2023/6末</v>
      </c>
      <c r="B166" s="8" t="str">
        <f t="shared" si="11"/>
        <v>令和5/6末</v>
      </c>
      <c r="C166" s="16">
        <v>164</v>
      </c>
      <c r="D166" s="16">
        <v>179</v>
      </c>
      <c r="E166" s="17" t="s">
        <v>197</v>
      </c>
      <c r="F166" s="16">
        <v>245</v>
      </c>
      <c r="G166" s="16">
        <v>19</v>
      </c>
      <c r="H166" s="16">
        <v>226</v>
      </c>
      <c r="I166" s="16">
        <v>10</v>
      </c>
      <c r="J166" s="16">
        <v>471</v>
      </c>
      <c r="K166" s="16">
        <v>29</v>
      </c>
      <c r="L166" s="16">
        <v>208</v>
      </c>
      <c r="M166" s="9" t="s">
        <v>400</v>
      </c>
    </row>
    <row r="167" spans="1:13" x14ac:dyDescent="0.2">
      <c r="A167" s="10" t="str">
        <f t="shared" si="11"/>
        <v>2023/6末</v>
      </c>
      <c r="B167" s="10" t="str">
        <f t="shared" si="11"/>
        <v>令和5/6末</v>
      </c>
      <c r="C167" s="18">
        <v>165</v>
      </c>
      <c r="D167" s="18">
        <v>193</v>
      </c>
      <c r="E167" s="19" t="s">
        <v>198</v>
      </c>
      <c r="F167" s="18">
        <v>210</v>
      </c>
      <c r="G167" s="18">
        <v>0</v>
      </c>
      <c r="H167" s="18">
        <v>238</v>
      </c>
      <c r="I167" s="18">
        <v>1</v>
      </c>
      <c r="J167" s="18">
        <v>448</v>
      </c>
      <c r="K167" s="18">
        <v>1</v>
      </c>
      <c r="L167" s="18">
        <v>164</v>
      </c>
      <c r="M167" s="7" t="s">
        <v>400</v>
      </c>
    </row>
    <row r="168" spans="1:13" x14ac:dyDescent="0.2">
      <c r="A168" s="8" t="str">
        <f t="shared" si="11"/>
        <v>2023/6末</v>
      </c>
      <c r="B168" s="8" t="str">
        <f t="shared" si="11"/>
        <v>令和5/6末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2023/6末</v>
      </c>
      <c r="B169" s="10" t="str">
        <f t="shared" si="11"/>
        <v>令和5/6末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88</v>
      </c>
      <c r="I169" s="18">
        <v>0</v>
      </c>
      <c r="J169" s="18">
        <v>181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2023/6末</v>
      </c>
      <c r="B170" s="8" t="str">
        <f t="shared" si="11"/>
        <v>令和5/6末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13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2023/6末</v>
      </c>
      <c r="B171" s="10" t="str">
        <f t="shared" si="11"/>
        <v>令和5/6末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2023/6末</v>
      </c>
      <c r="B172" s="8" t="str">
        <f t="shared" si="11"/>
        <v>令和5/6末</v>
      </c>
      <c r="C172" s="16">
        <v>170</v>
      </c>
      <c r="D172" s="16">
        <v>183</v>
      </c>
      <c r="E172" s="17" t="s">
        <v>203</v>
      </c>
      <c r="F172" s="16">
        <v>377</v>
      </c>
      <c r="G172" s="16">
        <v>1</v>
      </c>
      <c r="H172" s="16">
        <v>383</v>
      </c>
      <c r="I172" s="16">
        <v>2</v>
      </c>
      <c r="J172" s="16">
        <v>760</v>
      </c>
      <c r="K172" s="16">
        <v>3</v>
      </c>
      <c r="L172" s="16">
        <v>281</v>
      </c>
      <c r="M172" s="9" t="s">
        <v>401</v>
      </c>
    </row>
    <row r="173" spans="1:13" x14ac:dyDescent="0.2">
      <c r="A173" s="10" t="str">
        <f t="shared" si="11"/>
        <v>2023/6末</v>
      </c>
      <c r="B173" s="10" t="str">
        <f t="shared" si="11"/>
        <v>令和5/6末</v>
      </c>
      <c r="C173" s="18">
        <v>171</v>
      </c>
      <c r="D173" s="18">
        <v>184</v>
      </c>
      <c r="E173" s="19" t="s">
        <v>204</v>
      </c>
      <c r="F173" s="18">
        <v>134</v>
      </c>
      <c r="G173" s="18">
        <v>0</v>
      </c>
      <c r="H173" s="18">
        <v>130</v>
      </c>
      <c r="I173" s="18">
        <v>1</v>
      </c>
      <c r="J173" s="18">
        <v>264</v>
      </c>
      <c r="K173" s="18">
        <v>1</v>
      </c>
      <c r="L173" s="18">
        <v>95</v>
      </c>
      <c r="M173" s="7" t="s">
        <v>401</v>
      </c>
    </row>
    <row r="174" spans="1:13" x14ac:dyDescent="0.2">
      <c r="A174" s="8" t="str">
        <f t="shared" si="11"/>
        <v>2023/6末</v>
      </c>
      <c r="B174" s="8" t="str">
        <f t="shared" si="11"/>
        <v>令和5/6末</v>
      </c>
      <c r="C174" s="16">
        <v>172</v>
      </c>
      <c r="D174" s="16">
        <v>185</v>
      </c>
      <c r="E174" s="17" t="s">
        <v>205</v>
      </c>
      <c r="F174" s="16">
        <v>106</v>
      </c>
      <c r="G174" s="16">
        <v>1</v>
      </c>
      <c r="H174" s="16">
        <v>104</v>
      </c>
      <c r="I174" s="16">
        <v>6</v>
      </c>
      <c r="J174" s="16">
        <v>210</v>
      </c>
      <c r="K174" s="16">
        <v>7</v>
      </c>
      <c r="L174" s="16">
        <v>78</v>
      </c>
      <c r="M174" s="9" t="s">
        <v>401</v>
      </c>
    </row>
    <row r="175" spans="1:13" x14ac:dyDescent="0.2">
      <c r="A175" s="10" t="str">
        <f t="shared" si="11"/>
        <v>2023/6末</v>
      </c>
      <c r="B175" s="10" t="str">
        <f t="shared" si="11"/>
        <v>令和5/6末</v>
      </c>
      <c r="C175" s="18">
        <v>173</v>
      </c>
      <c r="D175" s="18">
        <v>186</v>
      </c>
      <c r="E175" s="19" t="s">
        <v>206</v>
      </c>
      <c r="F175" s="18">
        <v>194</v>
      </c>
      <c r="G175" s="18">
        <v>9</v>
      </c>
      <c r="H175" s="18">
        <v>190</v>
      </c>
      <c r="I175" s="18">
        <v>3</v>
      </c>
      <c r="J175" s="18">
        <v>384</v>
      </c>
      <c r="K175" s="18">
        <v>12</v>
      </c>
      <c r="L175" s="18">
        <v>168</v>
      </c>
      <c r="M175" s="7" t="s">
        <v>401</v>
      </c>
    </row>
    <row r="176" spans="1:13" x14ac:dyDescent="0.2">
      <c r="A176" s="8" t="str">
        <f t="shared" si="11"/>
        <v>2023/6末</v>
      </c>
      <c r="B176" s="8" t="str">
        <f t="shared" si="11"/>
        <v>令和5/6末</v>
      </c>
      <c r="C176" s="16">
        <v>174</v>
      </c>
      <c r="D176" s="16">
        <v>187</v>
      </c>
      <c r="E176" s="17" t="s">
        <v>207</v>
      </c>
      <c r="F176" s="16">
        <v>175</v>
      </c>
      <c r="G176" s="16">
        <v>1</v>
      </c>
      <c r="H176" s="16">
        <v>148</v>
      </c>
      <c r="I176" s="16">
        <v>1</v>
      </c>
      <c r="J176" s="16">
        <v>323</v>
      </c>
      <c r="K176" s="16">
        <v>2</v>
      </c>
      <c r="L176" s="16">
        <v>157</v>
      </c>
      <c r="M176" s="9" t="s">
        <v>401</v>
      </c>
    </row>
    <row r="177" spans="1:13" x14ac:dyDescent="0.2">
      <c r="A177" s="10" t="str">
        <f t="shared" si="11"/>
        <v>2023/6末</v>
      </c>
      <c r="B177" s="10" t="str">
        <f t="shared" si="11"/>
        <v>令和5/6末</v>
      </c>
      <c r="C177" s="18">
        <v>175</v>
      </c>
      <c r="D177" s="18">
        <v>188</v>
      </c>
      <c r="E177" s="19" t="s">
        <v>208</v>
      </c>
      <c r="F177" s="18">
        <v>199</v>
      </c>
      <c r="G177" s="18">
        <v>4</v>
      </c>
      <c r="H177" s="18">
        <v>176</v>
      </c>
      <c r="I177" s="18">
        <v>3</v>
      </c>
      <c r="J177" s="18">
        <v>375</v>
      </c>
      <c r="K177" s="18">
        <v>7</v>
      </c>
      <c r="L177" s="18">
        <v>175</v>
      </c>
      <c r="M177" s="7" t="s">
        <v>401</v>
      </c>
    </row>
    <row r="178" spans="1:13" x14ac:dyDescent="0.2">
      <c r="A178" s="8" t="str">
        <f t="shared" si="11"/>
        <v>2023/6末</v>
      </c>
      <c r="B178" s="8" t="str">
        <f t="shared" si="11"/>
        <v>令和5/6末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49</v>
      </c>
      <c r="I178" s="16">
        <v>0</v>
      </c>
      <c r="J178" s="16">
        <v>105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2023/6末</v>
      </c>
      <c r="B179" s="10" t="str">
        <f t="shared" si="11"/>
        <v>令和5/6末</v>
      </c>
      <c r="C179" s="18">
        <v>177</v>
      </c>
      <c r="D179" s="18">
        <v>190</v>
      </c>
      <c r="E179" s="19" t="s">
        <v>210</v>
      </c>
      <c r="F179" s="18">
        <v>222</v>
      </c>
      <c r="G179" s="18">
        <v>3</v>
      </c>
      <c r="H179" s="18">
        <v>198</v>
      </c>
      <c r="I179" s="18">
        <v>3</v>
      </c>
      <c r="J179" s="18">
        <v>420</v>
      </c>
      <c r="K179" s="18">
        <v>6</v>
      </c>
      <c r="L179" s="18">
        <v>207</v>
      </c>
      <c r="M179" s="7" t="s">
        <v>401</v>
      </c>
    </row>
    <row r="180" spans="1:13" x14ac:dyDescent="0.2">
      <c r="A180" s="8" t="str">
        <f t="shared" si="11"/>
        <v>2023/6末</v>
      </c>
      <c r="B180" s="8" t="str">
        <f t="shared" si="11"/>
        <v>令和5/6末</v>
      </c>
      <c r="C180" s="16">
        <v>178</v>
      </c>
      <c r="D180" s="16">
        <v>192</v>
      </c>
      <c r="E180" s="17" t="s">
        <v>211</v>
      </c>
      <c r="F180" s="16">
        <v>523</v>
      </c>
      <c r="G180" s="16">
        <v>1</v>
      </c>
      <c r="H180" s="16">
        <v>507</v>
      </c>
      <c r="I180" s="16">
        <v>1</v>
      </c>
      <c r="J180" s="16">
        <v>1030</v>
      </c>
      <c r="K180" s="16">
        <v>2</v>
      </c>
      <c r="L180" s="16">
        <v>380</v>
      </c>
      <c r="M180" s="9" t="s">
        <v>401</v>
      </c>
    </row>
    <row r="181" spans="1:13" x14ac:dyDescent="0.2">
      <c r="A181" s="10" t="str">
        <f t="shared" ref="A181:B196" si="12">A180</f>
        <v>2023/6末</v>
      </c>
      <c r="B181" s="10" t="str">
        <f t="shared" si="12"/>
        <v>令和5/6末</v>
      </c>
      <c r="C181" s="18">
        <v>179</v>
      </c>
      <c r="D181" s="18">
        <v>191</v>
      </c>
      <c r="E181" s="19" t="s">
        <v>212</v>
      </c>
      <c r="F181" s="18">
        <v>479</v>
      </c>
      <c r="G181" s="18">
        <v>2</v>
      </c>
      <c r="H181" s="18">
        <v>445</v>
      </c>
      <c r="I181" s="18">
        <v>4</v>
      </c>
      <c r="J181" s="18">
        <v>924</v>
      </c>
      <c r="K181" s="18">
        <v>6</v>
      </c>
      <c r="L181" s="18">
        <v>404</v>
      </c>
      <c r="M181" s="7" t="s">
        <v>401</v>
      </c>
    </row>
    <row r="182" spans="1:13" x14ac:dyDescent="0.2">
      <c r="A182" s="8" t="str">
        <f t="shared" si="12"/>
        <v>2023/6末</v>
      </c>
      <c r="B182" s="8" t="str">
        <f t="shared" si="12"/>
        <v>令和5/6末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59</v>
      </c>
      <c r="I182" s="16">
        <v>0</v>
      </c>
      <c r="J182" s="16">
        <v>113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2023/6末</v>
      </c>
      <c r="B183" s="10" t="str">
        <f t="shared" si="12"/>
        <v>令和5/6末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139</v>
      </c>
      <c r="I183" s="18">
        <v>5</v>
      </c>
      <c r="J183" s="18">
        <v>282</v>
      </c>
      <c r="K183" s="18">
        <v>8</v>
      </c>
      <c r="L183" s="18">
        <v>125</v>
      </c>
      <c r="M183" s="7" t="s">
        <v>402</v>
      </c>
    </row>
    <row r="184" spans="1:13" x14ac:dyDescent="0.2">
      <c r="A184" s="8" t="str">
        <f t="shared" si="12"/>
        <v>2023/6末</v>
      </c>
      <c r="B184" s="8" t="str">
        <f t="shared" si="12"/>
        <v>令和5/6末</v>
      </c>
      <c r="C184" s="16">
        <v>182</v>
      </c>
      <c r="D184" s="16">
        <v>242</v>
      </c>
      <c r="E184" s="17" t="s">
        <v>215</v>
      </c>
      <c r="F184" s="16">
        <v>48</v>
      </c>
      <c r="G184" s="16">
        <v>0</v>
      </c>
      <c r="H184" s="16">
        <v>49</v>
      </c>
      <c r="I184" s="16">
        <v>0</v>
      </c>
      <c r="J184" s="16">
        <v>97</v>
      </c>
      <c r="K184" s="16">
        <v>0</v>
      </c>
      <c r="L184" s="16">
        <v>38</v>
      </c>
      <c r="M184" s="9" t="s">
        <v>402</v>
      </c>
    </row>
    <row r="185" spans="1:13" x14ac:dyDescent="0.2">
      <c r="A185" s="10" t="str">
        <f t="shared" si="12"/>
        <v>2023/6末</v>
      </c>
      <c r="B185" s="10" t="str">
        <f t="shared" si="12"/>
        <v>令和5/6末</v>
      </c>
      <c r="C185" s="18">
        <v>183</v>
      </c>
      <c r="D185" s="18">
        <v>243</v>
      </c>
      <c r="E185" s="19" t="s">
        <v>216</v>
      </c>
      <c r="F185" s="18">
        <v>55</v>
      </c>
      <c r="G185" s="18">
        <v>0</v>
      </c>
      <c r="H185" s="18">
        <v>53</v>
      </c>
      <c r="I185" s="18">
        <v>0</v>
      </c>
      <c r="J185" s="18">
        <v>108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2023/6末</v>
      </c>
      <c r="B186" s="8" t="str">
        <f t="shared" si="12"/>
        <v>令和5/6末</v>
      </c>
      <c r="C186" s="16">
        <v>184</v>
      </c>
      <c r="D186" s="16">
        <v>244</v>
      </c>
      <c r="E186" s="17" t="s">
        <v>217</v>
      </c>
      <c r="F186" s="16">
        <v>22</v>
      </c>
      <c r="G186" s="16">
        <v>0</v>
      </c>
      <c r="H186" s="16">
        <v>27</v>
      </c>
      <c r="I186" s="16">
        <v>1</v>
      </c>
      <c r="J186" s="16">
        <v>49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2023/6末</v>
      </c>
      <c r="B187" s="10" t="str">
        <f t="shared" si="12"/>
        <v>令和5/6末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2023/6末</v>
      </c>
      <c r="B188" s="8" t="str">
        <f t="shared" si="12"/>
        <v>令和5/6末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2023/6末</v>
      </c>
      <c r="B189" s="10" t="str">
        <f t="shared" si="12"/>
        <v>令和5/6末</v>
      </c>
      <c r="C189" s="18">
        <v>187</v>
      </c>
      <c r="D189" s="18">
        <v>247</v>
      </c>
      <c r="E189" s="19" t="s">
        <v>220</v>
      </c>
      <c r="F189" s="18">
        <v>15</v>
      </c>
      <c r="G189" s="18">
        <v>0</v>
      </c>
      <c r="H189" s="18">
        <v>57</v>
      </c>
      <c r="I189" s="18">
        <v>0</v>
      </c>
      <c r="J189" s="18">
        <v>72</v>
      </c>
      <c r="K189" s="18">
        <v>0</v>
      </c>
      <c r="L189" s="18">
        <v>72</v>
      </c>
      <c r="M189" s="7" t="s">
        <v>402</v>
      </c>
    </row>
    <row r="190" spans="1:13" x14ac:dyDescent="0.2">
      <c r="A190" s="8" t="str">
        <f t="shared" si="12"/>
        <v>2023/6末</v>
      </c>
      <c r="B190" s="8" t="str">
        <f t="shared" si="12"/>
        <v>令和5/6末</v>
      </c>
      <c r="C190" s="16">
        <v>188</v>
      </c>
      <c r="D190" s="16">
        <v>100</v>
      </c>
      <c r="E190" s="17" t="s">
        <v>221</v>
      </c>
      <c r="F190" s="16">
        <v>77</v>
      </c>
      <c r="G190" s="16">
        <v>0</v>
      </c>
      <c r="H190" s="16">
        <v>56</v>
      </c>
      <c r="I190" s="16">
        <v>0</v>
      </c>
      <c r="J190" s="16">
        <v>133</v>
      </c>
      <c r="K190" s="16">
        <v>0</v>
      </c>
      <c r="L190" s="16">
        <v>64</v>
      </c>
      <c r="M190" s="9" t="s">
        <v>403</v>
      </c>
    </row>
    <row r="191" spans="1:13" x14ac:dyDescent="0.2">
      <c r="A191" s="10" t="str">
        <f t="shared" si="12"/>
        <v>2023/6末</v>
      </c>
      <c r="B191" s="10" t="str">
        <f t="shared" si="12"/>
        <v>令和5/6末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2023/6末</v>
      </c>
      <c r="B192" s="8" t="str">
        <f t="shared" si="12"/>
        <v>令和5/6末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2023/6末</v>
      </c>
      <c r="B193" s="10" t="str">
        <f t="shared" si="12"/>
        <v>令和5/6末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22</v>
      </c>
      <c r="I193" s="18">
        <v>0</v>
      </c>
      <c r="J193" s="18">
        <v>27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2023/6末</v>
      </c>
      <c r="B194" s="8" t="str">
        <f t="shared" si="12"/>
        <v>令和5/6末</v>
      </c>
      <c r="C194" s="16">
        <v>192</v>
      </c>
      <c r="D194" s="16">
        <v>220</v>
      </c>
      <c r="E194" s="17" t="s">
        <v>225</v>
      </c>
      <c r="F194" s="16">
        <v>74</v>
      </c>
      <c r="G194" s="16">
        <v>1</v>
      </c>
      <c r="H194" s="16">
        <v>60</v>
      </c>
      <c r="I194" s="16">
        <v>0</v>
      </c>
      <c r="J194" s="16">
        <v>134</v>
      </c>
      <c r="K194" s="16">
        <v>1</v>
      </c>
      <c r="L194" s="16">
        <v>58</v>
      </c>
      <c r="M194" s="9" t="s">
        <v>404</v>
      </c>
    </row>
    <row r="195" spans="1:13" x14ac:dyDescent="0.2">
      <c r="A195" s="10" t="str">
        <f t="shared" si="12"/>
        <v>2023/6末</v>
      </c>
      <c r="B195" s="10" t="str">
        <f t="shared" si="12"/>
        <v>令和5/6末</v>
      </c>
      <c r="C195" s="18">
        <v>193</v>
      </c>
      <c r="D195" s="18">
        <v>221</v>
      </c>
      <c r="E195" s="19" t="s">
        <v>226</v>
      </c>
      <c r="F195" s="18">
        <v>107</v>
      </c>
      <c r="G195" s="18">
        <v>0</v>
      </c>
      <c r="H195" s="18">
        <v>94</v>
      </c>
      <c r="I195" s="18">
        <v>0</v>
      </c>
      <c r="J195" s="18">
        <v>201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2023/6末</v>
      </c>
      <c r="B196" s="8" t="str">
        <f t="shared" si="12"/>
        <v>令和5/6末</v>
      </c>
      <c r="C196" s="16">
        <v>194</v>
      </c>
      <c r="D196" s="16">
        <v>222</v>
      </c>
      <c r="E196" s="17" t="s">
        <v>227</v>
      </c>
      <c r="F196" s="16">
        <v>29</v>
      </c>
      <c r="G196" s="16">
        <v>0</v>
      </c>
      <c r="H196" s="16">
        <v>21</v>
      </c>
      <c r="I196" s="16">
        <v>0</v>
      </c>
      <c r="J196" s="16">
        <v>50</v>
      </c>
      <c r="K196" s="16">
        <v>0</v>
      </c>
      <c r="L196" s="16">
        <v>25</v>
      </c>
      <c r="M196" s="9" t="s">
        <v>404</v>
      </c>
    </row>
    <row r="197" spans="1:13" x14ac:dyDescent="0.2">
      <c r="A197" s="10" t="str">
        <f t="shared" ref="A197:B212" si="13">A196</f>
        <v>2023/6末</v>
      </c>
      <c r="B197" s="10" t="str">
        <f t="shared" si="13"/>
        <v>令和5/6末</v>
      </c>
      <c r="C197" s="18">
        <v>195</v>
      </c>
      <c r="D197" s="18">
        <v>223</v>
      </c>
      <c r="E197" s="19" t="s">
        <v>228</v>
      </c>
      <c r="F197" s="18">
        <v>157</v>
      </c>
      <c r="G197" s="18">
        <v>0</v>
      </c>
      <c r="H197" s="18">
        <v>169</v>
      </c>
      <c r="I197" s="18">
        <v>0</v>
      </c>
      <c r="J197" s="18">
        <v>326</v>
      </c>
      <c r="K197" s="18">
        <v>0</v>
      </c>
      <c r="L197" s="18">
        <v>141</v>
      </c>
      <c r="M197" s="7" t="s">
        <v>404</v>
      </c>
    </row>
    <row r="198" spans="1:13" x14ac:dyDescent="0.2">
      <c r="A198" s="8" t="str">
        <f t="shared" si="13"/>
        <v>2023/6末</v>
      </c>
      <c r="B198" s="8" t="str">
        <f t="shared" si="13"/>
        <v>令和5/6末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2023/6末</v>
      </c>
      <c r="B199" s="10" t="str">
        <f t="shared" si="13"/>
        <v>令和5/6末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2023/6末</v>
      </c>
      <c r="B200" s="8" t="str">
        <f t="shared" si="13"/>
        <v>令和5/6末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2023/6末</v>
      </c>
      <c r="B201" s="10" t="str">
        <f t="shared" si="13"/>
        <v>令和5/6末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2023/6末</v>
      </c>
      <c r="B202" s="8" t="str">
        <f t="shared" si="13"/>
        <v>令和5/6末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2023/6末</v>
      </c>
      <c r="B203" s="10" t="str">
        <f t="shared" si="13"/>
        <v>令和5/6末</v>
      </c>
      <c r="C203" s="18">
        <v>201</v>
      </c>
      <c r="D203" s="18">
        <v>230</v>
      </c>
      <c r="E203" s="19" t="s">
        <v>234</v>
      </c>
      <c r="F203" s="18">
        <v>18</v>
      </c>
      <c r="G203" s="18">
        <v>0</v>
      </c>
      <c r="H203" s="18">
        <v>14</v>
      </c>
      <c r="I203" s="18">
        <v>0</v>
      </c>
      <c r="J203" s="18">
        <v>32</v>
      </c>
      <c r="K203" s="18">
        <v>0</v>
      </c>
      <c r="L203" s="18">
        <v>16</v>
      </c>
      <c r="M203" s="7" t="s">
        <v>405</v>
      </c>
    </row>
    <row r="204" spans="1:13" x14ac:dyDescent="0.2">
      <c r="A204" s="8" t="str">
        <f t="shared" si="13"/>
        <v>2023/6末</v>
      </c>
      <c r="B204" s="8" t="str">
        <f t="shared" si="13"/>
        <v>令和5/6末</v>
      </c>
      <c r="C204" s="16">
        <v>202</v>
      </c>
      <c r="D204" s="16">
        <v>231</v>
      </c>
      <c r="E204" s="17" t="s">
        <v>235</v>
      </c>
      <c r="F204" s="16">
        <v>96</v>
      </c>
      <c r="G204" s="16">
        <v>0</v>
      </c>
      <c r="H204" s="16">
        <v>108</v>
      </c>
      <c r="I204" s="16">
        <v>1</v>
      </c>
      <c r="J204" s="16">
        <v>204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2023/6末</v>
      </c>
      <c r="B205" s="10" t="str">
        <f t="shared" si="13"/>
        <v>令和5/6末</v>
      </c>
      <c r="C205" s="18">
        <v>203</v>
      </c>
      <c r="D205" s="18">
        <v>232</v>
      </c>
      <c r="E205" s="19" t="s">
        <v>236</v>
      </c>
      <c r="F205" s="18">
        <v>52</v>
      </c>
      <c r="G205" s="18">
        <v>0</v>
      </c>
      <c r="H205" s="18">
        <v>45</v>
      </c>
      <c r="I205" s="18">
        <v>0</v>
      </c>
      <c r="J205" s="18">
        <v>97</v>
      </c>
      <c r="K205" s="18">
        <v>0</v>
      </c>
      <c r="L205" s="18">
        <v>49</v>
      </c>
      <c r="M205" s="7" t="s">
        <v>405</v>
      </c>
    </row>
    <row r="206" spans="1:13" x14ac:dyDescent="0.2">
      <c r="A206" s="8" t="str">
        <f t="shared" si="13"/>
        <v>2023/6末</v>
      </c>
      <c r="B206" s="8" t="str">
        <f t="shared" si="13"/>
        <v>令和5/6末</v>
      </c>
      <c r="C206" s="16">
        <v>204</v>
      </c>
      <c r="D206" s="16">
        <v>200</v>
      </c>
      <c r="E206" s="17" t="s">
        <v>237</v>
      </c>
      <c r="F206" s="16">
        <v>26</v>
      </c>
      <c r="G206" s="16">
        <v>0</v>
      </c>
      <c r="H206" s="16">
        <v>27</v>
      </c>
      <c r="I206" s="16">
        <v>0</v>
      </c>
      <c r="J206" s="16">
        <v>53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2023/6末</v>
      </c>
      <c r="B207" s="10" t="str">
        <f t="shared" si="13"/>
        <v>令和5/6末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68</v>
      </c>
      <c r="I207" s="18">
        <v>0</v>
      </c>
      <c r="J207" s="18">
        <v>128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2023/6末</v>
      </c>
      <c r="B208" s="8" t="str">
        <f t="shared" si="13"/>
        <v>令和5/6末</v>
      </c>
      <c r="C208" s="16">
        <v>206</v>
      </c>
      <c r="D208" s="16">
        <v>202</v>
      </c>
      <c r="E208" s="17" t="s">
        <v>239</v>
      </c>
      <c r="F208" s="16">
        <v>45</v>
      </c>
      <c r="G208" s="16">
        <v>0</v>
      </c>
      <c r="H208" s="16">
        <v>46</v>
      </c>
      <c r="I208" s="16">
        <v>1</v>
      </c>
      <c r="J208" s="16">
        <v>91</v>
      </c>
      <c r="K208" s="16">
        <v>1</v>
      </c>
      <c r="L208" s="16">
        <v>35</v>
      </c>
      <c r="M208" s="9" t="s">
        <v>406</v>
      </c>
    </row>
    <row r="209" spans="1:13" x14ac:dyDescent="0.2">
      <c r="A209" s="10" t="str">
        <f t="shared" si="13"/>
        <v>2023/6末</v>
      </c>
      <c r="B209" s="10" t="str">
        <f t="shared" si="13"/>
        <v>令和5/6末</v>
      </c>
      <c r="C209" s="18">
        <v>207</v>
      </c>
      <c r="D209" s="18">
        <v>203</v>
      </c>
      <c r="E209" s="19" t="s">
        <v>240</v>
      </c>
      <c r="F209" s="18">
        <v>177</v>
      </c>
      <c r="G209" s="18">
        <v>1</v>
      </c>
      <c r="H209" s="18">
        <v>178</v>
      </c>
      <c r="I209" s="18">
        <v>2</v>
      </c>
      <c r="J209" s="18">
        <v>355</v>
      </c>
      <c r="K209" s="18">
        <v>3</v>
      </c>
      <c r="L209" s="18">
        <v>142</v>
      </c>
      <c r="M209" s="7" t="s">
        <v>406</v>
      </c>
    </row>
    <row r="210" spans="1:13" x14ac:dyDescent="0.2">
      <c r="A210" s="8" t="str">
        <f t="shared" si="13"/>
        <v>2023/6末</v>
      </c>
      <c r="B210" s="8" t="str">
        <f t="shared" si="13"/>
        <v>令和5/6末</v>
      </c>
      <c r="C210" s="16">
        <v>208</v>
      </c>
      <c r="D210" s="16">
        <v>204</v>
      </c>
      <c r="E210" s="17" t="s">
        <v>241</v>
      </c>
      <c r="F210" s="16">
        <v>204</v>
      </c>
      <c r="G210" s="16">
        <v>0</v>
      </c>
      <c r="H210" s="16">
        <v>222</v>
      </c>
      <c r="I210" s="16">
        <v>1</v>
      </c>
      <c r="J210" s="16">
        <v>426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2023/6末</v>
      </c>
      <c r="B211" s="10" t="str">
        <f t="shared" si="13"/>
        <v>令和5/6末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88</v>
      </c>
      <c r="I211" s="18">
        <v>1</v>
      </c>
      <c r="J211" s="18">
        <v>173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2023/6末</v>
      </c>
      <c r="B212" s="8" t="str">
        <f t="shared" si="13"/>
        <v>令和5/6末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2023/6末</v>
      </c>
      <c r="B213" s="10" t="str">
        <f t="shared" si="14"/>
        <v>令和5/6末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2023/6末</v>
      </c>
      <c r="B214" s="8" t="str">
        <f t="shared" si="14"/>
        <v>令和5/6末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2023/6末</v>
      </c>
      <c r="B215" s="10" t="str">
        <f t="shared" si="14"/>
        <v>令和5/6末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6</v>
      </c>
      <c r="I215" s="18">
        <v>0</v>
      </c>
      <c r="J215" s="18">
        <v>9</v>
      </c>
      <c r="K215" s="18">
        <v>0</v>
      </c>
      <c r="L215" s="18">
        <v>6</v>
      </c>
      <c r="M215" s="7" t="s">
        <v>406</v>
      </c>
    </row>
    <row r="216" spans="1:13" x14ac:dyDescent="0.2">
      <c r="A216" s="8" t="str">
        <f t="shared" si="14"/>
        <v>2023/6末</v>
      </c>
      <c r="B216" s="8" t="str">
        <f t="shared" si="14"/>
        <v>令和5/6末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2023/6末</v>
      </c>
      <c r="B217" s="10" t="str">
        <f t="shared" si="14"/>
        <v>令和5/6末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2023/6末</v>
      </c>
      <c r="B218" s="8" t="str">
        <f t="shared" si="14"/>
        <v>令和5/6末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198</v>
      </c>
      <c r="I218" s="16">
        <v>1</v>
      </c>
      <c r="J218" s="16">
        <v>390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14"/>
        <v>2023/6末</v>
      </c>
      <c r="B219" s="10" t="str">
        <f t="shared" si="14"/>
        <v>令和5/6末</v>
      </c>
      <c r="C219" s="18">
        <v>217</v>
      </c>
      <c r="D219" s="18">
        <v>323</v>
      </c>
      <c r="E219" s="19" t="s">
        <v>250</v>
      </c>
      <c r="F219" s="18">
        <v>42</v>
      </c>
      <c r="G219" s="18">
        <v>0</v>
      </c>
      <c r="H219" s="18">
        <v>51</v>
      </c>
      <c r="I219" s="18">
        <v>0</v>
      </c>
      <c r="J219" s="18">
        <v>93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2023/6末</v>
      </c>
      <c r="B220" s="8" t="str">
        <f t="shared" si="14"/>
        <v>令和5/6末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58</v>
      </c>
      <c r="I220" s="16">
        <v>0</v>
      </c>
      <c r="J220" s="16">
        <v>105</v>
      </c>
      <c r="K220" s="16">
        <v>0</v>
      </c>
      <c r="L220" s="16">
        <v>41</v>
      </c>
      <c r="M220" s="9" t="s">
        <v>407</v>
      </c>
    </row>
    <row r="221" spans="1:13" x14ac:dyDescent="0.2">
      <c r="A221" s="10" t="str">
        <f t="shared" si="14"/>
        <v>2023/6末</v>
      </c>
      <c r="B221" s="10" t="str">
        <f t="shared" si="14"/>
        <v>令和5/6末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2023/6末</v>
      </c>
      <c r="B222" s="8" t="str">
        <f t="shared" si="14"/>
        <v>令和5/6末</v>
      </c>
      <c r="C222" s="16">
        <v>220</v>
      </c>
      <c r="D222" s="16">
        <v>327</v>
      </c>
      <c r="E222" s="17" t="s">
        <v>253</v>
      </c>
      <c r="F222" s="16">
        <v>129</v>
      </c>
      <c r="G222" s="16">
        <v>0</v>
      </c>
      <c r="H222" s="16">
        <v>141</v>
      </c>
      <c r="I222" s="16">
        <v>0</v>
      </c>
      <c r="J222" s="16">
        <v>270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2023/6末</v>
      </c>
      <c r="B223" s="10" t="str">
        <f t="shared" si="14"/>
        <v>令和5/6末</v>
      </c>
      <c r="C223" s="18">
        <v>221</v>
      </c>
      <c r="D223" s="18">
        <v>328</v>
      </c>
      <c r="E223" s="19" t="s">
        <v>254</v>
      </c>
      <c r="F223" s="18">
        <v>29</v>
      </c>
      <c r="G223" s="18">
        <v>0</v>
      </c>
      <c r="H223" s="18">
        <v>27</v>
      </c>
      <c r="I223" s="18">
        <v>0</v>
      </c>
      <c r="J223" s="18">
        <v>56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2023/6末</v>
      </c>
      <c r="B224" s="8" t="str">
        <f t="shared" si="14"/>
        <v>令和5/6末</v>
      </c>
      <c r="C224" s="16">
        <v>222</v>
      </c>
      <c r="D224" s="16">
        <v>329</v>
      </c>
      <c r="E224" s="17" t="s">
        <v>255</v>
      </c>
      <c r="F224" s="16">
        <v>38</v>
      </c>
      <c r="G224" s="16">
        <v>0</v>
      </c>
      <c r="H224" s="16">
        <v>46</v>
      </c>
      <c r="I224" s="16">
        <v>0</v>
      </c>
      <c r="J224" s="16">
        <v>84</v>
      </c>
      <c r="K224" s="16">
        <v>0</v>
      </c>
      <c r="L224" s="16">
        <v>30</v>
      </c>
      <c r="M224" s="9" t="s">
        <v>407</v>
      </c>
    </row>
    <row r="225" spans="1:13" x14ac:dyDescent="0.2">
      <c r="A225" s="10" t="str">
        <f t="shared" si="14"/>
        <v>2023/6末</v>
      </c>
      <c r="B225" s="10" t="str">
        <f t="shared" si="14"/>
        <v>令和5/6末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2023/6末</v>
      </c>
      <c r="B226" s="8" t="str">
        <f t="shared" si="14"/>
        <v>令和5/6末</v>
      </c>
      <c r="C226" s="16">
        <v>224</v>
      </c>
      <c r="D226" s="16">
        <v>332</v>
      </c>
      <c r="E226" s="17" t="s">
        <v>257</v>
      </c>
      <c r="F226" s="16">
        <v>74</v>
      </c>
      <c r="G226" s="16">
        <v>0</v>
      </c>
      <c r="H226" s="16">
        <v>84</v>
      </c>
      <c r="I226" s="16">
        <v>0</v>
      </c>
      <c r="J226" s="16">
        <v>158</v>
      </c>
      <c r="K226" s="16">
        <v>0</v>
      </c>
      <c r="L226" s="16">
        <v>61</v>
      </c>
      <c r="M226" s="9" t="s">
        <v>407</v>
      </c>
    </row>
    <row r="227" spans="1:13" x14ac:dyDescent="0.2">
      <c r="A227" s="10" t="str">
        <f t="shared" si="14"/>
        <v>2023/6末</v>
      </c>
      <c r="B227" s="10" t="str">
        <f t="shared" si="14"/>
        <v>令和5/6末</v>
      </c>
      <c r="C227" s="18">
        <v>225</v>
      </c>
      <c r="D227" s="18">
        <v>333</v>
      </c>
      <c r="E227" s="19" t="s">
        <v>258</v>
      </c>
      <c r="F227" s="18">
        <v>99</v>
      </c>
      <c r="G227" s="18">
        <v>0</v>
      </c>
      <c r="H227" s="18">
        <v>90</v>
      </c>
      <c r="I227" s="18">
        <v>0</v>
      </c>
      <c r="J227" s="18">
        <v>189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2023/6末</v>
      </c>
      <c r="B228" s="8" t="str">
        <f t="shared" si="14"/>
        <v>令和5/6末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59</v>
      </c>
      <c r="I228" s="16">
        <v>0</v>
      </c>
      <c r="J228" s="16">
        <v>124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2023/6末</v>
      </c>
      <c r="B229" s="10" t="str">
        <f t="shared" si="15"/>
        <v>令和5/6末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82</v>
      </c>
      <c r="I229" s="18">
        <v>2</v>
      </c>
      <c r="J229" s="18">
        <v>161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2023/6末</v>
      </c>
      <c r="B230" s="8" t="str">
        <f t="shared" si="15"/>
        <v>令和5/6末</v>
      </c>
      <c r="C230" s="16">
        <v>228</v>
      </c>
      <c r="D230" s="16">
        <v>336</v>
      </c>
      <c r="E230" s="17" t="s">
        <v>261</v>
      </c>
      <c r="F230" s="16">
        <v>90</v>
      </c>
      <c r="G230" s="16">
        <v>0</v>
      </c>
      <c r="H230" s="16">
        <v>94</v>
      </c>
      <c r="I230" s="16">
        <v>0</v>
      </c>
      <c r="J230" s="16">
        <v>184</v>
      </c>
      <c r="K230" s="16">
        <v>0</v>
      </c>
      <c r="L230" s="16">
        <v>82</v>
      </c>
      <c r="M230" s="9" t="s">
        <v>407</v>
      </c>
    </row>
    <row r="231" spans="1:13" x14ac:dyDescent="0.2">
      <c r="A231" s="10" t="str">
        <f t="shared" si="15"/>
        <v>2023/6末</v>
      </c>
      <c r="B231" s="10" t="str">
        <f t="shared" si="15"/>
        <v>令和5/6末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2023/6末</v>
      </c>
      <c r="B232" s="8" t="str">
        <f t="shared" si="15"/>
        <v>令和5/6末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2023/6末</v>
      </c>
      <c r="B233" s="10" t="str">
        <f t="shared" si="15"/>
        <v>令和5/6末</v>
      </c>
      <c r="C233" s="18">
        <v>231</v>
      </c>
      <c r="D233" s="18">
        <v>340</v>
      </c>
      <c r="E233" s="19" t="s">
        <v>263</v>
      </c>
      <c r="F233" s="18">
        <v>50</v>
      </c>
      <c r="G233" s="18">
        <v>0</v>
      </c>
      <c r="H233" s="18">
        <v>46</v>
      </c>
      <c r="I233" s="18">
        <v>0</v>
      </c>
      <c r="J233" s="18">
        <v>96</v>
      </c>
      <c r="K233" s="18">
        <v>0</v>
      </c>
      <c r="L233" s="18">
        <v>40</v>
      </c>
      <c r="M233" s="7" t="s">
        <v>407</v>
      </c>
    </row>
    <row r="234" spans="1:13" x14ac:dyDescent="0.2">
      <c r="A234" s="8" t="str">
        <f t="shared" si="15"/>
        <v>2023/6末</v>
      </c>
      <c r="B234" s="8" t="str">
        <f t="shared" si="15"/>
        <v>令和5/6末</v>
      </c>
      <c r="C234" s="16">
        <v>232</v>
      </c>
      <c r="D234" s="16">
        <v>341</v>
      </c>
      <c r="E234" s="17" t="s">
        <v>264</v>
      </c>
      <c r="F234" s="16">
        <v>51</v>
      </c>
      <c r="G234" s="16">
        <v>0</v>
      </c>
      <c r="H234" s="16">
        <v>57</v>
      </c>
      <c r="I234" s="16">
        <v>0</v>
      </c>
      <c r="J234" s="16">
        <v>108</v>
      </c>
      <c r="K234" s="16">
        <v>0</v>
      </c>
      <c r="L234" s="16">
        <v>45</v>
      </c>
      <c r="M234" s="9" t="s">
        <v>407</v>
      </c>
    </row>
    <row r="235" spans="1:13" x14ac:dyDescent="0.2">
      <c r="A235" s="10" t="str">
        <f t="shared" si="15"/>
        <v>2023/6末</v>
      </c>
      <c r="B235" s="10" t="str">
        <f t="shared" si="15"/>
        <v>令和5/6末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2023/6末</v>
      </c>
      <c r="B236" s="8" t="str">
        <f t="shared" si="15"/>
        <v>令和5/6末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2023/6末</v>
      </c>
      <c r="B237" s="10" t="str">
        <f t="shared" si="15"/>
        <v>令和5/6末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2023/6末</v>
      </c>
      <c r="B238" s="8" t="str">
        <f t="shared" si="15"/>
        <v>令和5/6末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2023/6末</v>
      </c>
      <c r="B239" s="10" t="str">
        <f t="shared" si="15"/>
        <v>令和5/6末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2023/6末</v>
      </c>
      <c r="B240" s="8" t="str">
        <f t="shared" si="15"/>
        <v>令和5/6末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40</v>
      </c>
      <c r="I240" s="16">
        <v>0</v>
      </c>
      <c r="J240" s="16">
        <v>85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2023/6末</v>
      </c>
      <c r="B241" s="10" t="str">
        <f t="shared" si="15"/>
        <v>令和5/6末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2023/6末</v>
      </c>
      <c r="B242" s="8" t="str">
        <f t="shared" si="15"/>
        <v>令和5/6末</v>
      </c>
      <c r="C242" s="16">
        <v>240</v>
      </c>
      <c r="D242" s="16">
        <v>250</v>
      </c>
      <c r="E242" s="17" t="s">
        <v>272</v>
      </c>
      <c r="F242" s="16">
        <v>103</v>
      </c>
      <c r="G242" s="16">
        <v>0</v>
      </c>
      <c r="H242" s="16">
        <v>105</v>
      </c>
      <c r="I242" s="16">
        <v>0</v>
      </c>
      <c r="J242" s="16">
        <v>208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2023/6末</v>
      </c>
      <c r="B243" s="10" t="str">
        <f t="shared" si="15"/>
        <v>令和5/6末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54</v>
      </c>
      <c r="I243" s="18">
        <v>0</v>
      </c>
      <c r="J243" s="18">
        <v>102</v>
      </c>
      <c r="K243" s="18">
        <v>0</v>
      </c>
      <c r="L243" s="18">
        <v>43</v>
      </c>
      <c r="M243" s="7" t="s">
        <v>408</v>
      </c>
    </row>
    <row r="244" spans="1:13" x14ac:dyDescent="0.2">
      <c r="A244" s="8" t="str">
        <f t="shared" si="15"/>
        <v>2023/6末</v>
      </c>
      <c r="B244" s="8" t="str">
        <f t="shared" si="15"/>
        <v>令和5/6末</v>
      </c>
      <c r="C244" s="16">
        <v>242</v>
      </c>
      <c r="D244" s="16">
        <v>252</v>
      </c>
      <c r="E244" s="17" t="s">
        <v>274</v>
      </c>
      <c r="F244" s="16">
        <v>80</v>
      </c>
      <c r="G244" s="16">
        <v>0</v>
      </c>
      <c r="H244" s="16">
        <v>98</v>
      </c>
      <c r="I244" s="16">
        <v>0</v>
      </c>
      <c r="J244" s="16">
        <v>178</v>
      </c>
      <c r="K244" s="16">
        <v>0</v>
      </c>
      <c r="L244" s="16">
        <v>72</v>
      </c>
      <c r="M244" s="9" t="s">
        <v>408</v>
      </c>
    </row>
    <row r="245" spans="1:13" x14ac:dyDescent="0.2">
      <c r="A245" s="10" t="str">
        <f t="shared" ref="A245:B260" si="16">A244</f>
        <v>2023/6末</v>
      </c>
      <c r="B245" s="10" t="str">
        <f t="shared" si="16"/>
        <v>令和5/6末</v>
      </c>
      <c r="C245" s="18">
        <v>243</v>
      </c>
      <c r="D245" s="18">
        <v>253</v>
      </c>
      <c r="E245" s="19" t="s">
        <v>275</v>
      </c>
      <c r="F245" s="18">
        <v>92</v>
      </c>
      <c r="G245" s="18">
        <v>0</v>
      </c>
      <c r="H245" s="18">
        <v>93</v>
      </c>
      <c r="I245" s="18">
        <v>2</v>
      </c>
      <c r="J245" s="18">
        <v>185</v>
      </c>
      <c r="K245" s="18">
        <v>2</v>
      </c>
      <c r="L245" s="18">
        <v>89</v>
      </c>
      <c r="M245" s="7" t="s">
        <v>408</v>
      </c>
    </row>
    <row r="246" spans="1:13" x14ac:dyDescent="0.2">
      <c r="A246" s="8" t="str">
        <f t="shared" si="16"/>
        <v>2023/6末</v>
      </c>
      <c r="B246" s="8" t="str">
        <f t="shared" si="16"/>
        <v>令和5/6末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55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2023/6末</v>
      </c>
      <c r="B247" s="10" t="str">
        <f t="shared" si="16"/>
        <v>令和5/6末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13</v>
      </c>
      <c r="I247" s="18">
        <v>0</v>
      </c>
      <c r="J247" s="18">
        <v>30</v>
      </c>
      <c r="K247" s="18">
        <v>0</v>
      </c>
      <c r="L247" s="18">
        <v>19</v>
      </c>
      <c r="M247" s="7" t="s">
        <v>408</v>
      </c>
    </row>
    <row r="248" spans="1:13" x14ac:dyDescent="0.2">
      <c r="A248" s="8" t="str">
        <f t="shared" si="16"/>
        <v>2023/6末</v>
      </c>
      <c r="B248" s="8" t="str">
        <f t="shared" si="16"/>
        <v>令和5/6末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13</v>
      </c>
      <c r="I248" s="16">
        <v>0</v>
      </c>
      <c r="J248" s="16">
        <v>25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2023/6末</v>
      </c>
      <c r="B249" s="10" t="str">
        <f t="shared" si="16"/>
        <v>令和5/6末</v>
      </c>
      <c r="C249" s="18">
        <v>247</v>
      </c>
      <c r="D249" s="18">
        <v>257</v>
      </c>
      <c r="E249" s="19" t="s">
        <v>469</v>
      </c>
      <c r="F249" s="18">
        <v>56</v>
      </c>
      <c r="G249" s="18">
        <v>0</v>
      </c>
      <c r="H249" s="18">
        <v>66</v>
      </c>
      <c r="I249" s="18">
        <v>1</v>
      </c>
      <c r="J249" s="18">
        <v>122</v>
      </c>
      <c r="K249" s="18">
        <v>1</v>
      </c>
      <c r="L249" s="18">
        <v>48</v>
      </c>
      <c r="M249" s="7" t="s">
        <v>408</v>
      </c>
    </row>
    <row r="250" spans="1:13" x14ac:dyDescent="0.2">
      <c r="A250" s="8" t="str">
        <f t="shared" si="16"/>
        <v>2023/6末</v>
      </c>
      <c r="B250" s="8" t="str">
        <f t="shared" si="16"/>
        <v>令和5/6末</v>
      </c>
      <c r="C250" s="16">
        <v>248</v>
      </c>
      <c r="D250" s="16">
        <v>258</v>
      </c>
      <c r="E250" s="17" t="s">
        <v>278</v>
      </c>
      <c r="F250" s="16">
        <v>45</v>
      </c>
      <c r="G250" s="16">
        <v>0</v>
      </c>
      <c r="H250" s="16">
        <v>50</v>
      </c>
      <c r="I250" s="16">
        <v>1</v>
      </c>
      <c r="J250" s="16">
        <v>95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2023/6末</v>
      </c>
      <c r="B251" s="10" t="str">
        <f t="shared" si="16"/>
        <v>令和5/6末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69</v>
      </c>
      <c r="I251" s="18">
        <v>0</v>
      </c>
      <c r="J251" s="18">
        <v>127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2023/6末</v>
      </c>
      <c r="B252" s="8" t="str">
        <f t="shared" si="16"/>
        <v>令和5/6末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32</v>
      </c>
      <c r="I252" s="16">
        <v>0</v>
      </c>
      <c r="J252" s="16">
        <v>63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2023/6末</v>
      </c>
      <c r="B253" s="10" t="str">
        <f t="shared" si="16"/>
        <v>令和5/6末</v>
      </c>
      <c r="C253" s="18">
        <v>251</v>
      </c>
      <c r="D253" s="18">
        <v>271</v>
      </c>
      <c r="E253" s="19" t="s">
        <v>280</v>
      </c>
      <c r="F253" s="18">
        <v>27</v>
      </c>
      <c r="G253" s="18">
        <v>0</v>
      </c>
      <c r="H253" s="18">
        <v>32</v>
      </c>
      <c r="I253" s="18">
        <v>0</v>
      </c>
      <c r="J253" s="18">
        <v>59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2023/6末</v>
      </c>
      <c r="B254" s="8" t="str">
        <f t="shared" si="16"/>
        <v>令和5/6末</v>
      </c>
      <c r="C254" s="16">
        <v>252</v>
      </c>
      <c r="D254" s="16">
        <v>272</v>
      </c>
      <c r="E254" s="17" t="s">
        <v>281</v>
      </c>
      <c r="F254" s="16">
        <v>37</v>
      </c>
      <c r="G254" s="16">
        <v>0</v>
      </c>
      <c r="H254" s="16">
        <v>37</v>
      </c>
      <c r="I254" s="16">
        <v>0</v>
      </c>
      <c r="J254" s="16">
        <v>74</v>
      </c>
      <c r="K254" s="16">
        <v>0</v>
      </c>
      <c r="L254" s="16">
        <v>30</v>
      </c>
      <c r="M254" s="9" t="s">
        <v>409</v>
      </c>
    </row>
    <row r="255" spans="1:13" x14ac:dyDescent="0.2">
      <c r="A255" s="10" t="str">
        <f t="shared" si="16"/>
        <v>2023/6末</v>
      </c>
      <c r="B255" s="10" t="str">
        <f t="shared" si="16"/>
        <v>令和5/6末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40</v>
      </c>
      <c r="I255" s="18">
        <v>0</v>
      </c>
      <c r="J255" s="18">
        <v>77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2023/6末</v>
      </c>
      <c r="B256" s="8" t="str">
        <f t="shared" si="16"/>
        <v>令和5/6末</v>
      </c>
      <c r="C256" s="16">
        <v>254</v>
      </c>
      <c r="D256" s="16">
        <v>274</v>
      </c>
      <c r="E256" s="17" t="s">
        <v>283</v>
      </c>
      <c r="F256" s="16">
        <v>50</v>
      </c>
      <c r="G256" s="16">
        <v>0</v>
      </c>
      <c r="H256" s="16">
        <v>52</v>
      </c>
      <c r="I256" s="16">
        <v>0</v>
      </c>
      <c r="J256" s="16">
        <v>102</v>
      </c>
      <c r="K256" s="16">
        <v>0</v>
      </c>
      <c r="L256" s="16">
        <v>44</v>
      </c>
      <c r="M256" s="9" t="s">
        <v>409</v>
      </c>
    </row>
    <row r="257" spans="1:13" x14ac:dyDescent="0.2">
      <c r="A257" s="10" t="str">
        <f t="shared" si="16"/>
        <v>2023/6末</v>
      </c>
      <c r="B257" s="10" t="str">
        <f t="shared" si="16"/>
        <v>令和5/6末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2023/6末</v>
      </c>
      <c r="B258" s="8" t="str">
        <f t="shared" si="16"/>
        <v>令和5/6末</v>
      </c>
      <c r="C258" s="16">
        <v>256</v>
      </c>
      <c r="D258" s="16">
        <v>276</v>
      </c>
      <c r="E258" s="17" t="s">
        <v>285</v>
      </c>
      <c r="F258" s="16">
        <v>94</v>
      </c>
      <c r="G258" s="16">
        <v>1</v>
      </c>
      <c r="H258" s="16">
        <v>92</v>
      </c>
      <c r="I258" s="16">
        <v>0</v>
      </c>
      <c r="J258" s="16">
        <v>186</v>
      </c>
      <c r="K258" s="16">
        <v>1</v>
      </c>
      <c r="L258" s="16">
        <v>84</v>
      </c>
      <c r="M258" s="9" t="s">
        <v>409</v>
      </c>
    </row>
    <row r="259" spans="1:13" x14ac:dyDescent="0.2">
      <c r="A259" s="10" t="str">
        <f t="shared" si="16"/>
        <v>2023/6末</v>
      </c>
      <c r="B259" s="10" t="str">
        <f t="shared" si="16"/>
        <v>令和5/6末</v>
      </c>
      <c r="C259" s="18">
        <v>257</v>
      </c>
      <c r="D259" s="18">
        <v>277</v>
      </c>
      <c r="E259" s="19" t="s">
        <v>286</v>
      </c>
      <c r="F259" s="18">
        <v>53</v>
      </c>
      <c r="G259" s="18">
        <v>0</v>
      </c>
      <c r="H259" s="18">
        <v>51</v>
      </c>
      <c r="I259" s="18">
        <v>0</v>
      </c>
      <c r="J259" s="18">
        <v>104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2023/6末</v>
      </c>
      <c r="B260" s="8" t="str">
        <f t="shared" si="16"/>
        <v>令和5/6末</v>
      </c>
      <c r="C260" s="16">
        <v>258</v>
      </c>
      <c r="D260" s="16">
        <v>278</v>
      </c>
      <c r="E260" s="17" t="s">
        <v>287</v>
      </c>
      <c r="F260" s="16">
        <v>91</v>
      </c>
      <c r="G260" s="16">
        <v>1</v>
      </c>
      <c r="H260" s="16">
        <v>82</v>
      </c>
      <c r="I260" s="16">
        <v>1</v>
      </c>
      <c r="J260" s="16">
        <v>173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2023/6末</v>
      </c>
      <c r="B261" s="10" t="str">
        <f t="shared" si="17"/>
        <v>令和5/6末</v>
      </c>
      <c r="C261" s="18">
        <v>259</v>
      </c>
      <c r="D261" s="18">
        <v>280</v>
      </c>
      <c r="E261" s="19" t="s">
        <v>471</v>
      </c>
      <c r="F261" s="18">
        <v>75</v>
      </c>
      <c r="G261" s="18">
        <v>0</v>
      </c>
      <c r="H261" s="18">
        <v>93</v>
      </c>
      <c r="I261" s="18">
        <v>0</v>
      </c>
      <c r="J261" s="18">
        <v>168</v>
      </c>
      <c r="K261" s="18">
        <v>0</v>
      </c>
      <c r="L261" s="18">
        <v>77</v>
      </c>
      <c r="M261" s="7" t="s">
        <v>410</v>
      </c>
    </row>
    <row r="262" spans="1:13" x14ac:dyDescent="0.2">
      <c r="A262" s="8" t="str">
        <f t="shared" si="17"/>
        <v>2023/6末</v>
      </c>
      <c r="B262" s="8" t="str">
        <f t="shared" si="17"/>
        <v>令和5/6末</v>
      </c>
      <c r="C262" s="16">
        <v>260</v>
      </c>
      <c r="D262" s="16">
        <v>281</v>
      </c>
      <c r="E262" s="17" t="s">
        <v>480</v>
      </c>
      <c r="F262" s="16">
        <v>47</v>
      </c>
      <c r="G262" s="16">
        <v>0</v>
      </c>
      <c r="H262" s="16">
        <v>44</v>
      </c>
      <c r="I262" s="16">
        <v>0</v>
      </c>
      <c r="J262" s="16">
        <v>91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2023/6末</v>
      </c>
      <c r="B263" s="10" t="str">
        <f t="shared" si="17"/>
        <v>令和5/6末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2023/6末</v>
      </c>
      <c r="B264" s="8" t="str">
        <f t="shared" si="17"/>
        <v>令和5/6末</v>
      </c>
      <c r="C264" s="16">
        <v>262</v>
      </c>
      <c r="D264" s="16">
        <v>283</v>
      </c>
      <c r="E264" s="17" t="s">
        <v>482</v>
      </c>
      <c r="F264" s="16">
        <v>46</v>
      </c>
      <c r="G264" s="16">
        <v>0</v>
      </c>
      <c r="H264" s="16">
        <v>48</v>
      </c>
      <c r="I264" s="16">
        <v>0</v>
      </c>
      <c r="J264" s="16">
        <v>94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2023/6末</v>
      </c>
      <c r="B265" s="10" t="str">
        <f t="shared" si="17"/>
        <v>令和5/6末</v>
      </c>
      <c r="C265" s="18">
        <v>263</v>
      </c>
      <c r="D265" s="18">
        <v>284</v>
      </c>
      <c r="E265" s="19" t="s">
        <v>483</v>
      </c>
      <c r="F265" s="18">
        <v>22</v>
      </c>
      <c r="G265" s="18">
        <v>0</v>
      </c>
      <c r="H265" s="18">
        <v>14</v>
      </c>
      <c r="I265" s="18">
        <v>0</v>
      </c>
      <c r="J265" s="18">
        <v>36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2023/6末</v>
      </c>
      <c r="B266" s="8" t="str">
        <f t="shared" si="17"/>
        <v>令和5/6末</v>
      </c>
      <c r="C266" s="16">
        <v>264</v>
      </c>
      <c r="D266" s="16">
        <v>285</v>
      </c>
      <c r="E266" s="17" t="s">
        <v>484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2023/6末</v>
      </c>
      <c r="B267" s="10" t="str">
        <f t="shared" si="17"/>
        <v>令和5/6末</v>
      </c>
      <c r="C267" s="18">
        <v>265</v>
      </c>
      <c r="D267" s="18">
        <v>286</v>
      </c>
      <c r="E267" s="19" t="s">
        <v>485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2023/6末</v>
      </c>
      <c r="B268" s="8" t="str">
        <f t="shared" si="17"/>
        <v>令和5/6末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2023/6末</v>
      </c>
      <c r="B269" s="10" t="str">
        <f t="shared" si="17"/>
        <v>令和5/6末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29</v>
      </c>
      <c r="I269" s="18">
        <v>1</v>
      </c>
      <c r="J269" s="18">
        <v>49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2023/6末</v>
      </c>
      <c r="B270" s="8" t="str">
        <f t="shared" si="17"/>
        <v>令和5/6末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15</v>
      </c>
      <c r="I270" s="16">
        <v>1</v>
      </c>
      <c r="J270" s="16">
        <v>31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2023/6末</v>
      </c>
      <c r="B271" s="10" t="str">
        <f t="shared" si="17"/>
        <v>令和5/6末</v>
      </c>
      <c r="C271" s="18">
        <v>269</v>
      </c>
      <c r="D271" s="18">
        <v>290</v>
      </c>
      <c r="E271" s="19" t="s">
        <v>489</v>
      </c>
      <c r="F271" s="18">
        <v>27</v>
      </c>
      <c r="G271" s="18">
        <v>0</v>
      </c>
      <c r="H271" s="18">
        <v>34</v>
      </c>
      <c r="I271" s="18">
        <v>0</v>
      </c>
      <c r="J271" s="18">
        <v>61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2023/6末</v>
      </c>
      <c r="B272" s="8" t="str">
        <f t="shared" si="17"/>
        <v>令和5/6末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2023/6末</v>
      </c>
      <c r="B273" s="10" t="str">
        <f t="shared" si="17"/>
        <v>令和5/6末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2023/6末</v>
      </c>
      <c r="B274" s="8" t="str">
        <f t="shared" si="17"/>
        <v>令和5/6末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2023/6末</v>
      </c>
      <c r="B275" s="10" t="str">
        <f t="shared" si="17"/>
        <v>令和5/6末</v>
      </c>
      <c r="C275" s="18">
        <v>273</v>
      </c>
      <c r="D275" s="18">
        <v>294</v>
      </c>
      <c r="E275" s="19" t="s">
        <v>493</v>
      </c>
      <c r="F275" s="18">
        <v>10</v>
      </c>
      <c r="G275" s="18">
        <v>0</v>
      </c>
      <c r="H275" s="18">
        <v>7</v>
      </c>
      <c r="I275" s="18">
        <v>0</v>
      </c>
      <c r="J275" s="18">
        <v>17</v>
      </c>
      <c r="K275" s="18">
        <v>0</v>
      </c>
      <c r="L275" s="18">
        <v>11</v>
      </c>
      <c r="M275" s="7" t="s">
        <v>410</v>
      </c>
    </row>
    <row r="276" spans="1:13" x14ac:dyDescent="0.2">
      <c r="A276" s="8" t="str">
        <f t="shared" si="17"/>
        <v>2023/6末</v>
      </c>
      <c r="B276" s="8" t="str">
        <f t="shared" si="17"/>
        <v>令和5/6末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2023/6末</v>
      </c>
      <c r="B277" s="10" t="str">
        <f t="shared" si="18"/>
        <v>令和5/6末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2023/6末</v>
      </c>
      <c r="B278" s="8" t="str">
        <f t="shared" si="18"/>
        <v>令和5/6末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2023/6末</v>
      </c>
      <c r="B279" s="10" t="str">
        <f t="shared" si="18"/>
        <v>令和5/6末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2023/6末</v>
      </c>
      <c r="B280" s="8" t="str">
        <f t="shared" si="18"/>
        <v>令和5/6末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2023/6末</v>
      </c>
      <c r="B281" s="10" t="str">
        <f t="shared" si="18"/>
        <v>令和5/6末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2023/6末</v>
      </c>
      <c r="B282" s="8" t="str">
        <f t="shared" si="18"/>
        <v>令和5/6末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2023/6末</v>
      </c>
      <c r="B283" s="10" t="str">
        <f t="shared" si="18"/>
        <v>令和5/6末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2023/6末</v>
      </c>
      <c r="B284" s="8" t="str">
        <f t="shared" si="18"/>
        <v>令和5/6末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2023/6末</v>
      </c>
      <c r="B285" s="10" t="str">
        <f t="shared" si="18"/>
        <v>令和5/6末</v>
      </c>
      <c r="C285" s="18">
        <v>283</v>
      </c>
      <c r="D285" s="18">
        <v>400</v>
      </c>
      <c r="E285" s="19" t="s">
        <v>288</v>
      </c>
      <c r="F285" s="18">
        <v>86</v>
      </c>
      <c r="G285" s="18">
        <v>0</v>
      </c>
      <c r="H285" s="18">
        <v>89</v>
      </c>
      <c r="I285" s="18">
        <v>1</v>
      </c>
      <c r="J285" s="18">
        <v>175</v>
      </c>
      <c r="K285" s="18">
        <v>1</v>
      </c>
      <c r="L285" s="18">
        <v>94</v>
      </c>
      <c r="M285" s="7" t="s">
        <v>411</v>
      </c>
    </row>
    <row r="286" spans="1:13" x14ac:dyDescent="0.2">
      <c r="A286" s="8" t="str">
        <f t="shared" si="18"/>
        <v>2023/6末</v>
      </c>
      <c r="B286" s="8" t="str">
        <f t="shared" si="18"/>
        <v>令和5/6末</v>
      </c>
      <c r="C286" s="16">
        <v>284</v>
      </c>
      <c r="D286" s="16">
        <v>401</v>
      </c>
      <c r="E286" s="17" t="s">
        <v>289</v>
      </c>
      <c r="F286" s="16">
        <v>150</v>
      </c>
      <c r="G286" s="16">
        <v>0</v>
      </c>
      <c r="H286" s="16">
        <v>171</v>
      </c>
      <c r="I286" s="16">
        <v>1</v>
      </c>
      <c r="J286" s="16">
        <v>321</v>
      </c>
      <c r="K286" s="16">
        <v>1</v>
      </c>
      <c r="L286" s="16">
        <v>162</v>
      </c>
      <c r="M286" s="9" t="s">
        <v>411</v>
      </c>
    </row>
    <row r="287" spans="1:13" x14ac:dyDescent="0.2">
      <c r="A287" s="10" t="str">
        <f t="shared" si="18"/>
        <v>2023/6末</v>
      </c>
      <c r="B287" s="10" t="str">
        <f t="shared" si="18"/>
        <v>令和5/6末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2023/6末</v>
      </c>
      <c r="B288" s="8" t="str">
        <f t="shared" si="18"/>
        <v>令和5/6末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35</v>
      </c>
      <c r="I288" s="16">
        <v>0</v>
      </c>
      <c r="J288" s="16">
        <v>65</v>
      </c>
      <c r="K288" s="16">
        <v>0</v>
      </c>
      <c r="L288" s="16">
        <v>34</v>
      </c>
      <c r="M288" s="9" t="s">
        <v>411</v>
      </c>
    </row>
    <row r="289" spans="1:13" x14ac:dyDescent="0.2">
      <c r="A289" s="10" t="str">
        <f t="shared" si="18"/>
        <v>2023/6末</v>
      </c>
      <c r="B289" s="10" t="str">
        <f t="shared" si="18"/>
        <v>令和5/6末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2023/6末</v>
      </c>
      <c r="B290" s="8" t="str">
        <f t="shared" si="18"/>
        <v>令和5/6末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2023/6末</v>
      </c>
      <c r="B291" s="10" t="str">
        <f t="shared" si="18"/>
        <v>令和5/6末</v>
      </c>
      <c r="C291" s="18">
        <v>289</v>
      </c>
      <c r="D291" s="18">
        <v>406</v>
      </c>
      <c r="E291" s="19" t="s">
        <v>294</v>
      </c>
      <c r="F291" s="18">
        <v>22</v>
      </c>
      <c r="G291" s="18">
        <v>0</v>
      </c>
      <c r="H291" s="18">
        <v>24</v>
      </c>
      <c r="I291" s="18">
        <v>0</v>
      </c>
      <c r="J291" s="18">
        <v>46</v>
      </c>
      <c r="K291" s="18">
        <v>0</v>
      </c>
      <c r="L291" s="18">
        <v>23</v>
      </c>
      <c r="M291" s="7" t="s">
        <v>411</v>
      </c>
    </row>
    <row r="292" spans="1:13" x14ac:dyDescent="0.2">
      <c r="A292" s="8" t="str">
        <f t="shared" si="18"/>
        <v>2023/6末</v>
      </c>
      <c r="B292" s="8" t="str">
        <f t="shared" si="18"/>
        <v>令和5/6末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78</v>
      </c>
      <c r="I292" s="16">
        <v>0</v>
      </c>
      <c r="J292" s="16">
        <v>164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2023/6末</v>
      </c>
      <c r="B293" s="10" t="str">
        <f t="shared" si="19"/>
        <v>令和5/6末</v>
      </c>
      <c r="C293" s="18">
        <v>291</v>
      </c>
      <c r="D293" s="18">
        <v>408</v>
      </c>
      <c r="E293" s="19" t="s">
        <v>296</v>
      </c>
      <c r="F293" s="18">
        <v>10</v>
      </c>
      <c r="G293" s="18">
        <v>0</v>
      </c>
      <c r="H293" s="18">
        <v>10</v>
      </c>
      <c r="I293" s="18">
        <v>0</v>
      </c>
      <c r="J293" s="18">
        <v>20</v>
      </c>
      <c r="K293" s="18">
        <v>0</v>
      </c>
      <c r="L293" s="18">
        <v>15</v>
      </c>
      <c r="M293" s="7" t="s">
        <v>411</v>
      </c>
    </row>
    <row r="294" spans="1:13" x14ac:dyDescent="0.2">
      <c r="A294" s="8" t="str">
        <f t="shared" si="19"/>
        <v>2023/6末</v>
      </c>
      <c r="B294" s="8" t="str">
        <f t="shared" si="19"/>
        <v>令和5/6末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2023/6末</v>
      </c>
      <c r="B295" s="10" t="str">
        <f t="shared" si="19"/>
        <v>令和5/6末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2023/6末</v>
      </c>
      <c r="B296" s="8" t="str">
        <f t="shared" si="19"/>
        <v>令和5/6末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2023/6末</v>
      </c>
      <c r="B297" s="10" t="str">
        <f t="shared" si="19"/>
        <v>令和5/6末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2023/6末</v>
      </c>
      <c r="B298" s="8" t="str">
        <f t="shared" si="19"/>
        <v>令和5/6末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7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2023/6末</v>
      </c>
      <c r="B299" s="10" t="str">
        <f t="shared" si="19"/>
        <v>令和5/6末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2023/6末</v>
      </c>
      <c r="B300" s="8" t="str">
        <f t="shared" si="19"/>
        <v>令和5/6末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2023/6末</v>
      </c>
      <c r="B301" s="10" t="str">
        <f t="shared" si="19"/>
        <v>令和5/6末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2023/6末</v>
      </c>
      <c r="B302" s="8" t="str">
        <f t="shared" si="19"/>
        <v>令和5/6末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2023/6末</v>
      </c>
      <c r="B303" s="10" t="str">
        <f t="shared" si="19"/>
        <v>令和5/6末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2023/6末</v>
      </c>
      <c r="B304" s="8" t="str">
        <f t="shared" si="19"/>
        <v>令和5/6末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58</v>
      </c>
      <c r="I304" s="16">
        <v>0</v>
      </c>
      <c r="J304" s="16">
        <v>63</v>
      </c>
      <c r="K304" s="16">
        <v>0</v>
      </c>
      <c r="L304" s="16">
        <v>63</v>
      </c>
      <c r="M304" s="9" t="s">
        <v>411</v>
      </c>
    </row>
    <row r="305" spans="1:13" x14ac:dyDescent="0.2">
      <c r="A305" s="10" t="str">
        <f t="shared" si="19"/>
        <v>2023/6末</v>
      </c>
      <c r="B305" s="10" t="str">
        <f t="shared" si="19"/>
        <v>令和5/6末</v>
      </c>
      <c r="C305" s="18">
        <v>303</v>
      </c>
      <c r="D305" s="18">
        <v>500</v>
      </c>
      <c r="E305" s="19" t="s">
        <v>308</v>
      </c>
      <c r="F305" s="18">
        <v>251</v>
      </c>
      <c r="G305" s="18">
        <v>0</v>
      </c>
      <c r="H305" s="18">
        <v>258</v>
      </c>
      <c r="I305" s="18">
        <v>1</v>
      </c>
      <c r="J305" s="18">
        <v>509</v>
      </c>
      <c r="K305" s="18">
        <v>1</v>
      </c>
      <c r="L305" s="18">
        <v>190</v>
      </c>
      <c r="M305" s="7" t="s">
        <v>412</v>
      </c>
    </row>
    <row r="306" spans="1:13" x14ac:dyDescent="0.2">
      <c r="A306" s="8" t="str">
        <f t="shared" si="19"/>
        <v>2023/6末</v>
      </c>
      <c r="B306" s="8" t="str">
        <f t="shared" si="19"/>
        <v>令和5/6末</v>
      </c>
      <c r="C306" s="16">
        <v>304</v>
      </c>
      <c r="D306" s="16">
        <v>501</v>
      </c>
      <c r="E306" s="17" t="s">
        <v>309</v>
      </c>
      <c r="F306" s="16">
        <v>89</v>
      </c>
      <c r="G306" s="16">
        <v>4</v>
      </c>
      <c r="H306" s="16">
        <v>73</v>
      </c>
      <c r="I306" s="16">
        <v>1</v>
      </c>
      <c r="J306" s="16">
        <v>162</v>
      </c>
      <c r="K306" s="16">
        <v>5</v>
      </c>
      <c r="L306" s="16">
        <v>74</v>
      </c>
      <c r="M306" s="9" t="s">
        <v>412</v>
      </c>
    </row>
    <row r="307" spans="1:13" x14ac:dyDescent="0.2">
      <c r="A307" s="10" t="str">
        <f t="shared" si="19"/>
        <v>2023/6末</v>
      </c>
      <c r="B307" s="10" t="str">
        <f t="shared" si="19"/>
        <v>令和5/6末</v>
      </c>
      <c r="C307" s="18">
        <v>305</v>
      </c>
      <c r="D307" s="18">
        <v>502</v>
      </c>
      <c r="E307" s="19" t="s">
        <v>310</v>
      </c>
      <c r="F307" s="18">
        <v>47</v>
      </c>
      <c r="G307" s="18">
        <v>0</v>
      </c>
      <c r="H307" s="18">
        <v>41</v>
      </c>
      <c r="I307" s="18">
        <v>0</v>
      </c>
      <c r="J307" s="18">
        <v>88</v>
      </c>
      <c r="K307" s="18">
        <v>0</v>
      </c>
      <c r="L307" s="18">
        <v>45</v>
      </c>
      <c r="M307" s="7" t="s">
        <v>412</v>
      </c>
    </row>
    <row r="308" spans="1:13" x14ac:dyDescent="0.2">
      <c r="A308" s="8" t="str">
        <f t="shared" si="19"/>
        <v>2023/6末</v>
      </c>
      <c r="B308" s="8" t="str">
        <f t="shared" si="19"/>
        <v>令和5/6末</v>
      </c>
      <c r="C308" s="16">
        <v>306</v>
      </c>
      <c r="D308" s="16">
        <v>503</v>
      </c>
      <c r="E308" s="17" t="s">
        <v>311</v>
      </c>
      <c r="F308" s="16">
        <v>50</v>
      </c>
      <c r="G308" s="16">
        <v>0</v>
      </c>
      <c r="H308" s="16">
        <v>41</v>
      </c>
      <c r="I308" s="16">
        <v>0</v>
      </c>
      <c r="J308" s="16">
        <v>91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2023/6末</v>
      </c>
      <c r="B309" s="10" t="str">
        <f t="shared" si="20"/>
        <v>令和5/6末</v>
      </c>
      <c r="C309" s="18">
        <v>307</v>
      </c>
      <c r="D309" s="18">
        <v>504</v>
      </c>
      <c r="E309" s="19" t="s">
        <v>312</v>
      </c>
      <c r="F309" s="18">
        <v>86</v>
      </c>
      <c r="G309" s="18">
        <v>0</v>
      </c>
      <c r="H309" s="18">
        <v>80</v>
      </c>
      <c r="I309" s="18">
        <v>0</v>
      </c>
      <c r="J309" s="18">
        <v>166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2023/6末</v>
      </c>
      <c r="B310" s="8" t="str">
        <f t="shared" si="20"/>
        <v>令和5/6末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2023/6末</v>
      </c>
      <c r="B311" s="10" t="str">
        <f t="shared" si="20"/>
        <v>令和5/6末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149</v>
      </c>
      <c r="I311" s="18">
        <v>0</v>
      </c>
      <c r="J311" s="18">
        <v>280</v>
      </c>
      <c r="K311" s="18">
        <v>0</v>
      </c>
      <c r="L311" s="18">
        <v>110</v>
      </c>
      <c r="M311" s="7" t="s">
        <v>412</v>
      </c>
    </row>
    <row r="312" spans="1:13" x14ac:dyDescent="0.2">
      <c r="A312" s="8" t="str">
        <f t="shared" si="20"/>
        <v>2023/6末</v>
      </c>
      <c r="B312" s="8" t="str">
        <f t="shared" si="20"/>
        <v>令和5/6末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38</v>
      </c>
      <c r="I312" s="16">
        <v>0</v>
      </c>
      <c r="J312" s="16">
        <v>77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2023/6末</v>
      </c>
      <c r="B313" s="10" t="str">
        <f t="shared" si="20"/>
        <v>令和5/6末</v>
      </c>
      <c r="C313" s="18">
        <v>311</v>
      </c>
      <c r="D313" s="18">
        <v>508</v>
      </c>
      <c r="E313" s="19" t="s">
        <v>316</v>
      </c>
      <c r="F313" s="18">
        <v>54</v>
      </c>
      <c r="G313" s="18">
        <v>3</v>
      </c>
      <c r="H313" s="18">
        <v>63</v>
      </c>
      <c r="I313" s="18">
        <v>2</v>
      </c>
      <c r="J313" s="18">
        <v>117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2023/6末</v>
      </c>
      <c r="B314" s="8" t="str">
        <f t="shared" si="20"/>
        <v>令和5/6末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76</v>
      </c>
      <c r="I314" s="16">
        <v>0</v>
      </c>
      <c r="J314" s="16">
        <v>156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2023/6末</v>
      </c>
      <c r="B315" s="10" t="str">
        <f t="shared" si="20"/>
        <v>令和5/6末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70</v>
      </c>
      <c r="I315" s="18">
        <v>0</v>
      </c>
      <c r="J315" s="18">
        <v>139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2023/6末</v>
      </c>
      <c r="B316" s="8" t="str">
        <f t="shared" si="20"/>
        <v>令和5/6末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20</v>
      </c>
      <c r="I316" s="16">
        <v>0</v>
      </c>
      <c r="J316" s="16">
        <v>40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2023/6末</v>
      </c>
      <c r="B317" s="10" t="str">
        <f t="shared" si="20"/>
        <v>令和5/6末</v>
      </c>
      <c r="C317" s="18">
        <v>315</v>
      </c>
      <c r="D317" s="18">
        <v>512</v>
      </c>
      <c r="E317" s="19" t="s">
        <v>320</v>
      </c>
      <c r="F317" s="18">
        <v>22</v>
      </c>
      <c r="G317" s="18">
        <v>0</v>
      </c>
      <c r="H317" s="18">
        <v>21</v>
      </c>
      <c r="I317" s="18">
        <v>1</v>
      </c>
      <c r="J317" s="18">
        <v>43</v>
      </c>
      <c r="K317" s="18">
        <v>1</v>
      </c>
      <c r="L317" s="18">
        <v>21</v>
      </c>
      <c r="M317" s="7" t="s">
        <v>412</v>
      </c>
    </row>
    <row r="318" spans="1:13" x14ac:dyDescent="0.2">
      <c r="A318" s="8" t="str">
        <f t="shared" si="20"/>
        <v>2023/6末</v>
      </c>
      <c r="B318" s="8" t="str">
        <f t="shared" si="20"/>
        <v>令和5/6末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73</v>
      </c>
      <c r="I318" s="16">
        <v>0</v>
      </c>
      <c r="J318" s="16">
        <v>143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2023/6末</v>
      </c>
      <c r="B319" s="10" t="str">
        <f t="shared" si="20"/>
        <v>令和5/6末</v>
      </c>
      <c r="C319" s="18">
        <v>317</v>
      </c>
      <c r="D319" s="18">
        <v>514</v>
      </c>
      <c r="E319" s="19" t="s">
        <v>322</v>
      </c>
      <c r="F319" s="18">
        <v>55</v>
      </c>
      <c r="G319" s="18">
        <v>1</v>
      </c>
      <c r="H319" s="18">
        <v>45</v>
      </c>
      <c r="I319" s="18">
        <v>2</v>
      </c>
      <c r="J319" s="18">
        <v>100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2023/6末</v>
      </c>
      <c r="B320" s="8" t="str">
        <f t="shared" si="20"/>
        <v>令和5/6末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82</v>
      </c>
      <c r="I320" s="16">
        <v>1</v>
      </c>
      <c r="J320" s="16">
        <v>146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2023/6末</v>
      </c>
      <c r="B321" s="10" t="str">
        <f t="shared" si="20"/>
        <v>令和5/6末</v>
      </c>
      <c r="C321" s="18">
        <v>319</v>
      </c>
      <c r="D321" s="18">
        <v>516</v>
      </c>
      <c r="E321" s="19" t="s">
        <v>324</v>
      </c>
      <c r="F321" s="18">
        <v>44</v>
      </c>
      <c r="G321" s="18">
        <v>0</v>
      </c>
      <c r="H321" s="18">
        <v>43</v>
      </c>
      <c r="I321" s="18">
        <v>0</v>
      </c>
      <c r="J321" s="18">
        <v>87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2023/6末</v>
      </c>
      <c r="B322" s="8" t="str">
        <f t="shared" si="20"/>
        <v>令和5/6末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83</v>
      </c>
      <c r="I322" s="16">
        <v>0</v>
      </c>
      <c r="J322" s="16">
        <v>155</v>
      </c>
      <c r="K322" s="16">
        <v>0</v>
      </c>
      <c r="L322" s="16">
        <v>50</v>
      </c>
      <c r="M322" s="9" t="s">
        <v>412</v>
      </c>
    </row>
    <row r="323" spans="1:13" x14ac:dyDescent="0.2">
      <c r="A323" s="10" t="str">
        <f t="shared" si="20"/>
        <v>2023/6末</v>
      </c>
      <c r="B323" s="10" t="str">
        <f t="shared" si="20"/>
        <v>令和5/6末</v>
      </c>
      <c r="C323" s="18">
        <v>321</v>
      </c>
      <c r="D323" s="18">
        <v>518</v>
      </c>
      <c r="E323" s="19" t="s">
        <v>326</v>
      </c>
      <c r="F323" s="18">
        <v>173</v>
      </c>
      <c r="G323" s="18">
        <v>0</v>
      </c>
      <c r="H323" s="18">
        <v>174</v>
      </c>
      <c r="I323" s="18">
        <v>2</v>
      </c>
      <c r="J323" s="18">
        <v>347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20"/>
        <v>2023/6末</v>
      </c>
      <c r="B324" s="8" t="str">
        <f t="shared" si="20"/>
        <v>令和5/6末</v>
      </c>
      <c r="C324" s="16">
        <v>322</v>
      </c>
      <c r="D324" s="16">
        <v>519</v>
      </c>
      <c r="E324" s="17" t="s">
        <v>327</v>
      </c>
      <c r="F324" s="16">
        <v>71</v>
      </c>
      <c r="G324" s="16">
        <v>0</v>
      </c>
      <c r="H324" s="16">
        <v>72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2023/6末</v>
      </c>
      <c r="B325" s="10" t="str">
        <f t="shared" si="21"/>
        <v>令和5/6末</v>
      </c>
      <c r="C325" s="18">
        <v>323</v>
      </c>
      <c r="D325" s="18">
        <v>520</v>
      </c>
      <c r="E325" s="19" t="s">
        <v>328</v>
      </c>
      <c r="F325" s="18">
        <v>97</v>
      </c>
      <c r="G325" s="18">
        <v>0</v>
      </c>
      <c r="H325" s="18">
        <v>98</v>
      </c>
      <c r="I325" s="18">
        <v>0</v>
      </c>
      <c r="J325" s="18">
        <v>195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2023/6末</v>
      </c>
      <c r="B326" s="8" t="str">
        <f t="shared" si="21"/>
        <v>令和5/6末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32</v>
      </c>
      <c r="I326" s="16">
        <v>0</v>
      </c>
      <c r="J326" s="16">
        <v>76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2023/6末</v>
      </c>
      <c r="B327" s="10" t="str">
        <f t="shared" si="21"/>
        <v>令和5/6末</v>
      </c>
      <c r="C327" s="18">
        <v>325</v>
      </c>
      <c r="D327" s="18">
        <v>522</v>
      </c>
      <c r="E327" s="19" t="s">
        <v>330</v>
      </c>
      <c r="F327" s="18">
        <v>80</v>
      </c>
      <c r="G327" s="18">
        <v>0</v>
      </c>
      <c r="H327" s="18">
        <v>79</v>
      </c>
      <c r="I327" s="18">
        <v>0</v>
      </c>
      <c r="J327" s="18">
        <v>159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2023/6末</v>
      </c>
      <c r="B328" s="8" t="str">
        <f t="shared" si="21"/>
        <v>令和5/6末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45</v>
      </c>
      <c r="I328" s="16">
        <v>0</v>
      </c>
      <c r="J328" s="16">
        <v>86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2023/6末</v>
      </c>
      <c r="B329" s="10" t="str">
        <f t="shared" si="21"/>
        <v>令和5/6末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2023/6末</v>
      </c>
      <c r="B330" s="8" t="str">
        <f t="shared" si="21"/>
        <v>令和5/6末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45</v>
      </c>
      <c r="I330" s="16">
        <v>0</v>
      </c>
      <c r="J330" s="16">
        <v>83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2023/6末</v>
      </c>
      <c r="B331" s="10" t="str">
        <f t="shared" si="21"/>
        <v>令和5/6末</v>
      </c>
      <c r="C331" s="18">
        <v>329</v>
      </c>
      <c r="D331" s="18">
        <v>526</v>
      </c>
      <c r="E331" s="19" t="s">
        <v>334</v>
      </c>
      <c r="F331" s="18">
        <v>41</v>
      </c>
      <c r="G331" s="18">
        <v>0</v>
      </c>
      <c r="H331" s="18">
        <v>44</v>
      </c>
      <c r="I331" s="18">
        <v>0</v>
      </c>
      <c r="J331" s="18">
        <v>85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2023/6末</v>
      </c>
      <c r="B332" s="8" t="str">
        <f t="shared" si="21"/>
        <v>令和5/6末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21</v>
      </c>
      <c r="I332" s="16">
        <v>0</v>
      </c>
      <c r="J332" s="16">
        <v>39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2023/6末</v>
      </c>
      <c r="B333" s="10" t="str">
        <f t="shared" si="21"/>
        <v>令和5/6末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2023/6末</v>
      </c>
      <c r="B334" s="8" t="str">
        <f t="shared" si="21"/>
        <v>令和5/6末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2023/6末</v>
      </c>
      <c r="B335" s="10" t="str">
        <f t="shared" si="21"/>
        <v>令和5/6末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2023/6末</v>
      </c>
      <c r="B336" s="8" t="str">
        <f t="shared" si="21"/>
        <v>令和5/6末</v>
      </c>
      <c r="C336" s="16">
        <v>334</v>
      </c>
      <c r="D336" s="16">
        <v>531</v>
      </c>
      <c r="E336" s="17" t="s">
        <v>339</v>
      </c>
      <c r="F336" s="16">
        <v>17</v>
      </c>
      <c r="G336" s="16">
        <v>1</v>
      </c>
      <c r="H336" s="16">
        <v>11</v>
      </c>
      <c r="I336" s="16">
        <v>1</v>
      </c>
      <c r="J336" s="16">
        <v>28</v>
      </c>
      <c r="K336" s="16">
        <v>2</v>
      </c>
      <c r="L336" s="16">
        <v>12</v>
      </c>
      <c r="M336" s="9" t="s">
        <v>412</v>
      </c>
    </row>
    <row r="337" spans="1:13" x14ac:dyDescent="0.2">
      <c r="A337" s="10" t="str">
        <f t="shared" si="21"/>
        <v>2023/6末</v>
      </c>
      <c r="B337" s="10" t="str">
        <f t="shared" si="21"/>
        <v>令和5/6末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2023/6末</v>
      </c>
      <c r="B338" s="8" t="str">
        <f t="shared" si="21"/>
        <v>令和5/6末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2023/6末</v>
      </c>
      <c r="B339" s="10" t="str">
        <f t="shared" si="21"/>
        <v>令和5/6末</v>
      </c>
      <c r="C339" s="18">
        <v>337</v>
      </c>
      <c r="D339" s="18">
        <v>534</v>
      </c>
      <c r="E339" s="19" t="s">
        <v>342</v>
      </c>
      <c r="F339" s="18">
        <v>99</v>
      </c>
      <c r="G339" s="18">
        <v>0</v>
      </c>
      <c r="H339" s="18">
        <v>94</v>
      </c>
      <c r="I339" s="18">
        <v>0</v>
      </c>
      <c r="J339" s="18">
        <v>193</v>
      </c>
      <c r="K339" s="18">
        <v>0</v>
      </c>
      <c r="L339" s="18">
        <v>99</v>
      </c>
      <c r="M339" s="7" t="s">
        <v>412</v>
      </c>
    </row>
    <row r="340" spans="1:13" x14ac:dyDescent="0.2">
      <c r="A340" s="8" t="str">
        <f t="shared" si="21"/>
        <v>2023/6末</v>
      </c>
      <c r="B340" s="8" t="str">
        <f t="shared" si="21"/>
        <v>令和5/6末</v>
      </c>
      <c r="C340" s="16">
        <v>338</v>
      </c>
      <c r="D340" s="16">
        <v>535</v>
      </c>
      <c r="E340" s="17" t="s">
        <v>343</v>
      </c>
      <c r="F340" s="16">
        <v>11</v>
      </c>
      <c r="G340" s="16">
        <v>0</v>
      </c>
      <c r="H340" s="16">
        <v>6</v>
      </c>
      <c r="I340" s="16">
        <v>0</v>
      </c>
      <c r="J340" s="16">
        <v>17</v>
      </c>
      <c r="K340" s="16">
        <v>0</v>
      </c>
      <c r="L340" s="16">
        <v>11</v>
      </c>
      <c r="M340" s="9" t="s">
        <v>412</v>
      </c>
    </row>
    <row r="341" spans="1:13" x14ac:dyDescent="0.2">
      <c r="A341" s="10" t="str">
        <f t="shared" ref="A341:B346" si="22">A340</f>
        <v>2023/6末</v>
      </c>
      <c r="B341" s="10" t="str">
        <f t="shared" si="22"/>
        <v>令和5/6末</v>
      </c>
      <c r="C341" s="18">
        <v>339</v>
      </c>
      <c r="D341" s="18">
        <v>536</v>
      </c>
      <c r="E341" s="19" t="s">
        <v>344</v>
      </c>
      <c r="F341" s="18">
        <v>72</v>
      </c>
      <c r="G341" s="18">
        <v>0</v>
      </c>
      <c r="H341" s="18">
        <v>64</v>
      </c>
      <c r="I341" s="18">
        <v>3</v>
      </c>
      <c r="J341" s="18">
        <v>136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2023/6末</v>
      </c>
      <c r="B342" s="8" t="str">
        <f t="shared" si="22"/>
        <v>令和5/6末</v>
      </c>
      <c r="C342" s="16">
        <v>340</v>
      </c>
      <c r="D342" s="16">
        <v>537</v>
      </c>
      <c r="E342" s="17" t="s">
        <v>345</v>
      </c>
      <c r="F342" s="16">
        <v>65</v>
      </c>
      <c r="G342" s="16">
        <v>0</v>
      </c>
      <c r="H342" s="16">
        <v>64</v>
      </c>
      <c r="I342" s="16">
        <v>0</v>
      </c>
      <c r="J342" s="16">
        <v>129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2023/6末</v>
      </c>
      <c r="B343" s="10" t="str">
        <f t="shared" si="22"/>
        <v>令和5/6末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2023/6末</v>
      </c>
      <c r="B344" s="8" t="str">
        <f t="shared" si="22"/>
        <v>令和5/6末</v>
      </c>
      <c r="C344" s="16">
        <v>342</v>
      </c>
      <c r="D344" s="16">
        <v>539</v>
      </c>
      <c r="E344" s="17" t="s">
        <v>347</v>
      </c>
      <c r="F344" s="16">
        <v>86</v>
      </c>
      <c r="G344" s="16">
        <v>0</v>
      </c>
      <c r="H344" s="16">
        <v>92</v>
      </c>
      <c r="I344" s="16">
        <v>1</v>
      </c>
      <c r="J344" s="16">
        <v>178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2023/6末</v>
      </c>
      <c r="B345" s="10" t="str">
        <f t="shared" si="22"/>
        <v>令和5/6末</v>
      </c>
      <c r="C345" s="18">
        <v>343</v>
      </c>
      <c r="D345" s="18">
        <v>540</v>
      </c>
      <c r="E345" s="19" t="s">
        <v>348</v>
      </c>
      <c r="F345" s="18">
        <v>22</v>
      </c>
      <c r="G345" s="18">
        <v>0</v>
      </c>
      <c r="H345" s="18">
        <v>50</v>
      </c>
      <c r="I345" s="18">
        <v>0</v>
      </c>
      <c r="J345" s="18">
        <v>72</v>
      </c>
      <c r="K345" s="18">
        <v>0</v>
      </c>
      <c r="L345" s="18">
        <v>72</v>
      </c>
      <c r="M345" s="7" t="s">
        <v>412</v>
      </c>
    </row>
    <row r="346" spans="1:13" x14ac:dyDescent="0.2">
      <c r="A346" s="11" t="str">
        <f t="shared" si="22"/>
        <v>2023/6末</v>
      </c>
      <c r="B346" s="11" t="str">
        <f t="shared" si="22"/>
        <v>令和5/6末</v>
      </c>
      <c r="C346" s="20">
        <v>344</v>
      </c>
      <c r="D346" s="20">
        <v>541</v>
      </c>
      <c r="E346" s="21" t="s">
        <v>349</v>
      </c>
      <c r="F346" s="20">
        <v>5</v>
      </c>
      <c r="G346" s="20">
        <v>0</v>
      </c>
      <c r="H346" s="20">
        <v>24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W2BKAsm1vMlqfI/pb5g+/Ls4/eqRXjxV+KNzLpuwBht/swJLsjbze89f8OQqrH1oyr5BOzGzY+jP54A3A6zbjw==" saltValue="LVxulSGpv5JY25Dj9y9zq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R346"/>
  <sheetViews>
    <sheetView workbookViewId="0">
      <selection activeCell="E3" sqref="E3:E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534</v>
      </c>
      <c r="B2" s="24" t="s">
        <v>535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38481</v>
      </c>
      <c r="G2" s="26">
        <f t="shared" si="0"/>
        <v>333</v>
      </c>
      <c r="H2" s="26">
        <f t="shared" si="0"/>
        <v>39472</v>
      </c>
      <c r="I2" s="26">
        <f t="shared" si="0"/>
        <v>546</v>
      </c>
      <c r="J2" s="26">
        <f t="shared" si="0"/>
        <v>77953</v>
      </c>
      <c r="K2" s="26">
        <f t="shared" si="0"/>
        <v>879</v>
      </c>
      <c r="L2" s="26">
        <f t="shared" si="0"/>
        <v>34725</v>
      </c>
      <c r="M2" s="108" t="s">
        <v>350</v>
      </c>
    </row>
    <row r="3" spans="1:18" x14ac:dyDescent="0.2">
      <c r="A3" s="6" t="str">
        <f>A2</f>
        <v>2023/7末</v>
      </c>
      <c r="B3" s="6" t="str">
        <f>B2</f>
        <v>令和5/7末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41</v>
      </c>
      <c r="I3" s="14">
        <v>2</v>
      </c>
      <c r="J3" s="14">
        <v>70</v>
      </c>
      <c r="K3" s="14">
        <v>2</v>
      </c>
      <c r="L3" s="14">
        <v>48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2023/7末</v>
      </c>
      <c r="B4" s="8" t="str">
        <f>B3</f>
        <v>令和5/7末</v>
      </c>
      <c r="C4" s="16">
        <v>2</v>
      </c>
      <c r="D4" s="16">
        <v>2</v>
      </c>
      <c r="E4" s="17" t="s">
        <v>43</v>
      </c>
      <c r="F4" s="16">
        <v>116</v>
      </c>
      <c r="G4" s="16">
        <v>0</v>
      </c>
      <c r="H4" s="16">
        <v>182</v>
      </c>
      <c r="I4" s="16">
        <v>7</v>
      </c>
      <c r="J4" s="16">
        <v>298</v>
      </c>
      <c r="K4" s="16">
        <v>7</v>
      </c>
      <c r="L4" s="16">
        <v>176</v>
      </c>
      <c r="M4" s="9" t="s">
        <v>396</v>
      </c>
      <c r="Q4" s="1"/>
    </row>
    <row r="5" spans="1:18" x14ac:dyDescent="0.2">
      <c r="A5" s="10" t="str">
        <f t="shared" ref="A5:B20" si="1">A4</f>
        <v>2023/7末</v>
      </c>
      <c r="B5" s="10" t="str">
        <f t="shared" si="1"/>
        <v>令和5/7末</v>
      </c>
      <c r="C5" s="18">
        <v>3</v>
      </c>
      <c r="D5" s="18">
        <v>3</v>
      </c>
      <c r="E5" s="19" t="s">
        <v>44</v>
      </c>
      <c r="F5" s="18">
        <v>154</v>
      </c>
      <c r="G5" s="18">
        <v>6</v>
      </c>
      <c r="H5" s="18">
        <v>149</v>
      </c>
      <c r="I5" s="18">
        <v>3</v>
      </c>
      <c r="J5" s="18">
        <v>303</v>
      </c>
      <c r="K5" s="18">
        <v>9</v>
      </c>
      <c r="L5" s="18">
        <v>142</v>
      </c>
      <c r="M5" s="7" t="s">
        <v>396</v>
      </c>
    </row>
    <row r="6" spans="1:18" x14ac:dyDescent="0.2">
      <c r="A6" s="8" t="str">
        <f t="shared" si="1"/>
        <v>2023/7末</v>
      </c>
      <c r="B6" s="8" t="str">
        <f t="shared" si="1"/>
        <v>令和5/7末</v>
      </c>
      <c r="C6" s="16">
        <v>4</v>
      </c>
      <c r="D6" s="16">
        <v>4</v>
      </c>
      <c r="E6" s="17" t="s">
        <v>45</v>
      </c>
      <c r="F6" s="16">
        <v>253</v>
      </c>
      <c r="G6" s="16">
        <v>0</v>
      </c>
      <c r="H6" s="16">
        <v>272</v>
      </c>
      <c r="I6" s="16">
        <v>4</v>
      </c>
      <c r="J6" s="16">
        <v>525</v>
      </c>
      <c r="K6" s="16">
        <v>4</v>
      </c>
      <c r="L6" s="16">
        <v>248</v>
      </c>
      <c r="M6" s="9" t="s">
        <v>396</v>
      </c>
    </row>
    <row r="7" spans="1:18" x14ac:dyDescent="0.2">
      <c r="A7" s="10" t="str">
        <f t="shared" si="1"/>
        <v>2023/7末</v>
      </c>
      <c r="B7" s="10" t="str">
        <f t="shared" si="1"/>
        <v>令和5/7末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160</v>
      </c>
      <c r="I7" s="18">
        <v>0</v>
      </c>
      <c r="J7" s="18">
        <v>315</v>
      </c>
      <c r="K7" s="18">
        <v>0</v>
      </c>
      <c r="L7" s="18">
        <v>132</v>
      </c>
      <c r="M7" s="7" t="s">
        <v>396</v>
      </c>
    </row>
    <row r="8" spans="1:18" x14ac:dyDescent="0.2">
      <c r="A8" s="8" t="str">
        <f t="shared" si="1"/>
        <v>2023/7末</v>
      </c>
      <c r="B8" s="8" t="str">
        <f t="shared" si="1"/>
        <v>令和5/7末</v>
      </c>
      <c r="C8" s="16">
        <v>6</v>
      </c>
      <c r="D8" s="16">
        <v>6</v>
      </c>
      <c r="E8" s="17" t="s">
        <v>47</v>
      </c>
      <c r="F8" s="16">
        <v>259</v>
      </c>
      <c r="G8" s="16">
        <v>0</v>
      </c>
      <c r="H8" s="16">
        <v>272</v>
      </c>
      <c r="I8" s="16">
        <v>1</v>
      </c>
      <c r="J8" s="16">
        <v>531</v>
      </c>
      <c r="K8" s="16">
        <v>1</v>
      </c>
      <c r="L8" s="16">
        <v>243</v>
      </c>
      <c r="M8" s="9" t="s">
        <v>396</v>
      </c>
    </row>
    <row r="9" spans="1:18" x14ac:dyDescent="0.2">
      <c r="A9" s="10" t="str">
        <f t="shared" si="1"/>
        <v>2023/7末</v>
      </c>
      <c r="B9" s="10" t="str">
        <f t="shared" si="1"/>
        <v>令和5/7末</v>
      </c>
      <c r="C9" s="18">
        <v>7</v>
      </c>
      <c r="D9" s="18">
        <v>7</v>
      </c>
      <c r="E9" s="19" t="s">
        <v>48</v>
      </c>
      <c r="F9" s="18">
        <v>139</v>
      </c>
      <c r="G9" s="18">
        <v>0</v>
      </c>
      <c r="H9" s="18">
        <v>146</v>
      </c>
      <c r="I9" s="18">
        <v>0</v>
      </c>
      <c r="J9" s="18">
        <v>285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2023/7末</v>
      </c>
      <c r="B10" s="8" t="str">
        <f t="shared" si="1"/>
        <v>令和5/7末</v>
      </c>
      <c r="C10" s="16">
        <v>8</v>
      </c>
      <c r="D10" s="16">
        <v>8</v>
      </c>
      <c r="E10" s="17" t="s">
        <v>49</v>
      </c>
      <c r="F10" s="16">
        <v>159</v>
      </c>
      <c r="G10" s="16">
        <v>1</v>
      </c>
      <c r="H10" s="16">
        <v>177</v>
      </c>
      <c r="I10" s="16">
        <v>7</v>
      </c>
      <c r="J10" s="16">
        <v>336</v>
      </c>
      <c r="K10" s="16">
        <v>8</v>
      </c>
      <c r="L10" s="16">
        <v>159</v>
      </c>
      <c r="M10" s="9" t="s">
        <v>396</v>
      </c>
    </row>
    <row r="11" spans="1:18" x14ac:dyDescent="0.2">
      <c r="A11" s="10" t="str">
        <f t="shared" si="1"/>
        <v>2023/7末</v>
      </c>
      <c r="B11" s="10" t="str">
        <f t="shared" si="1"/>
        <v>令和5/7末</v>
      </c>
      <c r="C11" s="18">
        <v>9</v>
      </c>
      <c r="D11" s="18">
        <v>10</v>
      </c>
      <c r="E11" s="19" t="s">
        <v>50</v>
      </c>
      <c r="F11" s="18">
        <v>32</v>
      </c>
      <c r="G11" s="18">
        <v>0</v>
      </c>
      <c r="H11" s="18">
        <v>38</v>
      </c>
      <c r="I11" s="18">
        <v>0</v>
      </c>
      <c r="J11" s="18">
        <v>70</v>
      </c>
      <c r="K11" s="18">
        <v>0</v>
      </c>
      <c r="L11" s="18">
        <v>44</v>
      </c>
      <c r="M11" s="7" t="s">
        <v>396</v>
      </c>
    </row>
    <row r="12" spans="1:18" x14ac:dyDescent="0.2">
      <c r="A12" s="8" t="str">
        <f t="shared" si="1"/>
        <v>2023/7末</v>
      </c>
      <c r="B12" s="8" t="str">
        <f t="shared" si="1"/>
        <v>令和5/7末</v>
      </c>
      <c r="C12" s="16">
        <v>10</v>
      </c>
      <c r="D12" s="16">
        <v>11</v>
      </c>
      <c r="E12" s="17" t="s">
        <v>51</v>
      </c>
      <c r="F12" s="16">
        <v>164</v>
      </c>
      <c r="G12" s="16">
        <v>0</v>
      </c>
      <c r="H12" s="16">
        <v>184</v>
      </c>
      <c r="I12" s="16">
        <v>6</v>
      </c>
      <c r="J12" s="16">
        <v>348</v>
      </c>
      <c r="K12" s="16">
        <v>6</v>
      </c>
      <c r="L12" s="16">
        <v>169</v>
      </c>
      <c r="M12" s="9" t="s">
        <v>396</v>
      </c>
    </row>
    <row r="13" spans="1:18" x14ac:dyDescent="0.2">
      <c r="A13" s="10" t="str">
        <f t="shared" si="1"/>
        <v>2023/7末</v>
      </c>
      <c r="B13" s="10" t="str">
        <f t="shared" si="1"/>
        <v>令和5/7末</v>
      </c>
      <c r="C13" s="18">
        <v>11</v>
      </c>
      <c r="D13" s="18">
        <v>12</v>
      </c>
      <c r="E13" s="19" t="s">
        <v>52</v>
      </c>
      <c r="F13" s="18">
        <v>114</v>
      </c>
      <c r="G13" s="18">
        <v>4</v>
      </c>
      <c r="H13" s="18">
        <v>126</v>
      </c>
      <c r="I13" s="18">
        <v>3</v>
      </c>
      <c r="J13" s="18">
        <v>240</v>
      </c>
      <c r="K13" s="18">
        <v>7</v>
      </c>
      <c r="L13" s="18">
        <v>124</v>
      </c>
      <c r="M13" s="7" t="s">
        <v>396</v>
      </c>
    </row>
    <row r="14" spans="1:18" x14ac:dyDescent="0.2">
      <c r="A14" s="8" t="str">
        <f t="shared" si="1"/>
        <v>2023/7末</v>
      </c>
      <c r="B14" s="8" t="str">
        <f t="shared" si="1"/>
        <v>令和5/7末</v>
      </c>
      <c r="C14" s="16">
        <v>12</v>
      </c>
      <c r="D14" s="16">
        <v>13</v>
      </c>
      <c r="E14" s="17" t="s">
        <v>53</v>
      </c>
      <c r="F14" s="16">
        <v>173</v>
      </c>
      <c r="G14" s="16">
        <v>0</v>
      </c>
      <c r="H14" s="16">
        <v>208</v>
      </c>
      <c r="I14" s="16">
        <v>1</v>
      </c>
      <c r="J14" s="16">
        <v>381</v>
      </c>
      <c r="K14" s="16">
        <v>1</v>
      </c>
      <c r="L14" s="16">
        <v>188</v>
      </c>
      <c r="M14" s="9" t="s">
        <v>396</v>
      </c>
    </row>
    <row r="15" spans="1:18" x14ac:dyDescent="0.2">
      <c r="A15" s="10" t="str">
        <f t="shared" si="1"/>
        <v>2023/7末</v>
      </c>
      <c r="B15" s="10" t="str">
        <f t="shared" si="1"/>
        <v>令和5/7末</v>
      </c>
      <c r="C15" s="18">
        <v>13</v>
      </c>
      <c r="D15" s="18">
        <v>14</v>
      </c>
      <c r="E15" s="19" t="s">
        <v>54</v>
      </c>
      <c r="F15" s="18">
        <v>86</v>
      </c>
      <c r="G15" s="18">
        <v>2</v>
      </c>
      <c r="H15" s="18">
        <v>105</v>
      </c>
      <c r="I15" s="18">
        <v>5</v>
      </c>
      <c r="J15" s="18">
        <v>191</v>
      </c>
      <c r="K15" s="18">
        <v>7</v>
      </c>
      <c r="L15" s="18">
        <v>101</v>
      </c>
      <c r="M15" s="7" t="s">
        <v>396</v>
      </c>
    </row>
    <row r="16" spans="1:18" x14ac:dyDescent="0.2">
      <c r="A16" s="8" t="str">
        <f t="shared" si="1"/>
        <v>2023/7末</v>
      </c>
      <c r="B16" s="8" t="str">
        <f t="shared" si="1"/>
        <v>令和5/7末</v>
      </c>
      <c r="C16" s="16">
        <v>14</v>
      </c>
      <c r="D16" s="16">
        <v>15</v>
      </c>
      <c r="E16" s="17" t="s">
        <v>55</v>
      </c>
      <c r="F16" s="16">
        <v>186</v>
      </c>
      <c r="G16" s="16">
        <v>0</v>
      </c>
      <c r="H16" s="16">
        <v>203</v>
      </c>
      <c r="I16" s="16">
        <v>3</v>
      </c>
      <c r="J16" s="16">
        <v>389</v>
      </c>
      <c r="K16" s="16">
        <v>3</v>
      </c>
      <c r="L16" s="16">
        <v>189</v>
      </c>
      <c r="M16" s="9" t="s">
        <v>396</v>
      </c>
    </row>
    <row r="17" spans="1:13" x14ac:dyDescent="0.2">
      <c r="A17" s="10" t="str">
        <f t="shared" si="1"/>
        <v>2023/7末</v>
      </c>
      <c r="B17" s="10" t="str">
        <f t="shared" si="1"/>
        <v>令和5/7末</v>
      </c>
      <c r="C17" s="18">
        <v>15</v>
      </c>
      <c r="D17" s="18">
        <v>16</v>
      </c>
      <c r="E17" s="19" t="s">
        <v>56</v>
      </c>
      <c r="F17" s="18">
        <v>73</v>
      </c>
      <c r="G17" s="18">
        <v>0</v>
      </c>
      <c r="H17" s="18">
        <v>84</v>
      </c>
      <c r="I17" s="18">
        <v>0</v>
      </c>
      <c r="J17" s="18">
        <v>157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2023/7末</v>
      </c>
      <c r="B18" s="8" t="str">
        <f t="shared" si="1"/>
        <v>令和5/7末</v>
      </c>
      <c r="C18" s="16">
        <v>16</v>
      </c>
      <c r="D18" s="16">
        <v>17</v>
      </c>
      <c r="E18" s="17" t="s">
        <v>57</v>
      </c>
      <c r="F18" s="16">
        <v>184</v>
      </c>
      <c r="G18" s="16">
        <v>0</v>
      </c>
      <c r="H18" s="16">
        <v>196</v>
      </c>
      <c r="I18" s="16">
        <v>1</v>
      </c>
      <c r="J18" s="16">
        <v>380</v>
      </c>
      <c r="K18" s="16">
        <v>1</v>
      </c>
      <c r="L18" s="16">
        <v>171</v>
      </c>
      <c r="M18" s="9" t="s">
        <v>396</v>
      </c>
    </row>
    <row r="19" spans="1:13" x14ac:dyDescent="0.2">
      <c r="A19" s="10" t="str">
        <f t="shared" si="1"/>
        <v>2023/7末</v>
      </c>
      <c r="B19" s="10" t="str">
        <f t="shared" si="1"/>
        <v>令和5/7末</v>
      </c>
      <c r="C19" s="18">
        <v>17</v>
      </c>
      <c r="D19" s="18">
        <v>18</v>
      </c>
      <c r="E19" s="19" t="s">
        <v>58</v>
      </c>
      <c r="F19" s="18">
        <v>224</v>
      </c>
      <c r="G19" s="18">
        <v>0</v>
      </c>
      <c r="H19" s="18">
        <v>247</v>
      </c>
      <c r="I19" s="18">
        <v>2</v>
      </c>
      <c r="J19" s="18">
        <v>471</v>
      </c>
      <c r="K19" s="18">
        <v>2</v>
      </c>
      <c r="L19" s="18">
        <v>212</v>
      </c>
      <c r="M19" s="7" t="s">
        <v>396</v>
      </c>
    </row>
    <row r="20" spans="1:13" x14ac:dyDescent="0.2">
      <c r="A20" s="8" t="str">
        <f t="shared" si="1"/>
        <v>2023/7末</v>
      </c>
      <c r="B20" s="8" t="str">
        <f t="shared" si="1"/>
        <v>令和5/7末</v>
      </c>
      <c r="C20" s="16">
        <v>18</v>
      </c>
      <c r="D20" s="16">
        <v>19</v>
      </c>
      <c r="E20" s="17" t="s">
        <v>59</v>
      </c>
      <c r="F20" s="16">
        <v>159</v>
      </c>
      <c r="G20" s="16">
        <v>2</v>
      </c>
      <c r="H20" s="16">
        <v>180</v>
      </c>
      <c r="I20" s="16">
        <v>3</v>
      </c>
      <c r="J20" s="16">
        <v>339</v>
      </c>
      <c r="K20" s="16">
        <v>5</v>
      </c>
      <c r="L20" s="16">
        <v>141</v>
      </c>
      <c r="M20" s="9" t="s">
        <v>396</v>
      </c>
    </row>
    <row r="21" spans="1:13" x14ac:dyDescent="0.2">
      <c r="A21" s="10" t="str">
        <f t="shared" ref="A21:B36" si="2">A20</f>
        <v>2023/7末</v>
      </c>
      <c r="B21" s="10" t="str">
        <f t="shared" si="2"/>
        <v>令和5/7末</v>
      </c>
      <c r="C21" s="18">
        <v>19</v>
      </c>
      <c r="D21" s="18">
        <v>103</v>
      </c>
      <c r="E21" s="19" t="s">
        <v>60</v>
      </c>
      <c r="F21" s="18">
        <v>199</v>
      </c>
      <c r="G21" s="18">
        <v>6</v>
      </c>
      <c r="H21" s="18">
        <v>201</v>
      </c>
      <c r="I21" s="18">
        <v>3</v>
      </c>
      <c r="J21" s="18">
        <v>400</v>
      </c>
      <c r="K21" s="18">
        <v>9</v>
      </c>
      <c r="L21" s="18">
        <v>167</v>
      </c>
      <c r="M21" s="7" t="s">
        <v>396</v>
      </c>
    </row>
    <row r="22" spans="1:13" x14ac:dyDescent="0.2">
      <c r="A22" s="8" t="str">
        <f t="shared" si="2"/>
        <v>2023/7末</v>
      </c>
      <c r="B22" s="8" t="str">
        <f t="shared" si="2"/>
        <v>令和5/7末</v>
      </c>
      <c r="C22" s="16">
        <v>20</v>
      </c>
      <c r="D22" s="16">
        <v>104</v>
      </c>
      <c r="E22" s="17" t="s">
        <v>61</v>
      </c>
      <c r="F22" s="16">
        <v>40</v>
      </c>
      <c r="G22" s="16">
        <v>1</v>
      </c>
      <c r="H22" s="16">
        <v>61</v>
      </c>
      <c r="I22" s="16">
        <v>1</v>
      </c>
      <c r="J22" s="16">
        <v>101</v>
      </c>
      <c r="K22" s="16">
        <v>2</v>
      </c>
      <c r="L22" s="16">
        <v>51</v>
      </c>
      <c r="M22" s="9" t="s">
        <v>396</v>
      </c>
    </row>
    <row r="23" spans="1:13" x14ac:dyDescent="0.2">
      <c r="A23" s="10" t="str">
        <f t="shared" si="2"/>
        <v>2023/7末</v>
      </c>
      <c r="B23" s="10" t="str">
        <f t="shared" si="2"/>
        <v>令和5/7末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2023/7末</v>
      </c>
      <c r="B24" s="8" t="str">
        <f t="shared" si="2"/>
        <v>令和5/7末</v>
      </c>
      <c r="C24" s="16">
        <v>22</v>
      </c>
      <c r="D24" s="16">
        <v>20</v>
      </c>
      <c r="E24" s="17" t="s">
        <v>63</v>
      </c>
      <c r="F24" s="16">
        <v>36</v>
      </c>
      <c r="G24" s="16">
        <v>0</v>
      </c>
      <c r="H24" s="16">
        <v>33</v>
      </c>
      <c r="I24" s="16">
        <v>0</v>
      </c>
      <c r="J24" s="16">
        <v>69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2023/7末</v>
      </c>
      <c r="B25" s="10" t="str">
        <f t="shared" si="2"/>
        <v>令和5/7末</v>
      </c>
      <c r="C25" s="18">
        <v>23</v>
      </c>
      <c r="D25" s="18">
        <v>21</v>
      </c>
      <c r="E25" s="19" t="s">
        <v>64</v>
      </c>
      <c r="F25" s="18">
        <v>162</v>
      </c>
      <c r="G25" s="18">
        <v>0</v>
      </c>
      <c r="H25" s="18">
        <v>177</v>
      </c>
      <c r="I25" s="18">
        <v>11</v>
      </c>
      <c r="J25" s="18">
        <v>339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2023/7末</v>
      </c>
      <c r="B26" s="8" t="str">
        <f t="shared" si="2"/>
        <v>令和5/7末</v>
      </c>
      <c r="C26" s="16">
        <v>24</v>
      </c>
      <c r="D26" s="16">
        <v>22</v>
      </c>
      <c r="E26" s="17" t="s">
        <v>65</v>
      </c>
      <c r="F26" s="16">
        <v>235</v>
      </c>
      <c r="G26" s="16">
        <v>2</v>
      </c>
      <c r="H26" s="16">
        <v>286</v>
      </c>
      <c r="I26" s="16">
        <v>9</v>
      </c>
      <c r="J26" s="16">
        <v>521</v>
      </c>
      <c r="K26" s="16">
        <v>11</v>
      </c>
      <c r="L26" s="16">
        <v>255</v>
      </c>
      <c r="M26" s="9" t="s">
        <v>396</v>
      </c>
    </row>
    <row r="27" spans="1:13" x14ac:dyDescent="0.2">
      <c r="A27" s="10" t="str">
        <f t="shared" si="2"/>
        <v>2023/7末</v>
      </c>
      <c r="B27" s="10" t="str">
        <f t="shared" si="2"/>
        <v>令和5/7末</v>
      </c>
      <c r="C27" s="18">
        <v>25</v>
      </c>
      <c r="D27" s="18">
        <v>23</v>
      </c>
      <c r="E27" s="19" t="s">
        <v>66</v>
      </c>
      <c r="F27" s="18">
        <v>225</v>
      </c>
      <c r="G27" s="18">
        <v>1</v>
      </c>
      <c r="H27" s="18">
        <v>228</v>
      </c>
      <c r="I27" s="18">
        <v>5</v>
      </c>
      <c r="J27" s="18">
        <v>453</v>
      </c>
      <c r="K27" s="18">
        <v>6</v>
      </c>
      <c r="L27" s="18">
        <v>196</v>
      </c>
      <c r="M27" s="7" t="s">
        <v>396</v>
      </c>
    </row>
    <row r="28" spans="1:13" x14ac:dyDescent="0.2">
      <c r="A28" s="8" t="str">
        <f t="shared" si="2"/>
        <v>2023/7末</v>
      </c>
      <c r="B28" s="8" t="str">
        <f t="shared" si="2"/>
        <v>令和5/7末</v>
      </c>
      <c r="C28" s="16">
        <v>26</v>
      </c>
      <c r="D28" s="16">
        <v>24</v>
      </c>
      <c r="E28" s="17" t="s">
        <v>67</v>
      </c>
      <c r="F28" s="16">
        <v>320</v>
      </c>
      <c r="G28" s="16">
        <v>4</v>
      </c>
      <c r="H28" s="16">
        <v>382</v>
      </c>
      <c r="I28" s="16">
        <v>11</v>
      </c>
      <c r="J28" s="16">
        <v>702</v>
      </c>
      <c r="K28" s="16">
        <v>15</v>
      </c>
      <c r="L28" s="16">
        <v>316</v>
      </c>
      <c r="M28" s="9" t="s">
        <v>396</v>
      </c>
    </row>
    <row r="29" spans="1:13" x14ac:dyDescent="0.2">
      <c r="A29" s="10" t="str">
        <f t="shared" si="2"/>
        <v>2023/7末</v>
      </c>
      <c r="B29" s="10" t="str">
        <f t="shared" si="2"/>
        <v>令和5/7末</v>
      </c>
      <c r="C29" s="18">
        <v>27</v>
      </c>
      <c r="D29" s="18">
        <v>25</v>
      </c>
      <c r="E29" s="19" t="s">
        <v>68</v>
      </c>
      <c r="F29" s="18">
        <v>208</v>
      </c>
      <c r="G29" s="18">
        <v>8</v>
      </c>
      <c r="H29" s="18">
        <v>242</v>
      </c>
      <c r="I29" s="18">
        <v>15</v>
      </c>
      <c r="J29" s="18">
        <v>450</v>
      </c>
      <c r="K29" s="18">
        <v>23</v>
      </c>
      <c r="L29" s="18">
        <v>220</v>
      </c>
      <c r="M29" s="7" t="s">
        <v>396</v>
      </c>
    </row>
    <row r="30" spans="1:13" x14ac:dyDescent="0.2">
      <c r="A30" s="8" t="str">
        <f t="shared" si="2"/>
        <v>2023/7末</v>
      </c>
      <c r="B30" s="8" t="str">
        <f t="shared" si="2"/>
        <v>令和5/7末</v>
      </c>
      <c r="C30" s="16">
        <v>28</v>
      </c>
      <c r="D30" s="16">
        <v>26</v>
      </c>
      <c r="E30" s="17" t="s">
        <v>69</v>
      </c>
      <c r="F30" s="16">
        <v>174</v>
      </c>
      <c r="G30" s="16">
        <v>0</v>
      </c>
      <c r="H30" s="16">
        <v>168</v>
      </c>
      <c r="I30" s="16">
        <v>0</v>
      </c>
      <c r="J30" s="16">
        <v>342</v>
      </c>
      <c r="K30" s="16">
        <v>0</v>
      </c>
      <c r="L30" s="16">
        <v>146</v>
      </c>
      <c r="M30" s="9" t="s">
        <v>396</v>
      </c>
    </row>
    <row r="31" spans="1:13" x14ac:dyDescent="0.2">
      <c r="A31" s="10" t="str">
        <f t="shared" si="2"/>
        <v>2023/7末</v>
      </c>
      <c r="B31" s="10" t="str">
        <f t="shared" si="2"/>
        <v>令和5/7末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60</v>
      </c>
      <c r="I31" s="18">
        <v>0</v>
      </c>
      <c r="J31" s="18">
        <v>68</v>
      </c>
      <c r="K31" s="18">
        <v>0</v>
      </c>
      <c r="L31" s="18">
        <v>68</v>
      </c>
      <c r="M31" s="7" t="s">
        <v>396</v>
      </c>
    </row>
    <row r="32" spans="1:13" x14ac:dyDescent="0.2">
      <c r="A32" s="8" t="str">
        <f t="shared" si="2"/>
        <v>2023/7末</v>
      </c>
      <c r="B32" s="8" t="str">
        <f t="shared" si="2"/>
        <v>令和5/7末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20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2023/7末</v>
      </c>
      <c r="B33" s="10" t="str">
        <f t="shared" si="2"/>
        <v>令和5/7末</v>
      </c>
      <c r="C33" s="18">
        <v>31</v>
      </c>
      <c r="D33" s="18">
        <v>30</v>
      </c>
      <c r="E33" s="19" t="s">
        <v>72</v>
      </c>
      <c r="F33" s="18">
        <v>549</v>
      </c>
      <c r="G33" s="18">
        <v>3</v>
      </c>
      <c r="H33" s="18">
        <v>530</v>
      </c>
      <c r="I33" s="18">
        <v>7</v>
      </c>
      <c r="J33" s="18">
        <v>1079</v>
      </c>
      <c r="K33" s="18">
        <v>10</v>
      </c>
      <c r="L33" s="18">
        <v>483</v>
      </c>
      <c r="M33" s="7" t="s">
        <v>396</v>
      </c>
    </row>
    <row r="34" spans="1:13" x14ac:dyDescent="0.2">
      <c r="A34" s="8" t="str">
        <f t="shared" si="2"/>
        <v>2023/7末</v>
      </c>
      <c r="B34" s="8" t="str">
        <f t="shared" si="2"/>
        <v>令和5/7末</v>
      </c>
      <c r="C34" s="16">
        <v>32</v>
      </c>
      <c r="D34" s="16">
        <v>31</v>
      </c>
      <c r="E34" s="17" t="s">
        <v>73</v>
      </c>
      <c r="F34" s="16">
        <v>589</v>
      </c>
      <c r="G34" s="16">
        <v>7</v>
      </c>
      <c r="H34" s="16">
        <v>733</v>
      </c>
      <c r="I34" s="16">
        <v>25</v>
      </c>
      <c r="J34" s="16">
        <v>1322</v>
      </c>
      <c r="K34" s="16">
        <v>32</v>
      </c>
      <c r="L34" s="16">
        <v>701</v>
      </c>
      <c r="M34" s="9" t="s">
        <v>396</v>
      </c>
    </row>
    <row r="35" spans="1:13" x14ac:dyDescent="0.2">
      <c r="A35" s="10" t="str">
        <f t="shared" si="2"/>
        <v>2023/7末</v>
      </c>
      <c r="B35" s="10" t="str">
        <f t="shared" si="2"/>
        <v>令和5/7末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2023/7末</v>
      </c>
      <c r="B36" s="8" t="str">
        <f t="shared" si="2"/>
        <v>令和5/7末</v>
      </c>
      <c r="C36" s="16">
        <v>34</v>
      </c>
      <c r="D36" s="16">
        <v>33</v>
      </c>
      <c r="E36" s="17" t="s">
        <v>75</v>
      </c>
      <c r="F36" s="16">
        <v>328</v>
      </c>
      <c r="G36" s="16">
        <v>4</v>
      </c>
      <c r="H36" s="16">
        <v>316</v>
      </c>
      <c r="I36" s="16">
        <v>4</v>
      </c>
      <c r="J36" s="16">
        <v>644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2023/7末</v>
      </c>
      <c r="B37" s="10" t="str">
        <f t="shared" si="3"/>
        <v>令和5/7末</v>
      </c>
      <c r="C37" s="18">
        <v>35</v>
      </c>
      <c r="D37" s="18">
        <v>34</v>
      </c>
      <c r="E37" s="19" t="s">
        <v>76</v>
      </c>
      <c r="F37" s="18">
        <v>430</v>
      </c>
      <c r="G37" s="18">
        <v>2</v>
      </c>
      <c r="H37" s="18">
        <v>400</v>
      </c>
      <c r="I37" s="18">
        <v>3</v>
      </c>
      <c r="J37" s="18">
        <v>830</v>
      </c>
      <c r="K37" s="18">
        <v>5</v>
      </c>
      <c r="L37" s="18">
        <v>387</v>
      </c>
      <c r="M37" s="7" t="s">
        <v>396</v>
      </c>
    </row>
    <row r="38" spans="1:13" x14ac:dyDescent="0.2">
      <c r="A38" s="8" t="str">
        <f t="shared" si="3"/>
        <v>2023/7末</v>
      </c>
      <c r="B38" s="8" t="str">
        <f t="shared" si="3"/>
        <v>令和5/7末</v>
      </c>
      <c r="C38" s="16">
        <v>36</v>
      </c>
      <c r="D38" s="16">
        <v>35</v>
      </c>
      <c r="E38" s="17" t="s">
        <v>77</v>
      </c>
      <c r="F38" s="16">
        <v>551</v>
      </c>
      <c r="G38" s="16">
        <v>10</v>
      </c>
      <c r="H38" s="16">
        <v>516</v>
      </c>
      <c r="I38" s="16">
        <v>3</v>
      </c>
      <c r="J38" s="16">
        <v>1067</v>
      </c>
      <c r="K38" s="16">
        <v>13</v>
      </c>
      <c r="L38" s="16">
        <v>449</v>
      </c>
      <c r="M38" s="9" t="s">
        <v>396</v>
      </c>
    </row>
    <row r="39" spans="1:13" x14ac:dyDescent="0.2">
      <c r="A39" s="10" t="str">
        <f t="shared" si="3"/>
        <v>2023/7末</v>
      </c>
      <c r="B39" s="10" t="str">
        <f t="shared" si="3"/>
        <v>令和5/7末</v>
      </c>
      <c r="C39" s="18">
        <v>37</v>
      </c>
      <c r="D39" s="18">
        <v>36</v>
      </c>
      <c r="E39" s="19" t="s">
        <v>78</v>
      </c>
      <c r="F39" s="18">
        <v>147</v>
      </c>
      <c r="G39" s="18">
        <v>1</v>
      </c>
      <c r="H39" s="18">
        <v>136</v>
      </c>
      <c r="I39" s="18">
        <v>2</v>
      </c>
      <c r="J39" s="18">
        <v>283</v>
      </c>
      <c r="K39" s="18">
        <v>3</v>
      </c>
      <c r="L39" s="18">
        <v>108</v>
      </c>
      <c r="M39" s="7" t="s">
        <v>396</v>
      </c>
    </row>
    <row r="40" spans="1:13" x14ac:dyDescent="0.2">
      <c r="A40" s="8" t="str">
        <f t="shared" si="3"/>
        <v>2023/7末</v>
      </c>
      <c r="B40" s="8" t="str">
        <f t="shared" si="3"/>
        <v>令和5/7末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8</v>
      </c>
      <c r="I40" s="16">
        <v>0</v>
      </c>
      <c r="J40" s="16">
        <v>25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2023/7末</v>
      </c>
      <c r="B41" s="10" t="str">
        <f t="shared" si="3"/>
        <v>令和5/7末</v>
      </c>
      <c r="C41" s="18">
        <v>39</v>
      </c>
      <c r="D41" s="18">
        <v>38</v>
      </c>
      <c r="E41" s="19" t="s">
        <v>80</v>
      </c>
      <c r="F41" s="18">
        <v>275</v>
      </c>
      <c r="G41" s="18">
        <v>3</v>
      </c>
      <c r="H41" s="18">
        <v>287</v>
      </c>
      <c r="I41" s="18">
        <v>5</v>
      </c>
      <c r="J41" s="18">
        <v>562</v>
      </c>
      <c r="K41" s="18">
        <v>8</v>
      </c>
      <c r="L41" s="18">
        <v>220</v>
      </c>
      <c r="M41" s="7" t="s">
        <v>396</v>
      </c>
    </row>
    <row r="42" spans="1:13" x14ac:dyDescent="0.2">
      <c r="A42" s="8" t="str">
        <f t="shared" si="3"/>
        <v>2023/7末</v>
      </c>
      <c r="B42" s="8" t="str">
        <f t="shared" si="3"/>
        <v>令和5/7末</v>
      </c>
      <c r="C42" s="16">
        <v>40</v>
      </c>
      <c r="D42" s="16">
        <v>39</v>
      </c>
      <c r="E42" s="17" t="s">
        <v>81</v>
      </c>
      <c r="F42" s="16">
        <v>218</v>
      </c>
      <c r="G42" s="16">
        <v>1</v>
      </c>
      <c r="H42" s="16">
        <v>203</v>
      </c>
      <c r="I42" s="16">
        <v>0</v>
      </c>
      <c r="J42" s="16">
        <v>421</v>
      </c>
      <c r="K42" s="16">
        <v>1</v>
      </c>
      <c r="L42" s="16">
        <v>163</v>
      </c>
      <c r="M42" s="9" t="s">
        <v>396</v>
      </c>
    </row>
    <row r="43" spans="1:13" x14ac:dyDescent="0.2">
      <c r="A43" s="10" t="str">
        <f t="shared" si="3"/>
        <v>2023/7末</v>
      </c>
      <c r="B43" s="10" t="str">
        <f t="shared" si="3"/>
        <v>令和5/7末</v>
      </c>
      <c r="C43" s="18">
        <v>41</v>
      </c>
      <c r="D43" s="18">
        <v>40</v>
      </c>
      <c r="E43" s="19" t="s">
        <v>465</v>
      </c>
      <c r="F43" s="18">
        <v>114</v>
      </c>
      <c r="G43" s="18">
        <v>1</v>
      </c>
      <c r="H43" s="18">
        <v>113</v>
      </c>
      <c r="I43" s="18">
        <v>3</v>
      </c>
      <c r="J43" s="18">
        <v>227</v>
      </c>
      <c r="K43" s="18">
        <v>4</v>
      </c>
      <c r="L43" s="18">
        <v>125</v>
      </c>
      <c r="M43" s="7" t="s">
        <v>396</v>
      </c>
    </row>
    <row r="44" spans="1:13" x14ac:dyDescent="0.2">
      <c r="A44" s="8" t="str">
        <f t="shared" si="3"/>
        <v>2023/7末</v>
      </c>
      <c r="B44" s="8" t="str">
        <f t="shared" si="3"/>
        <v>令和5/7末</v>
      </c>
      <c r="C44" s="16">
        <v>42</v>
      </c>
      <c r="D44" s="16">
        <v>41</v>
      </c>
      <c r="E44" s="17" t="s">
        <v>466</v>
      </c>
      <c r="F44" s="16">
        <v>116</v>
      </c>
      <c r="G44" s="16">
        <v>1</v>
      </c>
      <c r="H44" s="16">
        <v>127</v>
      </c>
      <c r="I44" s="16">
        <v>1</v>
      </c>
      <c r="J44" s="16">
        <v>243</v>
      </c>
      <c r="K44" s="16">
        <v>2</v>
      </c>
      <c r="L44" s="16">
        <v>124</v>
      </c>
      <c r="M44" s="9" t="s">
        <v>396</v>
      </c>
    </row>
    <row r="45" spans="1:13" x14ac:dyDescent="0.2">
      <c r="A45" s="10" t="str">
        <f t="shared" si="3"/>
        <v>2023/7末</v>
      </c>
      <c r="B45" s="10" t="str">
        <f t="shared" si="3"/>
        <v>令和5/7末</v>
      </c>
      <c r="C45" s="18">
        <v>43</v>
      </c>
      <c r="D45" s="18">
        <v>42</v>
      </c>
      <c r="E45" s="19" t="s">
        <v>82</v>
      </c>
      <c r="F45" s="18">
        <v>162</v>
      </c>
      <c r="G45" s="18">
        <v>1</v>
      </c>
      <c r="H45" s="18">
        <v>166</v>
      </c>
      <c r="I45" s="18">
        <v>6</v>
      </c>
      <c r="J45" s="18">
        <v>328</v>
      </c>
      <c r="K45" s="18">
        <v>7</v>
      </c>
      <c r="L45" s="18">
        <v>150</v>
      </c>
      <c r="M45" s="7" t="s">
        <v>396</v>
      </c>
    </row>
    <row r="46" spans="1:13" x14ac:dyDescent="0.2">
      <c r="A46" s="8" t="str">
        <f t="shared" si="3"/>
        <v>2023/7末</v>
      </c>
      <c r="B46" s="8" t="str">
        <f t="shared" si="3"/>
        <v>令和5/7末</v>
      </c>
      <c r="C46" s="16">
        <v>44</v>
      </c>
      <c r="D46" s="16">
        <v>43</v>
      </c>
      <c r="E46" s="17" t="s">
        <v>83</v>
      </c>
      <c r="F46" s="16">
        <v>196</v>
      </c>
      <c r="G46" s="16">
        <v>0</v>
      </c>
      <c r="H46" s="16">
        <v>210</v>
      </c>
      <c r="I46" s="16">
        <v>0</v>
      </c>
      <c r="J46" s="16">
        <v>406</v>
      </c>
      <c r="K46" s="16">
        <v>0</v>
      </c>
      <c r="L46" s="16">
        <v>190</v>
      </c>
      <c r="M46" s="9" t="s">
        <v>396</v>
      </c>
    </row>
    <row r="47" spans="1:13" x14ac:dyDescent="0.2">
      <c r="A47" s="10" t="str">
        <f t="shared" si="3"/>
        <v>2023/7末</v>
      </c>
      <c r="B47" s="10" t="str">
        <f t="shared" si="3"/>
        <v>令和5/7末</v>
      </c>
      <c r="C47" s="18">
        <v>45</v>
      </c>
      <c r="D47" s="18">
        <v>44</v>
      </c>
      <c r="E47" s="19" t="s">
        <v>84</v>
      </c>
      <c r="F47" s="18">
        <v>32</v>
      </c>
      <c r="G47" s="18">
        <v>0</v>
      </c>
      <c r="H47" s="18">
        <v>56</v>
      </c>
      <c r="I47" s="18">
        <v>0</v>
      </c>
      <c r="J47" s="18">
        <v>88</v>
      </c>
      <c r="K47" s="18">
        <v>0</v>
      </c>
      <c r="L47" s="18">
        <v>44</v>
      </c>
      <c r="M47" s="7" t="s">
        <v>396</v>
      </c>
    </row>
    <row r="48" spans="1:13" x14ac:dyDescent="0.2">
      <c r="A48" s="8" t="str">
        <f t="shared" si="3"/>
        <v>2023/7末</v>
      </c>
      <c r="B48" s="8" t="str">
        <f t="shared" si="3"/>
        <v>令和5/7末</v>
      </c>
      <c r="C48" s="16">
        <v>46</v>
      </c>
      <c r="D48" s="16">
        <v>45</v>
      </c>
      <c r="E48" s="17" t="s">
        <v>85</v>
      </c>
      <c r="F48" s="16">
        <v>146</v>
      </c>
      <c r="G48" s="16">
        <v>0</v>
      </c>
      <c r="H48" s="16">
        <v>133</v>
      </c>
      <c r="I48" s="16">
        <v>1</v>
      </c>
      <c r="J48" s="16">
        <v>279</v>
      </c>
      <c r="K48" s="16">
        <v>1</v>
      </c>
      <c r="L48" s="16">
        <v>129</v>
      </c>
      <c r="M48" s="9" t="s">
        <v>396</v>
      </c>
    </row>
    <row r="49" spans="1:13" x14ac:dyDescent="0.2">
      <c r="A49" s="10" t="str">
        <f t="shared" si="3"/>
        <v>2023/7末</v>
      </c>
      <c r="B49" s="10" t="str">
        <f t="shared" si="3"/>
        <v>令和5/7末</v>
      </c>
      <c r="C49" s="18">
        <v>47</v>
      </c>
      <c r="D49" s="18">
        <v>46</v>
      </c>
      <c r="E49" s="19" t="s">
        <v>86</v>
      </c>
      <c r="F49" s="18">
        <v>104</v>
      </c>
      <c r="G49" s="18">
        <v>1</v>
      </c>
      <c r="H49" s="18">
        <v>150</v>
      </c>
      <c r="I49" s="18">
        <v>1</v>
      </c>
      <c r="J49" s="18">
        <v>254</v>
      </c>
      <c r="K49" s="18">
        <v>2</v>
      </c>
      <c r="L49" s="18">
        <v>212</v>
      </c>
      <c r="M49" s="7" t="s">
        <v>396</v>
      </c>
    </row>
    <row r="50" spans="1:13" x14ac:dyDescent="0.2">
      <c r="A50" s="8" t="str">
        <f t="shared" si="3"/>
        <v>2023/7末</v>
      </c>
      <c r="B50" s="8" t="str">
        <f t="shared" si="3"/>
        <v>令和5/7末</v>
      </c>
      <c r="C50" s="16">
        <v>48</v>
      </c>
      <c r="D50" s="16">
        <v>47</v>
      </c>
      <c r="E50" s="17" t="s">
        <v>87</v>
      </c>
      <c r="F50" s="16">
        <v>107</v>
      </c>
      <c r="G50" s="16">
        <v>0</v>
      </c>
      <c r="H50" s="16">
        <v>114</v>
      </c>
      <c r="I50" s="16">
        <v>0</v>
      </c>
      <c r="J50" s="16">
        <v>221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2023/7末</v>
      </c>
      <c r="B51" s="10" t="str">
        <f t="shared" si="3"/>
        <v>令和5/7末</v>
      </c>
      <c r="C51" s="18">
        <v>49</v>
      </c>
      <c r="D51" s="18">
        <v>48</v>
      </c>
      <c r="E51" s="19" t="s">
        <v>88</v>
      </c>
      <c r="F51" s="18">
        <v>149</v>
      </c>
      <c r="G51" s="18">
        <v>0</v>
      </c>
      <c r="H51" s="18">
        <v>137</v>
      </c>
      <c r="I51" s="18">
        <v>1</v>
      </c>
      <c r="J51" s="18">
        <v>286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2023/7末</v>
      </c>
      <c r="B52" s="8" t="str">
        <f t="shared" si="3"/>
        <v>令和5/7末</v>
      </c>
      <c r="C52" s="16">
        <v>50</v>
      </c>
      <c r="D52" s="16">
        <v>49</v>
      </c>
      <c r="E52" s="17" t="s">
        <v>89</v>
      </c>
      <c r="F52" s="16">
        <v>89</v>
      </c>
      <c r="G52" s="16">
        <v>1</v>
      </c>
      <c r="H52" s="16">
        <v>86</v>
      </c>
      <c r="I52" s="16">
        <v>1</v>
      </c>
      <c r="J52" s="16">
        <v>175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2023/7末</v>
      </c>
      <c r="B53" s="10" t="str">
        <f t="shared" si="4"/>
        <v>令和5/7末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2023/7末</v>
      </c>
      <c r="B54" s="8" t="str">
        <f t="shared" si="4"/>
        <v>令和5/7末</v>
      </c>
      <c r="C54" s="16">
        <v>52</v>
      </c>
      <c r="D54" s="16">
        <v>51</v>
      </c>
      <c r="E54" s="17" t="s">
        <v>91</v>
      </c>
      <c r="F54" s="16">
        <v>99</v>
      </c>
      <c r="G54" s="16">
        <v>1</v>
      </c>
      <c r="H54" s="16">
        <v>109</v>
      </c>
      <c r="I54" s="16">
        <v>2</v>
      </c>
      <c r="J54" s="16">
        <v>208</v>
      </c>
      <c r="K54" s="16">
        <v>3</v>
      </c>
      <c r="L54" s="16">
        <v>92</v>
      </c>
      <c r="M54" s="9" t="s">
        <v>396</v>
      </c>
    </row>
    <row r="55" spans="1:13" x14ac:dyDescent="0.2">
      <c r="A55" s="10" t="str">
        <f t="shared" si="4"/>
        <v>2023/7末</v>
      </c>
      <c r="B55" s="10" t="str">
        <f t="shared" si="4"/>
        <v>令和5/7末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13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2023/7末</v>
      </c>
      <c r="B56" s="8" t="str">
        <f t="shared" si="4"/>
        <v>令和5/7末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65</v>
      </c>
      <c r="I56" s="16">
        <v>1</v>
      </c>
      <c r="J56" s="16">
        <v>126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2023/7末</v>
      </c>
      <c r="B57" s="10" t="str">
        <f t="shared" si="4"/>
        <v>令和5/7末</v>
      </c>
      <c r="C57" s="18">
        <v>55</v>
      </c>
      <c r="D57" s="18">
        <v>54</v>
      </c>
      <c r="E57" s="19" t="s">
        <v>94</v>
      </c>
      <c r="F57" s="18">
        <v>135</v>
      </c>
      <c r="G57" s="18">
        <v>0</v>
      </c>
      <c r="H57" s="18">
        <v>156</v>
      </c>
      <c r="I57" s="18">
        <v>4</v>
      </c>
      <c r="J57" s="18">
        <v>291</v>
      </c>
      <c r="K57" s="18">
        <v>4</v>
      </c>
      <c r="L57" s="18">
        <v>123</v>
      </c>
      <c r="M57" s="7" t="s">
        <v>396</v>
      </c>
    </row>
    <row r="58" spans="1:13" x14ac:dyDescent="0.2">
      <c r="A58" s="8" t="str">
        <f t="shared" si="4"/>
        <v>2023/7末</v>
      </c>
      <c r="B58" s="8" t="str">
        <f t="shared" si="4"/>
        <v>令和5/7末</v>
      </c>
      <c r="C58" s="16">
        <v>56</v>
      </c>
      <c r="D58" s="16">
        <v>55</v>
      </c>
      <c r="E58" s="17" t="s">
        <v>95</v>
      </c>
      <c r="F58" s="16">
        <v>303</v>
      </c>
      <c r="G58" s="16">
        <v>7</v>
      </c>
      <c r="H58" s="16">
        <v>332</v>
      </c>
      <c r="I58" s="16">
        <v>9</v>
      </c>
      <c r="J58" s="16">
        <v>635</v>
      </c>
      <c r="K58" s="16">
        <v>16</v>
      </c>
      <c r="L58" s="16">
        <v>280</v>
      </c>
      <c r="M58" s="9" t="s">
        <v>396</v>
      </c>
    </row>
    <row r="59" spans="1:13" x14ac:dyDescent="0.2">
      <c r="A59" s="10" t="str">
        <f t="shared" si="4"/>
        <v>2023/7末</v>
      </c>
      <c r="B59" s="10" t="str">
        <f t="shared" si="4"/>
        <v>令和5/7末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2023/7末</v>
      </c>
      <c r="B60" s="8" t="str">
        <f t="shared" si="4"/>
        <v>令和5/7末</v>
      </c>
      <c r="C60" s="16">
        <v>58</v>
      </c>
      <c r="D60" s="16">
        <v>57</v>
      </c>
      <c r="E60" s="17" t="s">
        <v>96</v>
      </c>
      <c r="F60" s="16">
        <v>79</v>
      </c>
      <c r="G60" s="16">
        <v>3</v>
      </c>
      <c r="H60" s="16">
        <v>80</v>
      </c>
      <c r="I60" s="16">
        <v>2</v>
      </c>
      <c r="J60" s="16">
        <v>159</v>
      </c>
      <c r="K60" s="16">
        <v>5</v>
      </c>
      <c r="L60" s="16">
        <v>75</v>
      </c>
      <c r="M60" s="9" t="s">
        <v>396</v>
      </c>
    </row>
    <row r="61" spans="1:13" x14ac:dyDescent="0.2">
      <c r="A61" s="10" t="str">
        <f t="shared" si="4"/>
        <v>2023/7末</v>
      </c>
      <c r="B61" s="10" t="str">
        <f t="shared" si="4"/>
        <v>令和5/7末</v>
      </c>
      <c r="C61" s="18">
        <v>59</v>
      </c>
      <c r="D61" s="18">
        <v>58</v>
      </c>
      <c r="E61" s="19" t="s">
        <v>97</v>
      </c>
      <c r="F61" s="18">
        <v>129</v>
      </c>
      <c r="G61" s="18">
        <v>0</v>
      </c>
      <c r="H61" s="18">
        <v>118</v>
      </c>
      <c r="I61" s="18">
        <v>0</v>
      </c>
      <c r="J61" s="18">
        <v>247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2023/7末</v>
      </c>
      <c r="B62" s="8" t="str">
        <f t="shared" si="4"/>
        <v>令和5/7末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2023/7末</v>
      </c>
      <c r="B63" s="10" t="str">
        <f t="shared" si="4"/>
        <v>令和5/7末</v>
      </c>
      <c r="C63" s="18">
        <v>61</v>
      </c>
      <c r="D63" s="18">
        <v>60</v>
      </c>
      <c r="E63" s="19" t="s">
        <v>99</v>
      </c>
      <c r="F63" s="18">
        <v>265</v>
      </c>
      <c r="G63" s="18">
        <v>6</v>
      </c>
      <c r="H63" s="18">
        <v>288</v>
      </c>
      <c r="I63" s="18">
        <v>14</v>
      </c>
      <c r="J63" s="18">
        <v>553</v>
      </c>
      <c r="K63" s="18">
        <v>20</v>
      </c>
      <c r="L63" s="18">
        <v>288</v>
      </c>
      <c r="M63" s="7" t="s">
        <v>396</v>
      </c>
    </row>
    <row r="64" spans="1:13" x14ac:dyDescent="0.2">
      <c r="A64" s="8" t="str">
        <f t="shared" si="4"/>
        <v>2023/7末</v>
      </c>
      <c r="B64" s="8" t="str">
        <f t="shared" si="4"/>
        <v>令和5/7末</v>
      </c>
      <c r="C64" s="16">
        <v>62</v>
      </c>
      <c r="D64" s="16">
        <v>61</v>
      </c>
      <c r="E64" s="17" t="s">
        <v>100</v>
      </c>
      <c r="F64" s="16">
        <v>283</v>
      </c>
      <c r="G64" s="16">
        <v>6</v>
      </c>
      <c r="H64" s="16">
        <v>262</v>
      </c>
      <c r="I64" s="16">
        <v>10</v>
      </c>
      <c r="J64" s="16">
        <v>545</v>
      </c>
      <c r="K64" s="16">
        <v>16</v>
      </c>
      <c r="L64" s="16">
        <v>291</v>
      </c>
      <c r="M64" s="9" t="s">
        <v>396</v>
      </c>
    </row>
    <row r="65" spans="1:13" x14ac:dyDescent="0.2">
      <c r="A65" s="10" t="str">
        <f t="shared" si="4"/>
        <v>2023/7末</v>
      </c>
      <c r="B65" s="10" t="str">
        <f t="shared" si="4"/>
        <v>令和5/7末</v>
      </c>
      <c r="C65" s="18">
        <v>63</v>
      </c>
      <c r="D65" s="18">
        <v>62</v>
      </c>
      <c r="E65" s="19" t="s">
        <v>101</v>
      </c>
      <c r="F65" s="18">
        <v>118</v>
      </c>
      <c r="G65" s="18">
        <v>2</v>
      </c>
      <c r="H65" s="18">
        <v>101</v>
      </c>
      <c r="I65" s="18">
        <v>7</v>
      </c>
      <c r="J65" s="18">
        <v>219</v>
      </c>
      <c r="K65" s="18">
        <v>9</v>
      </c>
      <c r="L65" s="18">
        <v>137</v>
      </c>
      <c r="M65" s="7" t="s">
        <v>396</v>
      </c>
    </row>
    <row r="66" spans="1:13" x14ac:dyDescent="0.2">
      <c r="A66" s="8" t="str">
        <f t="shared" si="4"/>
        <v>2023/7末</v>
      </c>
      <c r="B66" s="8" t="str">
        <f t="shared" si="4"/>
        <v>令和5/7末</v>
      </c>
      <c r="C66" s="16">
        <v>64</v>
      </c>
      <c r="D66" s="16">
        <v>63</v>
      </c>
      <c r="E66" s="17" t="s">
        <v>102</v>
      </c>
      <c r="F66" s="16">
        <v>343</v>
      </c>
      <c r="G66" s="16">
        <v>6</v>
      </c>
      <c r="H66" s="16">
        <v>344</v>
      </c>
      <c r="I66" s="16">
        <v>8</v>
      </c>
      <c r="J66" s="16">
        <v>687</v>
      </c>
      <c r="K66" s="16">
        <v>14</v>
      </c>
      <c r="L66" s="16">
        <v>320</v>
      </c>
      <c r="M66" s="9" t="s">
        <v>396</v>
      </c>
    </row>
    <row r="67" spans="1:13" x14ac:dyDescent="0.2">
      <c r="A67" s="10" t="str">
        <f t="shared" si="4"/>
        <v>2023/7末</v>
      </c>
      <c r="B67" s="10" t="str">
        <f t="shared" si="4"/>
        <v>令和5/7末</v>
      </c>
      <c r="C67" s="18">
        <v>65</v>
      </c>
      <c r="D67" s="18">
        <v>64</v>
      </c>
      <c r="E67" s="19" t="s">
        <v>103</v>
      </c>
      <c r="F67" s="18">
        <v>335</v>
      </c>
      <c r="G67" s="18">
        <v>18</v>
      </c>
      <c r="H67" s="18">
        <v>344</v>
      </c>
      <c r="I67" s="18">
        <v>18</v>
      </c>
      <c r="J67" s="18">
        <v>679</v>
      </c>
      <c r="K67" s="18">
        <v>36</v>
      </c>
      <c r="L67" s="18">
        <v>315</v>
      </c>
      <c r="M67" s="7" t="s">
        <v>396</v>
      </c>
    </row>
    <row r="68" spans="1:13" x14ac:dyDescent="0.2">
      <c r="A68" s="8" t="str">
        <f t="shared" si="4"/>
        <v>2023/7末</v>
      </c>
      <c r="B68" s="8" t="str">
        <f t="shared" si="4"/>
        <v>令和5/7末</v>
      </c>
      <c r="C68" s="16">
        <v>66</v>
      </c>
      <c r="D68" s="16">
        <v>65</v>
      </c>
      <c r="E68" s="17" t="s">
        <v>104</v>
      </c>
      <c r="F68" s="16">
        <v>5</v>
      </c>
      <c r="G68" s="16">
        <v>0</v>
      </c>
      <c r="H68" s="16">
        <v>6</v>
      </c>
      <c r="I68" s="16">
        <v>0</v>
      </c>
      <c r="J68" s="16">
        <v>11</v>
      </c>
      <c r="K68" s="16">
        <v>0</v>
      </c>
      <c r="L68" s="16">
        <v>7</v>
      </c>
      <c r="M68" s="9" t="s">
        <v>396</v>
      </c>
    </row>
    <row r="69" spans="1:13" x14ac:dyDescent="0.2">
      <c r="A69" s="10" t="str">
        <f t="shared" ref="A69:B84" si="5">A68</f>
        <v>2023/7末</v>
      </c>
      <c r="B69" s="10" t="str">
        <f t="shared" si="5"/>
        <v>令和5/7末</v>
      </c>
      <c r="C69" s="18">
        <v>67</v>
      </c>
      <c r="D69" s="18">
        <v>66</v>
      </c>
      <c r="E69" s="19" t="s">
        <v>105</v>
      </c>
      <c r="F69" s="18">
        <v>104</v>
      </c>
      <c r="G69" s="18">
        <v>0</v>
      </c>
      <c r="H69" s="18">
        <v>103</v>
      </c>
      <c r="I69" s="18">
        <v>0</v>
      </c>
      <c r="J69" s="18">
        <v>207</v>
      </c>
      <c r="K69" s="18">
        <v>0</v>
      </c>
      <c r="L69" s="18">
        <v>100</v>
      </c>
      <c r="M69" s="7" t="s">
        <v>396</v>
      </c>
    </row>
    <row r="70" spans="1:13" x14ac:dyDescent="0.2">
      <c r="A70" s="8" t="str">
        <f t="shared" si="5"/>
        <v>2023/7末</v>
      </c>
      <c r="B70" s="8" t="str">
        <f t="shared" si="5"/>
        <v>令和5/7末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256</v>
      </c>
      <c r="I70" s="16">
        <v>4</v>
      </c>
      <c r="J70" s="16">
        <v>474</v>
      </c>
      <c r="K70" s="16">
        <v>5</v>
      </c>
      <c r="L70" s="16">
        <v>194</v>
      </c>
      <c r="M70" s="9" t="s">
        <v>396</v>
      </c>
    </row>
    <row r="71" spans="1:13" x14ac:dyDescent="0.2">
      <c r="A71" s="10" t="str">
        <f t="shared" si="5"/>
        <v>2023/7末</v>
      </c>
      <c r="B71" s="10" t="str">
        <f t="shared" si="5"/>
        <v>令和5/7末</v>
      </c>
      <c r="C71" s="18">
        <v>69</v>
      </c>
      <c r="D71" s="18">
        <v>68</v>
      </c>
      <c r="E71" s="19" t="s">
        <v>107</v>
      </c>
      <c r="F71" s="18">
        <v>341</v>
      </c>
      <c r="G71" s="18">
        <v>2</v>
      </c>
      <c r="H71" s="18">
        <v>343</v>
      </c>
      <c r="I71" s="18">
        <v>5</v>
      </c>
      <c r="J71" s="18">
        <v>684</v>
      </c>
      <c r="K71" s="18">
        <v>7</v>
      </c>
      <c r="L71" s="18">
        <v>338</v>
      </c>
      <c r="M71" s="7" t="s">
        <v>396</v>
      </c>
    </row>
    <row r="72" spans="1:13" x14ac:dyDescent="0.2">
      <c r="A72" s="8" t="str">
        <f t="shared" si="5"/>
        <v>2023/7末</v>
      </c>
      <c r="B72" s="8" t="str">
        <f t="shared" si="5"/>
        <v>令和5/7末</v>
      </c>
      <c r="C72" s="16">
        <v>70</v>
      </c>
      <c r="D72" s="16">
        <v>69</v>
      </c>
      <c r="E72" s="17" t="s">
        <v>108</v>
      </c>
      <c r="F72" s="16">
        <v>378</v>
      </c>
      <c r="G72" s="16">
        <v>8</v>
      </c>
      <c r="H72" s="16">
        <v>314</v>
      </c>
      <c r="I72" s="16">
        <v>5</v>
      </c>
      <c r="J72" s="16">
        <v>692</v>
      </c>
      <c r="K72" s="16">
        <v>13</v>
      </c>
      <c r="L72" s="16">
        <v>358</v>
      </c>
      <c r="M72" s="9" t="s">
        <v>396</v>
      </c>
    </row>
    <row r="73" spans="1:13" x14ac:dyDescent="0.2">
      <c r="A73" s="10" t="str">
        <f t="shared" si="5"/>
        <v>2023/7末</v>
      </c>
      <c r="B73" s="10" t="str">
        <f t="shared" si="5"/>
        <v>令和5/7末</v>
      </c>
      <c r="C73" s="18">
        <v>71</v>
      </c>
      <c r="D73" s="18">
        <v>70</v>
      </c>
      <c r="E73" s="19" t="s">
        <v>109</v>
      </c>
      <c r="F73" s="18">
        <v>175</v>
      </c>
      <c r="G73" s="18">
        <v>1</v>
      </c>
      <c r="H73" s="18">
        <v>169</v>
      </c>
      <c r="I73" s="18">
        <v>1</v>
      </c>
      <c r="J73" s="18">
        <v>344</v>
      </c>
      <c r="K73" s="18">
        <v>2</v>
      </c>
      <c r="L73" s="18">
        <v>146</v>
      </c>
      <c r="M73" s="7" t="s">
        <v>396</v>
      </c>
    </row>
    <row r="74" spans="1:13" x14ac:dyDescent="0.2">
      <c r="A74" s="8" t="str">
        <f t="shared" si="5"/>
        <v>2023/7末</v>
      </c>
      <c r="B74" s="8" t="str">
        <f t="shared" si="5"/>
        <v>令和5/7末</v>
      </c>
      <c r="C74" s="16">
        <v>72</v>
      </c>
      <c r="D74" s="16">
        <v>71</v>
      </c>
      <c r="E74" s="17" t="s">
        <v>110</v>
      </c>
      <c r="F74" s="16">
        <v>204</v>
      </c>
      <c r="G74" s="16">
        <v>3</v>
      </c>
      <c r="H74" s="16">
        <v>179</v>
      </c>
      <c r="I74" s="16">
        <v>5</v>
      </c>
      <c r="J74" s="16">
        <v>383</v>
      </c>
      <c r="K74" s="16">
        <v>8</v>
      </c>
      <c r="L74" s="16">
        <v>188</v>
      </c>
      <c r="M74" s="9" t="s">
        <v>396</v>
      </c>
    </row>
    <row r="75" spans="1:13" x14ac:dyDescent="0.2">
      <c r="A75" s="10" t="str">
        <f t="shared" si="5"/>
        <v>2023/7末</v>
      </c>
      <c r="B75" s="10" t="str">
        <f t="shared" si="5"/>
        <v>令和5/7末</v>
      </c>
      <c r="C75" s="18">
        <v>73</v>
      </c>
      <c r="D75" s="18">
        <v>72</v>
      </c>
      <c r="E75" s="19" t="s">
        <v>111</v>
      </c>
      <c r="F75" s="18">
        <v>226</v>
      </c>
      <c r="G75" s="18">
        <v>1</v>
      </c>
      <c r="H75" s="18">
        <v>300</v>
      </c>
      <c r="I75" s="18">
        <v>7</v>
      </c>
      <c r="J75" s="18">
        <v>526</v>
      </c>
      <c r="K75" s="18">
        <v>8</v>
      </c>
      <c r="L75" s="18">
        <v>256</v>
      </c>
      <c r="M75" s="7" t="s">
        <v>396</v>
      </c>
    </row>
    <row r="76" spans="1:13" x14ac:dyDescent="0.2">
      <c r="A76" s="8" t="str">
        <f t="shared" si="5"/>
        <v>2023/7末</v>
      </c>
      <c r="B76" s="8" t="str">
        <f t="shared" si="5"/>
        <v>令和5/7末</v>
      </c>
      <c r="C76" s="16">
        <v>74</v>
      </c>
      <c r="D76" s="16">
        <v>73</v>
      </c>
      <c r="E76" s="17" t="s">
        <v>112</v>
      </c>
      <c r="F76" s="16">
        <v>432</v>
      </c>
      <c r="G76" s="16">
        <v>1</v>
      </c>
      <c r="H76" s="16">
        <v>308</v>
      </c>
      <c r="I76" s="16">
        <v>2</v>
      </c>
      <c r="J76" s="16">
        <v>740</v>
      </c>
      <c r="K76" s="16">
        <v>3</v>
      </c>
      <c r="L76" s="16">
        <v>430</v>
      </c>
      <c r="M76" s="9" t="s">
        <v>396</v>
      </c>
    </row>
    <row r="77" spans="1:13" x14ac:dyDescent="0.2">
      <c r="A77" s="10" t="str">
        <f t="shared" si="5"/>
        <v>2023/7末</v>
      </c>
      <c r="B77" s="10" t="str">
        <f t="shared" si="5"/>
        <v>令和5/7末</v>
      </c>
      <c r="C77" s="18">
        <v>75</v>
      </c>
      <c r="D77" s="18">
        <v>74</v>
      </c>
      <c r="E77" s="19" t="s">
        <v>113</v>
      </c>
      <c r="F77" s="18">
        <v>430</v>
      </c>
      <c r="G77" s="18">
        <v>1</v>
      </c>
      <c r="H77" s="18">
        <v>433</v>
      </c>
      <c r="I77" s="18">
        <v>5</v>
      </c>
      <c r="J77" s="18">
        <v>863</v>
      </c>
      <c r="K77" s="18">
        <v>6</v>
      </c>
      <c r="L77" s="18">
        <v>383</v>
      </c>
      <c r="M77" s="7" t="s">
        <v>396</v>
      </c>
    </row>
    <row r="78" spans="1:13" x14ac:dyDescent="0.2">
      <c r="A78" s="8" t="str">
        <f t="shared" si="5"/>
        <v>2023/7末</v>
      </c>
      <c r="B78" s="8" t="str">
        <f t="shared" si="5"/>
        <v>令和5/7末</v>
      </c>
      <c r="C78" s="16">
        <v>76</v>
      </c>
      <c r="D78" s="16">
        <v>75</v>
      </c>
      <c r="E78" s="17" t="s">
        <v>114</v>
      </c>
      <c r="F78" s="16">
        <v>218</v>
      </c>
      <c r="G78" s="16">
        <v>2</v>
      </c>
      <c r="H78" s="16">
        <v>243</v>
      </c>
      <c r="I78" s="16">
        <v>4</v>
      </c>
      <c r="J78" s="16">
        <v>461</v>
      </c>
      <c r="K78" s="16">
        <v>6</v>
      </c>
      <c r="L78" s="16">
        <v>189</v>
      </c>
      <c r="M78" s="9" t="s">
        <v>396</v>
      </c>
    </row>
    <row r="79" spans="1:13" x14ac:dyDescent="0.2">
      <c r="A79" s="10" t="str">
        <f t="shared" si="5"/>
        <v>2023/7末</v>
      </c>
      <c r="B79" s="10" t="str">
        <f t="shared" si="5"/>
        <v>令和5/7末</v>
      </c>
      <c r="C79" s="18">
        <v>77</v>
      </c>
      <c r="D79" s="18">
        <v>76</v>
      </c>
      <c r="E79" s="19" t="s">
        <v>115</v>
      </c>
      <c r="F79" s="18">
        <v>11</v>
      </c>
      <c r="G79" s="18">
        <v>0</v>
      </c>
      <c r="H79" s="18">
        <v>10</v>
      </c>
      <c r="I79" s="18">
        <v>0</v>
      </c>
      <c r="J79" s="18">
        <v>21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2023/7末</v>
      </c>
      <c r="B80" s="8" t="str">
        <f t="shared" si="5"/>
        <v>令和5/7末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2023/7末</v>
      </c>
      <c r="B81" s="10" t="str">
        <f t="shared" si="5"/>
        <v>令和5/7末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2023/7末</v>
      </c>
      <c r="B82" s="8" t="str">
        <f t="shared" si="5"/>
        <v>令和5/7末</v>
      </c>
      <c r="C82" s="16">
        <v>80</v>
      </c>
      <c r="D82" s="16">
        <v>79</v>
      </c>
      <c r="E82" s="17" t="s">
        <v>118</v>
      </c>
      <c r="F82" s="16">
        <v>21</v>
      </c>
      <c r="G82" s="16">
        <v>0</v>
      </c>
      <c r="H82" s="16">
        <v>23</v>
      </c>
      <c r="I82" s="16">
        <v>0</v>
      </c>
      <c r="J82" s="16">
        <v>44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2023/7末</v>
      </c>
      <c r="B83" s="10" t="str">
        <f t="shared" si="5"/>
        <v>令和5/7末</v>
      </c>
      <c r="C83" s="18">
        <v>81</v>
      </c>
      <c r="D83" s="18">
        <v>80</v>
      </c>
      <c r="E83" s="19" t="s">
        <v>119</v>
      </c>
      <c r="F83" s="18">
        <v>334</v>
      </c>
      <c r="G83" s="18">
        <v>3</v>
      </c>
      <c r="H83" s="18">
        <v>288</v>
      </c>
      <c r="I83" s="18">
        <v>4</v>
      </c>
      <c r="J83" s="18">
        <v>622</v>
      </c>
      <c r="K83" s="18">
        <v>7</v>
      </c>
      <c r="L83" s="18">
        <v>304</v>
      </c>
      <c r="M83" s="7" t="s">
        <v>396</v>
      </c>
    </row>
    <row r="84" spans="1:13" x14ac:dyDescent="0.2">
      <c r="A84" s="8" t="str">
        <f t="shared" si="5"/>
        <v>2023/7末</v>
      </c>
      <c r="B84" s="8" t="str">
        <f t="shared" si="5"/>
        <v>令和5/7末</v>
      </c>
      <c r="C84" s="16">
        <v>82</v>
      </c>
      <c r="D84" s="16">
        <v>81</v>
      </c>
      <c r="E84" s="17" t="s">
        <v>120</v>
      </c>
      <c r="F84" s="16">
        <v>422</v>
      </c>
      <c r="G84" s="16">
        <v>1</v>
      </c>
      <c r="H84" s="16">
        <v>408</v>
      </c>
      <c r="I84" s="16">
        <v>10</v>
      </c>
      <c r="J84" s="16">
        <v>830</v>
      </c>
      <c r="K84" s="16">
        <v>11</v>
      </c>
      <c r="L84" s="16">
        <v>377</v>
      </c>
      <c r="M84" s="9" t="s">
        <v>396</v>
      </c>
    </row>
    <row r="85" spans="1:13" x14ac:dyDescent="0.2">
      <c r="A85" s="10" t="str">
        <f t="shared" ref="A85:B100" si="6">A84</f>
        <v>2023/7末</v>
      </c>
      <c r="B85" s="10" t="str">
        <f t="shared" si="6"/>
        <v>令和5/7末</v>
      </c>
      <c r="C85" s="18">
        <v>83</v>
      </c>
      <c r="D85" s="18">
        <v>82</v>
      </c>
      <c r="E85" s="19" t="s">
        <v>121</v>
      </c>
      <c r="F85" s="18">
        <v>210</v>
      </c>
      <c r="G85" s="18">
        <v>0</v>
      </c>
      <c r="H85" s="18">
        <v>161</v>
      </c>
      <c r="I85" s="18">
        <v>1</v>
      </c>
      <c r="J85" s="18">
        <v>371</v>
      </c>
      <c r="K85" s="18">
        <v>1</v>
      </c>
      <c r="L85" s="18">
        <v>195</v>
      </c>
      <c r="M85" s="7" t="s">
        <v>396</v>
      </c>
    </row>
    <row r="86" spans="1:13" x14ac:dyDescent="0.2">
      <c r="A86" s="8" t="str">
        <f t="shared" si="6"/>
        <v>2023/7末</v>
      </c>
      <c r="B86" s="8" t="str">
        <f t="shared" si="6"/>
        <v>令和5/7末</v>
      </c>
      <c r="C86" s="16">
        <v>84</v>
      </c>
      <c r="D86" s="16">
        <v>83</v>
      </c>
      <c r="E86" s="17" t="s">
        <v>122</v>
      </c>
      <c r="F86" s="16">
        <v>217</v>
      </c>
      <c r="G86" s="16">
        <v>0</v>
      </c>
      <c r="H86" s="16">
        <v>211</v>
      </c>
      <c r="I86" s="16">
        <v>1</v>
      </c>
      <c r="J86" s="16">
        <v>428</v>
      </c>
      <c r="K86" s="16">
        <v>1</v>
      </c>
      <c r="L86" s="16">
        <v>216</v>
      </c>
      <c r="M86" s="9" t="s">
        <v>396</v>
      </c>
    </row>
    <row r="87" spans="1:13" x14ac:dyDescent="0.2">
      <c r="A87" s="10" t="str">
        <f t="shared" si="6"/>
        <v>2023/7末</v>
      </c>
      <c r="B87" s="10" t="str">
        <f t="shared" si="6"/>
        <v>令和5/7末</v>
      </c>
      <c r="C87" s="18">
        <v>85</v>
      </c>
      <c r="D87" s="18">
        <v>84</v>
      </c>
      <c r="E87" s="19" t="s">
        <v>123</v>
      </c>
      <c r="F87" s="18">
        <v>123</v>
      </c>
      <c r="G87" s="18">
        <v>0</v>
      </c>
      <c r="H87" s="18">
        <v>126</v>
      </c>
      <c r="I87" s="18">
        <v>2</v>
      </c>
      <c r="J87" s="18">
        <v>249</v>
      </c>
      <c r="K87" s="18">
        <v>2</v>
      </c>
      <c r="L87" s="18">
        <v>116</v>
      </c>
      <c r="M87" s="7" t="s">
        <v>396</v>
      </c>
    </row>
    <row r="88" spans="1:13" x14ac:dyDescent="0.2">
      <c r="A88" s="8" t="str">
        <f t="shared" si="6"/>
        <v>2023/7末</v>
      </c>
      <c r="B88" s="8" t="str">
        <f t="shared" si="6"/>
        <v>令和5/7末</v>
      </c>
      <c r="C88" s="16">
        <v>86</v>
      </c>
      <c r="D88" s="16">
        <v>85</v>
      </c>
      <c r="E88" s="17" t="s">
        <v>124</v>
      </c>
      <c r="F88" s="16">
        <v>156</v>
      </c>
      <c r="G88" s="16">
        <v>3</v>
      </c>
      <c r="H88" s="16">
        <v>153</v>
      </c>
      <c r="I88" s="16">
        <v>1</v>
      </c>
      <c r="J88" s="16">
        <v>309</v>
      </c>
      <c r="K88" s="16">
        <v>4</v>
      </c>
      <c r="L88" s="16">
        <v>148</v>
      </c>
      <c r="M88" s="9" t="s">
        <v>396</v>
      </c>
    </row>
    <row r="89" spans="1:13" x14ac:dyDescent="0.2">
      <c r="A89" s="10" t="str">
        <f t="shared" si="6"/>
        <v>2023/7末</v>
      </c>
      <c r="B89" s="10" t="str">
        <f t="shared" si="6"/>
        <v>令和5/7末</v>
      </c>
      <c r="C89" s="18">
        <v>87</v>
      </c>
      <c r="D89" s="18">
        <v>86</v>
      </c>
      <c r="E89" s="19" t="s">
        <v>125</v>
      </c>
      <c r="F89" s="18">
        <v>270</v>
      </c>
      <c r="G89" s="18">
        <v>0</v>
      </c>
      <c r="H89" s="18">
        <v>261</v>
      </c>
      <c r="I89" s="18">
        <v>4</v>
      </c>
      <c r="J89" s="18">
        <v>531</v>
      </c>
      <c r="K89" s="18">
        <v>4</v>
      </c>
      <c r="L89" s="18">
        <v>243</v>
      </c>
      <c r="M89" s="7" t="s">
        <v>396</v>
      </c>
    </row>
    <row r="90" spans="1:13" x14ac:dyDescent="0.2">
      <c r="A90" s="8" t="str">
        <f t="shared" si="6"/>
        <v>2023/7末</v>
      </c>
      <c r="B90" s="8" t="str">
        <f t="shared" si="6"/>
        <v>令和5/7末</v>
      </c>
      <c r="C90" s="16">
        <v>88</v>
      </c>
      <c r="D90" s="16">
        <v>87</v>
      </c>
      <c r="E90" s="17" t="s">
        <v>126</v>
      </c>
      <c r="F90" s="16">
        <v>255</v>
      </c>
      <c r="G90" s="16">
        <v>1</v>
      </c>
      <c r="H90" s="16">
        <v>269</v>
      </c>
      <c r="I90" s="16">
        <v>4</v>
      </c>
      <c r="J90" s="16">
        <v>524</v>
      </c>
      <c r="K90" s="16">
        <v>5</v>
      </c>
      <c r="L90" s="16">
        <v>252</v>
      </c>
      <c r="M90" s="9" t="s">
        <v>396</v>
      </c>
    </row>
    <row r="91" spans="1:13" x14ac:dyDescent="0.2">
      <c r="A91" s="10" t="str">
        <f t="shared" si="6"/>
        <v>2023/7末</v>
      </c>
      <c r="B91" s="10" t="str">
        <f t="shared" si="6"/>
        <v>令和5/7末</v>
      </c>
      <c r="C91" s="18">
        <v>89</v>
      </c>
      <c r="D91" s="18">
        <v>88</v>
      </c>
      <c r="E91" s="19" t="s">
        <v>127</v>
      </c>
      <c r="F91" s="18">
        <v>215</v>
      </c>
      <c r="G91" s="18">
        <v>7</v>
      </c>
      <c r="H91" s="18">
        <v>222</v>
      </c>
      <c r="I91" s="18">
        <v>2</v>
      </c>
      <c r="J91" s="18">
        <v>437</v>
      </c>
      <c r="K91" s="18">
        <v>9</v>
      </c>
      <c r="L91" s="18">
        <v>185</v>
      </c>
      <c r="M91" s="7" t="s">
        <v>396</v>
      </c>
    </row>
    <row r="92" spans="1:13" x14ac:dyDescent="0.2">
      <c r="A92" s="8" t="str">
        <f t="shared" si="6"/>
        <v>2023/7末</v>
      </c>
      <c r="B92" s="8" t="str">
        <f t="shared" si="6"/>
        <v>令和5/7末</v>
      </c>
      <c r="C92" s="16">
        <v>90</v>
      </c>
      <c r="D92" s="16">
        <v>89</v>
      </c>
      <c r="E92" s="17" t="s">
        <v>128</v>
      </c>
      <c r="F92" s="16">
        <v>156</v>
      </c>
      <c r="G92" s="16">
        <v>5</v>
      </c>
      <c r="H92" s="16">
        <v>132</v>
      </c>
      <c r="I92" s="16">
        <v>4</v>
      </c>
      <c r="J92" s="16">
        <v>288</v>
      </c>
      <c r="K92" s="16">
        <v>9</v>
      </c>
      <c r="L92" s="16">
        <v>140</v>
      </c>
      <c r="M92" s="9" t="s">
        <v>396</v>
      </c>
    </row>
    <row r="93" spans="1:13" x14ac:dyDescent="0.2">
      <c r="A93" s="10" t="str">
        <f t="shared" si="6"/>
        <v>2023/7末</v>
      </c>
      <c r="B93" s="10" t="str">
        <f t="shared" si="6"/>
        <v>令和5/7末</v>
      </c>
      <c r="C93" s="18">
        <v>91</v>
      </c>
      <c r="D93" s="18">
        <v>90</v>
      </c>
      <c r="E93" s="19" t="s">
        <v>129</v>
      </c>
      <c r="F93" s="18">
        <v>365</v>
      </c>
      <c r="G93" s="18">
        <v>6</v>
      </c>
      <c r="H93" s="18">
        <v>366</v>
      </c>
      <c r="I93" s="18">
        <v>6</v>
      </c>
      <c r="J93" s="18">
        <v>731</v>
      </c>
      <c r="K93" s="18">
        <v>12</v>
      </c>
      <c r="L93" s="18">
        <v>337</v>
      </c>
      <c r="M93" s="7" t="s">
        <v>396</v>
      </c>
    </row>
    <row r="94" spans="1:13" x14ac:dyDescent="0.2">
      <c r="A94" s="8" t="str">
        <f t="shared" si="6"/>
        <v>2023/7末</v>
      </c>
      <c r="B94" s="8" t="str">
        <f t="shared" si="6"/>
        <v>令和5/7末</v>
      </c>
      <c r="C94" s="16">
        <v>92</v>
      </c>
      <c r="D94" s="16">
        <v>91</v>
      </c>
      <c r="E94" s="17" t="s">
        <v>130</v>
      </c>
      <c r="F94" s="16">
        <v>222</v>
      </c>
      <c r="G94" s="16">
        <v>4</v>
      </c>
      <c r="H94" s="16">
        <v>225</v>
      </c>
      <c r="I94" s="16">
        <v>1</v>
      </c>
      <c r="J94" s="16">
        <v>447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6"/>
        <v>2023/7末</v>
      </c>
      <c r="B95" s="10" t="str">
        <f t="shared" si="6"/>
        <v>令和5/7末</v>
      </c>
      <c r="C95" s="18">
        <v>93</v>
      </c>
      <c r="D95" s="18">
        <v>92</v>
      </c>
      <c r="E95" s="19" t="s">
        <v>131</v>
      </c>
      <c r="F95" s="18">
        <v>135</v>
      </c>
      <c r="G95" s="18">
        <v>1</v>
      </c>
      <c r="H95" s="18">
        <v>144</v>
      </c>
      <c r="I95" s="18">
        <v>6</v>
      </c>
      <c r="J95" s="18">
        <v>279</v>
      </c>
      <c r="K95" s="18">
        <v>7</v>
      </c>
      <c r="L95" s="18">
        <v>137</v>
      </c>
      <c r="M95" s="7" t="s">
        <v>396</v>
      </c>
    </row>
    <row r="96" spans="1:13" x14ac:dyDescent="0.2">
      <c r="A96" s="8" t="str">
        <f t="shared" si="6"/>
        <v>2023/7末</v>
      </c>
      <c r="B96" s="8" t="str">
        <f t="shared" si="6"/>
        <v>令和5/7末</v>
      </c>
      <c r="C96" s="16">
        <v>94</v>
      </c>
      <c r="D96" s="16">
        <v>93</v>
      </c>
      <c r="E96" s="17" t="s">
        <v>132</v>
      </c>
      <c r="F96" s="16">
        <v>233</v>
      </c>
      <c r="G96" s="16">
        <v>1</v>
      </c>
      <c r="H96" s="16">
        <v>220</v>
      </c>
      <c r="I96" s="16">
        <v>5</v>
      </c>
      <c r="J96" s="16">
        <v>453</v>
      </c>
      <c r="K96" s="16">
        <v>6</v>
      </c>
      <c r="L96" s="16">
        <v>202</v>
      </c>
      <c r="M96" s="9" t="s">
        <v>396</v>
      </c>
    </row>
    <row r="97" spans="1:13" x14ac:dyDescent="0.2">
      <c r="A97" s="10" t="str">
        <f t="shared" si="6"/>
        <v>2023/7末</v>
      </c>
      <c r="B97" s="10" t="str">
        <f t="shared" si="6"/>
        <v>令和5/7末</v>
      </c>
      <c r="C97" s="18">
        <v>95</v>
      </c>
      <c r="D97" s="18">
        <v>95</v>
      </c>
      <c r="E97" s="19" t="s">
        <v>133</v>
      </c>
      <c r="F97" s="18">
        <v>155</v>
      </c>
      <c r="G97" s="18">
        <v>1</v>
      </c>
      <c r="H97" s="18">
        <v>187</v>
      </c>
      <c r="I97" s="18">
        <v>0</v>
      </c>
      <c r="J97" s="18">
        <v>342</v>
      </c>
      <c r="K97" s="18">
        <v>1</v>
      </c>
      <c r="L97" s="18">
        <v>146</v>
      </c>
      <c r="M97" s="7" t="s">
        <v>396</v>
      </c>
    </row>
    <row r="98" spans="1:13" x14ac:dyDescent="0.2">
      <c r="A98" s="8" t="str">
        <f t="shared" si="6"/>
        <v>2023/7末</v>
      </c>
      <c r="B98" s="8" t="str">
        <f t="shared" si="6"/>
        <v>令和5/7末</v>
      </c>
      <c r="C98" s="16">
        <v>96</v>
      </c>
      <c r="D98" s="16">
        <v>96</v>
      </c>
      <c r="E98" s="17" t="s">
        <v>134</v>
      </c>
      <c r="F98" s="16">
        <v>135</v>
      </c>
      <c r="G98" s="16">
        <v>2</v>
      </c>
      <c r="H98" s="16">
        <v>129</v>
      </c>
      <c r="I98" s="16">
        <v>4</v>
      </c>
      <c r="J98" s="16">
        <v>264</v>
      </c>
      <c r="K98" s="16">
        <v>6</v>
      </c>
      <c r="L98" s="16">
        <v>137</v>
      </c>
      <c r="M98" s="9" t="s">
        <v>396</v>
      </c>
    </row>
    <row r="99" spans="1:13" x14ac:dyDescent="0.2">
      <c r="A99" s="10" t="str">
        <f t="shared" si="6"/>
        <v>2023/7末</v>
      </c>
      <c r="B99" s="10" t="str">
        <f t="shared" si="6"/>
        <v>令和5/7末</v>
      </c>
      <c r="C99" s="18">
        <v>97</v>
      </c>
      <c r="D99" s="18">
        <v>97</v>
      </c>
      <c r="E99" s="19" t="s">
        <v>135</v>
      </c>
      <c r="F99" s="18">
        <v>116</v>
      </c>
      <c r="G99" s="18">
        <v>1</v>
      </c>
      <c r="H99" s="18">
        <v>109</v>
      </c>
      <c r="I99" s="18">
        <v>0</v>
      </c>
      <c r="J99" s="18">
        <v>225</v>
      </c>
      <c r="K99" s="18">
        <v>1</v>
      </c>
      <c r="L99" s="18">
        <v>97</v>
      </c>
      <c r="M99" s="7" t="s">
        <v>396</v>
      </c>
    </row>
    <row r="100" spans="1:13" x14ac:dyDescent="0.2">
      <c r="A100" s="8" t="str">
        <f t="shared" si="6"/>
        <v>2023/7末</v>
      </c>
      <c r="B100" s="8" t="str">
        <f t="shared" si="6"/>
        <v>令和5/7末</v>
      </c>
      <c r="C100" s="16">
        <v>98</v>
      </c>
      <c r="D100" s="16">
        <v>98</v>
      </c>
      <c r="E100" s="17" t="s">
        <v>136</v>
      </c>
      <c r="F100" s="16">
        <v>131</v>
      </c>
      <c r="G100" s="16">
        <v>2</v>
      </c>
      <c r="H100" s="16">
        <v>153</v>
      </c>
      <c r="I100" s="16">
        <v>21</v>
      </c>
      <c r="J100" s="16">
        <v>284</v>
      </c>
      <c r="K100" s="16">
        <v>23</v>
      </c>
      <c r="L100" s="16">
        <v>142</v>
      </c>
      <c r="M100" s="9" t="s">
        <v>396</v>
      </c>
    </row>
    <row r="101" spans="1:13" x14ac:dyDescent="0.2">
      <c r="A101" s="10" t="str">
        <f t="shared" ref="A101:B116" si="7">A100</f>
        <v>2023/7末</v>
      </c>
      <c r="B101" s="10" t="str">
        <f t="shared" si="7"/>
        <v>令和5/7末</v>
      </c>
      <c r="C101" s="18">
        <v>99</v>
      </c>
      <c r="D101" s="18">
        <v>99</v>
      </c>
      <c r="E101" s="19" t="s">
        <v>137</v>
      </c>
      <c r="F101" s="18">
        <v>155</v>
      </c>
      <c r="G101" s="18">
        <v>0</v>
      </c>
      <c r="H101" s="18">
        <v>159</v>
      </c>
      <c r="I101" s="18">
        <v>0</v>
      </c>
      <c r="J101" s="18">
        <v>314</v>
      </c>
      <c r="K101" s="18">
        <v>0</v>
      </c>
      <c r="L101" s="18">
        <v>128</v>
      </c>
      <c r="M101" s="7" t="s">
        <v>396</v>
      </c>
    </row>
    <row r="102" spans="1:13" x14ac:dyDescent="0.2">
      <c r="A102" s="8" t="str">
        <f t="shared" si="7"/>
        <v>2023/7末</v>
      </c>
      <c r="B102" s="8" t="str">
        <f t="shared" si="7"/>
        <v>令和5/7末</v>
      </c>
      <c r="C102" s="16">
        <v>100</v>
      </c>
      <c r="D102" s="16">
        <v>106</v>
      </c>
      <c r="E102" s="17" t="s">
        <v>138</v>
      </c>
      <c r="F102" s="16">
        <v>128</v>
      </c>
      <c r="G102" s="16">
        <v>0</v>
      </c>
      <c r="H102" s="16">
        <v>149</v>
      </c>
      <c r="I102" s="16">
        <v>0</v>
      </c>
      <c r="J102" s="16">
        <v>277</v>
      </c>
      <c r="K102" s="16">
        <v>0</v>
      </c>
      <c r="L102" s="16">
        <v>98</v>
      </c>
      <c r="M102" s="9" t="s">
        <v>396</v>
      </c>
    </row>
    <row r="103" spans="1:13" x14ac:dyDescent="0.2">
      <c r="A103" s="10" t="str">
        <f t="shared" si="7"/>
        <v>2023/7末</v>
      </c>
      <c r="B103" s="10" t="str">
        <f t="shared" si="7"/>
        <v>令和5/7末</v>
      </c>
      <c r="C103" s="18">
        <v>101</v>
      </c>
      <c r="D103" s="18">
        <v>107</v>
      </c>
      <c r="E103" s="19" t="s">
        <v>139</v>
      </c>
      <c r="F103" s="18">
        <v>204</v>
      </c>
      <c r="G103" s="18">
        <v>0</v>
      </c>
      <c r="H103" s="18">
        <v>205</v>
      </c>
      <c r="I103" s="18">
        <v>0</v>
      </c>
      <c r="J103" s="18">
        <v>409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2023/7末</v>
      </c>
      <c r="B104" s="8" t="str">
        <f t="shared" si="7"/>
        <v>令和5/7末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201</v>
      </c>
      <c r="I104" s="16">
        <v>0</v>
      </c>
      <c r="J104" s="16">
        <v>410</v>
      </c>
      <c r="K104" s="16">
        <v>0</v>
      </c>
      <c r="L104" s="16">
        <v>136</v>
      </c>
      <c r="M104" s="9" t="s">
        <v>396</v>
      </c>
    </row>
    <row r="105" spans="1:13" x14ac:dyDescent="0.2">
      <c r="A105" s="10" t="str">
        <f t="shared" si="7"/>
        <v>2023/7末</v>
      </c>
      <c r="B105" s="10" t="str">
        <f t="shared" si="7"/>
        <v>令和5/7末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2</v>
      </c>
      <c r="H105" s="18">
        <v>279</v>
      </c>
      <c r="I105" s="18">
        <v>1</v>
      </c>
      <c r="J105" s="18">
        <v>576</v>
      </c>
      <c r="K105" s="18">
        <v>3</v>
      </c>
      <c r="L105" s="18">
        <v>168</v>
      </c>
      <c r="M105" s="7" t="s">
        <v>396</v>
      </c>
    </row>
    <row r="106" spans="1:13" x14ac:dyDescent="0.2">
      <c r="A106" s="8" t="str">
        <f t="shared" si="7"/>
        <v>2023/7末</v>
      </c>
      <c r="B106" s="8" t="str">
        <f t="shared" si="7"/>
        <v>令和5/7末</v>
      </c>
      <c r="C106" s="16">
        <v>104</v>
      </c>
      <c r="D106" s="16">
        <v>149</v>
      </c>
      <c r="E106" s="17" t="s">
        <v>142</v>
      </c>
      <c r="F106" s="16">
        <v>11</v>
      </c>
      <c r="G106" s="16">
        <v>0</v>
      </c>
      <c r="H106" s="16">
        <v>67</v>
      </c>
      <c r="I106" s="16">
        <v>0</v>
      </c>
      <c r="J106" s="16">
        <v>78</v>
      </c>
      <c r="K106" s="16">
        <v>0</v>
      </c>
      <c r="L106" s="16">
        <v>78</v>
      </c>
      <c r="M106" s="9" t="s">
        <v>396</v>
      </c>
    </row>
    <row r="107" spans="1:13" x14ac:dyDescent="0.2">
      <c r="A107" s="10" t="str">
        <f t="shared" si="7"/>
        <v>2023/7末</v>
      </c>
      <c r="B107" s="10" t="str">
        <f t="shared" si="7"/>
        <v>令和5/7末</v>
      </c>
      <c r="C107" s="18">
        <v>105</v>
      </c>
      <c r="D107" s="18">
        <v>156</v>
      </c>
      <c r="E107" s="19" t="s">
        <v>143</v>
      </c>
      <c r="F107" s="18">
        <v>22</v>
      </c>
      <c r="G107" s="18">
        <v>0</v>
      </c>
      <c r="H107" s="18">
        <v>72</v>
      </c>
      <c r="I107" s="18">
        <v>0</v>
      </c>
      <c r="J107" s="18">
        <v>94</v>
      </c>
      <c r="K107" s="18">
        <v>0</v>
      </c>
      <c r="L107" s="18">
        <v>94</v>
      </c>
      <c r="M107" s="7" t="s">
        <v>396</v>
      </c>
    </row>
    <row r="108" spans="1:13" x14ac:dyDescent="0.2">
      <c r="A108" s="8" t="str">
        <f t="shared" si="7"/>
        <v>2023/7末</v>
      </c>
      <c r="B108" s="8" t="str">
        <f t="shared" si="7"/>
        <v>令和5/7末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2023/7末</v>
      </c>
      <c r="B109" s="10" t="str">
        <f t="shared" si="7"/>
        <v>令和5/7末</v>
      </c>
      <c r="C109" s="18">
        <v>107</v>
      </c>
      <c r="D109" s="18">
        <v>140</v>
      </c>
      <c r="E109" s="19" t="s">
        <v>145</v>
      </c>
      <c r="F109" s="18">
        <v>392</v>
      </c>
      <c r="G109" s="18">
        <v>4</v>
      </c>
      <c r="H109" s="18">
        <v>419</v>
      </c>
      <c r="I109" s="18">
        <v>7</v>
      </c>
      <c r="J109" s="18">
        <v>811</v>
      </c>
      <c r="K109" s="18">
        <v>11</v>
      </c>
      <c r="L109" s="18">
        <v>372</v>
      </c>
      <c r="M109" s="7" t="s">
        <v>397</v>
      </c>
    </row>
    <row r="110" spans="1:13" x14ac:dyDescent="0.2">
      <c r="A110" s="8" t="str">
        <f t="shared" si="7"/>
        <v>2023/7末</v>
      </c>
      <c r="B110" s="8" t="str">
        <f t="shared" si="7"/>
        <v>令和5/7末</v>
      </c>
      <c r="C110" s="16">
        <v>108</v>
      </c>
      <c r="D110" s="16">
        <v>141</v>
      </c>
      <c r="E110" s="17" t="s">
        <v>146</v>
      </c>
      <c r="F110" s="16">
        <v>468</v>
      </c>
      <c r="G110" s="16">
        <v>3</v>
      </c>
      <c r="H110" s="16">
        <v>469</v>
      </c>
      <c r="I110" s="16">
        <v>7</v>
      </c>
      <c r="J110" s="16">
        <v>937</v>
      </c>
      <c r="K110" s="16">
        <v>10</v>
      </c>
      <c r="L110" s="16">
        <v>397</v>
      </c>
      <c r="M110" s="9" t="s">
        <v>397</v>
      </c>
    </row>
    <row r="111" spans="1:13" x14ac:dyDescent="0.2">
      <c r="A111" s="10" t="str">
        <f t="shared" si="7"/>
        <v>2023/7末</v>
      </c>
      <c r="B111" s="10" t="str">
        <f t="shared" si="7"/>
        <v>令和5/7末</v>
      </c>
      <c r="C111" s="18">
        <v>109</v>
      </c>
      <c r="D111" s="18">
        <v>142</v>
      </c>
      <c r="E111" s="19" t="s">
        <v>147</v>
      </c>
      <c r="F111" s="18">
        <v>351</v>
      </c>
      <c r="G111" s="18">
        <v>3</v>
      </c>
      <c r="H111" s="18">
        <v>374</v>
      </c>
      <c r="I111" s="18">
        <v>5</v>
      </c>
      <c r="J111" s="18">
        <v>725</v>
      </c>
      <c r="K111" s="18">
        <v>8</v>
      </c>
      <c r="L111" s="18">
        <v>365</v>
      </c>
      <c r="M111" s="7" t="s">
        <v>397</v>
      </c>
    </row>
    <row r="112" spans="1:13" x14ac:dyDescent="0.2">
      <c r="A112" s="8" t="str">
        <f t="shared" si="7"/>
        <v>2023/7末</v>
      </c>
      <c r="B112" s="8" t="str">
        <f t="shared" si="7"/>
        <v>令和5/7末</v>
      </c>
      <c r="C112" s="16">
        <v>110</v>
      </c>
      <c r="D112" s="16">
        <v>143</v>
      </c>
      <c r="E112" s="17" t="s">
        <v>148</v>
      </c>
      <c r="F112" s="16">
        <v>432</v>
      </c>
      <c r="G112" s="16">
        <v>7</v>
      </c>
      <c r="H112" s="16">
        <v>407</v>
      </c>
      <c r="I112" s="16">
        <v>13</v>
      </c>
      <c r="J112" s="16">
        <v>839</v>
      </c>
      <c r="K112" s="16">
        <v>20</v>
      </c>
      <c r="L112" s="16">
        <v>393</v>
      </c>
      <c r="M112" s="9" t="s">
        <v>397</v>
      </c>
    </row>
    <row r="113" spans="1:13" x14ac:dyDescent="0.2">
      <c r="A113" s="10" t="str">
        <f t="shared" si="7"/>
        <v>2023/7末</v>
      </c>
      <c r="B113" s="10" t="str">
        <f t="shared" si="7"/>
        <v>令和5/7末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35</v>
      </c>
      <c r="I113" s="18">
        <v>0</v>
      </c>
      <c r="J113" s="18">
        <v>80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2023/7末</v>
      </c>
      <c r="B114" s="8" t="str">
        <f t="shared" si="7"/>
        <v>令和5/7末</v>
      </c>
      <c r="C114" s="16">
        <v>112</v>
      </c>
      <c r="D114" s="16">
        <v>145</v>
      </c>
      <c r="E114" s="17" t="s">
        <v>150</v>
      </c>
      <c r="F114" s="16">
        <v>168</v>
      </c>
      <c r="G114" s="16">
        <v>0</v>
      </c>
      <c r="H114" s="16">
        <v>159</v>
      </c>
      <c r="I114" s="16">
        <v>1</v>
      </c>
      <c r="J114" s="16">
        <v>327</v>
      </c>
      <c r="K114" s="16">
        <v>1</v>
      </c>
      <c r="L114" s="16">
        <v>150</v>
      </c>
      <c r="M114" s="9" t="s">
        <v>397</v>
      </c>
    </row>
    <row r="115" spans="1:13" x14ac:dyDescent="0.2">
      <c r="A115" s="10" t="str">
        <f t="shared" si="7"/>
        <v>2023/7末</v>
      </c>
      <c r="B115" s="10" t="str">
        <f t="shared" si="7"/>
        <v>令和5/7末</v>
      </c>
      <c r="C115" s="18">
        <v>113</v>
      </c>
      <c r="D115" s="18">
        <v>146</v>
      </c>
      <c r="E115" s="19" t="s">
        <v>151</v>
      </c>
      <c r="F115" s="18">
        <v>132</v>
      </c>
      <c r="G115" s="18">
        <v>1</v>
      </c>
      <c r="H115" s="18">
        <v>138</v>
      </c>
      <c r="I115" s="18">
        <v>0</v>
      </c>
      <c r="J115" s="18">
        <v>270</v>
      </c>
      <c r="K115" s="18">
        <v>1</v>
      </c>
      <c r="L115" s="18">
        <v>116</v>
      </c>
      <c r="M115" s="7" t="s">
        <v>397</v>
      </c>
    </row>
    <row r="116" spans="1:13" x14ac:dyDescent="0.2">
      <c r="A116" s="8" t="str">
        <f t="shared" si="7"/>
        <v>2023/7末</v>
      </c>
      <c r="B116" s="8" t="str">
        <f t="shared" si="7"/>
        <v>令和5/7末</v>
      </c>
      <c r="C116" s="16">
        <v>114</v>
      </c>
      <c r="D116" s="16">
        <v>147</v>
      </c>
      <c r="E116" s="17" t="s">
        <v>152</v>
      </c>
      <c r="F116" s="16">
        <v>98</v>
      </c>
      <c r="G116" s="16">
        <v>0</v>
      </c>
      <c r="H116" s="16">
        <v>111</v>
      </c>
      <c r="I116" s="16">
        <v>0</v>
      </c>
      <c r="J116" s="16">
        <v>209</v>
      </c>
      <c r="K116" s="16">
        <v>0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2023/7末</v>
      </c>
      <c r="B117" s="10" t="str">
        <f t="shared" si="8"/>
        <v>令和5/7末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2023/7末</v>
      </c>
      <c r="B118" s="8" t="str">
        <f t="shared" si="8"/>
        <v>令和5/7末</v>
      </c>
      <c r="C118" s="16">
        <v>116</v>
      </c>
      <c r="D118" s="16">
        <v>110</v>
      </c>
      <c r="E118" s="17" t="s">
        <v>154</v>
      </c>
      <c r="F118" s="16">
        <v>230</v>
      </c>
      <c r="G118" s="16">
        <v>2</v>
      </c>
      <c r="H118" s="16">
        <v>264</v>
      </c>
      <c r="I118" s="16">
        <v>8</v>
      </c>
      <c r="J118" s="16">
        <v>494</v>
      </c>
      <c r="K118" s="16">
        <v>10</v>
      </c>
      <c r="L118" s="16">
        <v>201</v>
      </c>
      <c r="M118" s="9" t="s">
        <v>398</v>
      </c>
    </row>
    <row r="119" spans="1:13" x14ac:dyDescent="0.2">
      <c r="A119" s="10" t="str">
        <f t="shared" si="8"/>
        <v>2023/7末</v>
      </c>
      <c r="B119" s="10" t="str">
        <f t="shared" si="8"/>
        <v>令和5/7末</v>
      </c>
      <c r="C119" s="18">
        <v>117</v>
      </c>
      <c r="D119" s="18">
        <v>111</v>
      </c>
      <c r="E119" s="19" t="s">
        <v>155</v>
      </c>
      <c r="F119" s="18">
        <v>182</v>
      </c>
      <c r="G119" s="18">
        <v>2</v>
      </c>
      <c r="H119" s="18">
        <v>210</v>
      </c>
      <c r="I119" s="18">
        <v>11</v>
      </c>
      <c r="J119" s="18">
        <v>392</v>
      </c>
      <c r="K119" s="18">
        <v>13</v>
      </c>
      <c r="L119" s="18">
        <v>188</v>
      </c>
      <c r="M119" s="7" t="s">
        <v>398</v>
      </c>
    </row>
    <row r="120" spans="1:13" x14ac:dyDescent="0.2">
      <c r="A120" s="8" t="str">
        <f t="shared" si="8"/>
        <v>2023/7末</v>
      </c>
      <c r="B120" s="8" t="str">
        <f t="shared" si="8"/>
        <v>令和5/7末</v>
      </c>
      <c r="C120" s="16">
        <v>118</v>
      </c>
      <c r="D120" s="16">
        <v>112</v>
      </c>
      <c r="E120" s="17" t="s">
        <v>156</v>
      </c>
      <c r="F120" s="16">
        <v>88</v>
      </c>
      <c r="G120" s="16">
        <v>1</v>
      </c>
      <c r="H120" s="16">
        <v>96</v>
      </c>
      <c r="I120" s="16">
        <v>1</v>
      </c>
      <c r="J120" s="16">
        <v>184</v>
      </c>
      <c r="K120" s="16">
        <v>2</v>
      </c>
      <c r="L120" s="16">
        <v>65</v>
      </c>
      <c r="M120" s="9" t="s">
        <v>398</v>
      </c>
    </row>
    <row r="121" spans="1:13" x14ac:dyDescent="0.2">
      <c r="A121" s="10" t="str">
        <f t="shared" si="8"/>
        <v>2023/7末</v>
      </c>
      <c r="B121" s="10" t="str">
        <f t="shared" si="8"/>
        <v>令和5/7末</v>
      </c>
      <c r="C121" s="18">
        <v>119</v>
      </c>
      <c r="D121" s="18">
        <v>113</v>
      </c>
      <c r="E121" s="19" t="s">
        <v>479</v>
      </c>
      <c r="F121" s="18">
        <v>72</v>
      </c>
      <c r="G121" s="18">
        <v>1</v>
      </c>
      <c r="H121" s="18">
        <v>86</v>
      </c>
      <c r="I121" s="18">
        <v>0</v>
      </c>
      <c r="J121" s="18">
        <v>158</v>
      </c>
      <c r="K121" s="18">
        <v>1</v>
      </c>
      <c r="L121" s="18">
        <v>62</v>
      </c>
      <c r="M121" s="7" t="s">
        <v>398</v>
      </c>
    </row>
    <row r="122" spans="1:13" x14ac:dyDescent="0.2">
      <c r="A122" s="8" t="str">
        <f t="shared" si="8"/>
        <v>2023/7末</v>
      </c>
      <c r="B122" s="8" t="str">
        <f t="shared" si="8"/>
        <v>令和5/7末</v>
      </c>
      <c r="C122" s="16">
        <v>120</v>
      </c>
      <c r="D122" s="16">
        <v>114</v>
      </c>
      <c r="E122" s="17" t="s">
        <v>157</v>
      </c>
      <c r="F122" s="16">
        <v>225</v>
      </c>
      <c r="G122" s="16">
        <v>3</v>
      </c>
      <c r="H122" s="16">
        <v>239</v>
      </c>
      <c r="I122" s="16">
        <v>3</v>
      </c>
      <c r="J122" s="16">
        <v>464</v>
      </c>
      <c r="K122" s="16">
        <v>6</v>
      </c>
      <c r="L122" s="16">
        <v>182</v>
      </c>
      <c r="M122" s="9" t="s">
        <v>398</v>
      </c>
    </row>
    <row r="123" spans="1:13" x14ac:dyDescent="0.2">
      <c r="A123" s="10" t="str">
        <f t="shared" si="8"/>
        <v>2023/7末</v>
      </c>
      <c r="B123" s="10" t="str">
        <f t="shared" si="8"/>
        <v>令和5/7末</v>
      </c>
      <c r="C123" s="18">
        <v>121</v>
      </c>
      <c r="D123" s="18">
        <v>115</v>
      </c>
      <c r="E123" s="19" t="s">
        <v>158</v>
      </c>
      <c r="F123" s="18">
        <v>493</v>
      </c>
      <c r="G123" s="18">
        <v>6</v>
      </c>
      <c r="H123" s="18">
        <v>491</v>
      </c>
      <c r="I123" s="18">
        <v>9</v>
      </c>
      <c r="J123" s="18">
        <v>984</v>
      </c>
      <c r="K123" s="18">
        <v>15</v>
      </c>
      <c r="L123" s="18">
        <v>423</v>
      </c>
      <c r="M123" s="7" t="s">
        <v>398</v>
      </c>
    </row>
    <row r="124" spans="1:13" x14ac:dyDescent="0.2">
      <c r="A124" s="8" t="str">
        <f t="shared" si="8"/>
        <v>2023/7末</v>
      </c>
      <c r="B124" s="8" t="str">
        <f t="shared" si="8"/>
        <v>令和5/7末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24</v>
      </c>
      <c r="I124" s="16">
        <v>0</v>
      </c>
      <c r="J124" s="16">
        <v>44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2023/7末</v>
      </c>
      <c r="B125" s="10" t="str">
        <f t="shared" si="8"/>
        <v>令和5/7末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2023/7末</v>
      </c>
      <c r="B126" s="8" t="str">
        <f t="shared" si="8"/>
        <v>令和5/7末</v>
      </c>
      <c r="C126" s="16">
        <v>124</v>
      </c>
      <c r="D126" s="16">
        <v>118</v>
      </c>
      <c r="E126" s="17" t="s">
        <v>161</v>
      </c>
      <c r="F126" s="16">
        <v>278</v>
      </c>
      <c r="G126" s="16">
        <v>0</v>
      </c>
      <c r="H126" s="16">
        <v>226</v>
      </c>
      <c r="I126" s="16">
        <v>2</v>
      </c>
      <c r="J126" s="16">
        <v>504</v>
      </c>
      <c r="K126" s="16">
        <v>2</v>
      </c>
      <c r="L126" s="16">
        <v>212</v>
      </c>
      <c r="M126" s="9" t="s">
        <v>398</v>
      </c>
    </row>
    <row r="127" spans="1:13" x14ac:dyDescent="0.2">
      <c r="A127" s="10" t="str">
        <f t="shared" si="8"/>
        <v>2023/7末</v>
      </c>
      <c r="B127" s="10" t="str">
        <f t="shared" si="8"/>
        <v>令和5/7末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8</v>
      </c>
      <c r="I127" s="18">
        <v>0</v>
      </c>
      <c r="J127" s="18">
        <v>17</v>
      </c>
      <c r="K127" s="18">
        <v>0</v>
      </c>
      <c r="L127" s="18">
        <v>9</v>
      </c>
      <c r="M127" s="7" t="s">
        <v>398</v>
      </c>
    </row>
    <row r="128" spans="1:13" x14ac:dyDescent="0.2">
      <c r="A128" s="8" t="str">
        <f t="shared" si="8"/>
        <v>2023/7末</v>
      </c>
      <c r="B128" s="8" t="str">
        <f t="shared" si="8"/>
        <v>令和5/7末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46</v>
      </c>
      <c r="I128" s="16">
        <v>0</v>
      </c>
      <c r="J128" s="16">
        <v>88</v>
      </c>
      <c r="K128" s="16">
        <v>0</v>
      </c>
      <c r="L128" s="16">
        <v>31</v>
      </c>
      <c r="M128" s="9" t="s">
        <v>398</v>
      </c>
    </row>
    <row r="129" spans="1:13" x14ac:dyDescent="0.2">
      <c r="A129" s="10" t="str">
        <f t="shared" si="8"/>
        <v>2023/7末</v>
      </c>
      <c r="B129" s="10" t="str">
        <f t="shared" si="8"/>
        <v>令和5/7末</v>
      </c>
      <c r="C129" s="18">
        <v>127</v>
      </c>
      <c r="D129" s="18">
        <v>123</v>
      </c>
      <c r="E129" s="19" t="s">
        <v>164</v>
      </c>
      <c r="F129" s="18">
        <v>324</v>
      </c>
      <c r="G129" s="18">
        <v>4</v>
      </c>
      <c r="H129" s="18">
        <v>339</v>
      </c>
      <c r="I129" s="18">
        <v>0</v>
      </c>
      <c r="J129" s="18">
        <v>663</v>
      </c>
      <c r="K129" s="18">
        <v>4</v>
      </c>
      <c r="L129" s="18">
        <v>268</v>
      </c>
      <c r="M129" s="7" t="s">
        <v>398</v>
      </c>
    </row>
    <row r="130" spans="1:13" x14ac:dyDescent="0.2">
      <c r="A130" s="8" t="str">
        <f t="shared" si="8"/>
        <v>2023/7末</v>
      </c>
      <c r="B130" s="8" t="str">
        <f t="shared" si="8"/>
        <v>令和5/7末</v>
      </c>
      <c r="C130" s="16">
        <v>128</v>
      </c>
      <c r="D130" s="16">
        <v>124</v>
      </c>
      <c r="E130" s="17" t="s">
        <v>165</v>
      </c>
      <c r="F130" s="16">
        <v>201</v>
      </c>
      <c r="G130" s="16">
        <v>3</v>
      </c>
      <c r="H130" s="16">
        <v>212</v>
      </c>
      <c r="I130" s="16">
        <v>0</v>
      </c>
      <c r="J130" s="16">
        <v>413</v>
      </c>
      <c r="K130" s="16">
        <v>3</v>
      </c>
      <c r="L130" s="16">
        <v>158</v>
      </c>
      <c r="M130" s="9" t="s">
        <v>398</v>
      </c>
    </row>
    <row r="131" spans="1:13" x14ac:dyDescent="0.2">
      <c r="A131" s="10" t="str">
        <f t="shared" si="8"/>
        <v>2023/7末</v>
      </c>
      <c r="B131" s="10" t="str">
        <f t="shared" si="8"/>
        <v>令和5/7末</v>
      </c>
      <c r="C131" s="18">
        <v>129</v>
      </c>
      <c r="D131" s="18">
        <v>125</v>
      </c>
      <c r="E131" s="19" t="s">
        <v>166</v>
      </c>
      <c r="F131" s="18">
        <v>398</v>
      </c>
      <c r="G131" s="18">
        <v>0</v>
      </c>
      <c r="H131" s="18">
        <v>387</v>
      </c>
      <c r="I131" s="18">
        <v>3</v>
      </c>
      <c r="J131" s="18">
        <v>785</v>
      </c>
      <c r="K131" s="18">
        <v>3</v>
      </c>
      <c r="L131" s="18">
        <v>275</v>
      </c>
      <c r="M131" s="7" t="s">
        <v>398</v>
      </c>
    </row>
    <row r="132" spans="1:13" x14ac:dyDescent="0.2">
      <c r="A132" s="8" t="str">
        <f t="shared" si="8"/>
        <v>2023/7末</v>
      </c>
      <c r="B132" s="8" t="str">
        <f t="shared" si="8"/>
        <v>令和5/7末</v>
      </c>
      <c r="C132" s="16">
        <v>130</v>
      </c>
      <c r="D132" s="16">
        <v>126</v>
      </c>
      <c r="E132" s="17" t="s">
        <v>167</v>
      </c>
      <c r="F132" s="16">
        <v>145</v>
      </c>
      <c r="G132" s="16">
        <v>1</v>
      </c>
      <c r="H132" s="16">
        <v>135</v>
      </c>
      <c r="I132" s="16">
        <v>1</v>
      </c>
      <c r="J132" s="16">
        <v>280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2023/7末</v>
      </c>
      <c r="B133" s="10" t="str">
        <f t="shared" si="9"/>
        <v>令和5/7末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2023/7末</v>
      </c>
      <c r="B134" s="8" t="str">
        <f t="shared" si="9"/>
        <v>令和5/7末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107</v>
      </c>
      <c r="I134" s="16">
        <v>0</v>
      </c>
      <c r="J134" s="16">
        <v>210</v>
      </c>
      <c r="K134" s="16">
        <v>1</v>
      </c>
      <c r="L134" s="16">
        <v>70</v>
      </c>
      <c r="M134" s="9" t="s">
        <v>398</v>
      </c>
    </row>
    <row r="135" spans="1:13" x14ac:dyDescent="0.2">
      <c r="A135" s="10" t="str">
        <f t="shared" si="9"/>
        <v>2023/7末</v>
      </c>
      <c r="B135" s="10" t="str">
        <f t="shared" si="9"/>
        <v>令和5/7末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75</v>
      </c>
      <c r="I135" s="18">
        <v>0</v>
      </c>
      <c r="J135" s="18">
        <v>148</v>
      </c>
      <c r="K135" s="18">
        <v>0</v>
      </c>
      <c r="L135" s="18">
        <v>52</v>
      </c>
      <c r="M135" s="7" t="s">
        <v>398</v>
      </c>
    </row>
    <row r="136" spans="1:13" x14ac:dyDescent="0.2">
      <c r="A136" s="8" t="str">
        <f t="shared" si="9"/>
        <v>2023/7末</v>
      </c>
      <c r="B136" s="8" t="str">
        <f t="shared" si="9"/>
        <v>令和5/7末</v>
      </c>
      <c r="C136" s="16">
        <v>134</v>
      </c>
      <c r="D136" s="16">
        <v>130</v>
      </c>
      <c r="E136" s="17" t="s">
        <v>171</v>
      </c>
      <c r="F136" s="16">
        <v>11</v>
      </c>
      <c r="G136" s="16">
        <v>0</v>
      </c>
      <c r="H136" s="16">
        <v>68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2023/7末</v>
      </c>
      <c r="B137" s="10" t="str">
        <f t="shared" si="9"/>
        <v>令和5/7末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2023/7末</v>
      </c>
      <c r="B138" s="8" t="str">
        <f t="shared" si="9"/>
        <v>令和5/7末</v>
      </c>
      <c r="C138" s="16">
        <v>136</v>
      </c>
      <c r="D138" s="16">
        <v>150</v>
      </c>
      <c r="E138" s="17" t="s">
        <v>173</v>
      </c>
      <c r="F138" s="16">
        <v>155</v>
      </c>
      <c r="G138" s="16">
        <v>0</v>
      </c>
      <c r="H138" s="16">
        <v>153</v>
      </c>
      <c r="I138" s="16">
        <v>0</v>
      </c>
      <c r="J138" s="16">
        <v>308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2023/7末</v>
      </c>
      <c r="B139" s="10" t="str">
        <f t="shared" si="9"/>
        <v>令和5/7末</v>
      </c>
      <c r="C139" s="18">
        <v>137</v>
      </c>
      <c r="D139" s="18">
        <v>151</v>
      </c>
      <c r="E139" s="19" t="s">
        <v>174</v>
      </c>
      <c r="F139" s="18">
        <v>353</v>
      </c>
      <c r="G139" s="18">
        <v>8</v>
      </c>
      <c r="H139" s="18">
        <v>363</v>
      </c>
      <c r="I139" s="18">
        <v>5</v>
      </c>
      <c r="J139" s="18">
        <v>716</v>
      </c>
      <c r="K139" s="18">
        <v>13</v>
      </c>
      <c r="L139" s="18">
        <v>268</v>
      </c>
      <c r="M139" s="7" t="s">
        <v>399</v>
      </c>
    </row>
    <row r="140" spans="1:13" x14ac:dyDescent="0.2">
      <c r="A140" s="8" t="str">
        <f t="shared" si="9"/>
        <v>2023/7末</v>
      </c>
      <c r="B140" s="8" t="str">
        <f t="shared" si="9"/>
        <v>令和5/7末</v>
      </c>
      <c r="C140" s="16">
        <v>138</v>
      </c>
      <c r="D140" s="16">
        <v>152</v>
      </c>
      <c r="E140" s="17" t="s">
        <v>175</v>
      </c>
      <c r="F140" s="16">
        <v>338</v>
      </c>
      <c r="G140" s="16">
        <v>0</v>
      </c>
      <c r="H140" s="16">
        <v>363</v>
      </c>
      <c r="I140" s="16">
        <v>1</v>
      </c>
      <c r="J140" s="16">
        <v>701</v>
      </c>
      <c r="K140" s="16">
        <v>1</v>
      </c>
      <c r="L140" s="16">
        <v>268</v>
      </c>
      <c r="M140" s="9" t="s">
        <v>399</v>
      </c>
    </row>
    <row r="141" spans="1:13" x14ac:dyDescent="0.2">
      <c r="A141" s="10" t="str">
        <f t="shared" si="9"/>
        <v>2023/7末</v>
      </c>
      <c r="B141" s="10" t="str">
        <f t="shared" si="9"/>
        <v>令和5/7末</v>
      </c>
      <c r="C141" s="18">
        <v>139</v>
      </c>
      <c r="D141" s="18">
        <v>153</v>
      </c>
      <c r="E141" s="19" t="s">
        <v>176</v>
      </c>
      <c r="F141" s="18">
        <v>127</v>
      </c>
      <c r="G141" s="18">
        <v>1</v>
      </c>
      <c r="H141" s="18">
        <v>128</v>
      </c>
      <c r="I141" s="18">
        <v>2</v>
      </c>
      <c r="J141" s="18">
        <v>255</v>
      </c>
      <c r="K141" s="18">
        <v>3</v>
      </c>
      <c r="L141" s="18">
        <v>112</v>
      </c>
      <c r="M141" s="7" t="s">
        <v>399</v>
      </c>
    </row>
    <row r="142" spans="1:13" x14ac:dyDescent="0.2">
      <c r="A142" s="8" t="str">
        <f t="shared" si="9"/>
        <v>2023/7末</v>
      </c>
      <c r="B142" s="8" t="str">
        <f t="shared" si="9"/>
        <v>令和5/7末</v>
      </c>
      <c r="C142" s="16">
        <v>140</v>
      </c>
      <c r="D142" s="16">
        <v>154</v>
      </c>
      <c r="E142" s="17" t="s">
        <v>177</v>
      </c>
      <c r="F142" s="16">
        <v>131</v>
      </c>
      <c r="G142" s="16">
        <v>0</v>
      </c>
      <c r="H142" s="16">
        <v>150</v>
      </c>
      <c r="I142" s="16">
        <v>0</v>
      </c>
      <c r="J142" s="16">
        <v>281</v>
      </c>
      <c r="K142" s="16">
        <v>0</v>
      </c>
      <c r="L142" s="16">
        <v>103</v>
      </c>
      <c r="M142" s="9" t="s">
        <v>399</v>
      </c>
    </row>
    <row r="143" spans="1:13" x14ac:dyDescent="0.2">
      <c r="A143" s="10" t="str">
        <f t="shared" si="9"/>
        <v>2023/7末</v>
      </c>
      <c r="B143" s="10" t="str">
        <f t="shared" si="9"/>
        <v>令和5/7末</v>
      </c>
      <c r="C143" s="18">
        <v>141</v>
      </c>
      <c r="D143" s="18">
        <v>155</v>
      </c>
      <c r="E143" s="19" t="s">
        <v>178</v>
      </c>
      <c r="F143" s="18">
        <v>139</v>
      </c>
      <c r="G143" s="18">
        <v>12</v>
      </c>
      <c r="H143" s="18">
        <v>129</v>
      </c>
      <c r="I143" s="18">
        <v>6</v>
      </c>
      <c r="J143" s="18">
        <v>268</v>
      </c>
      <c r="K143" s="18">
        <v>18</v>
      </c>
      <c r="L143" s="18">
        <v>115</v>
      </c>
      <c r="M143" s="7" t="s">
        <v>399</v>
      </c>
    </row>
    <row r="144" spans="1:13" x14ac:dyDescent="0.2">
      <c r="A144" s="8" t="str">
        <f t="shared" si="9"/>
        <v>2023/7末</v>
      </c>
      <c r="B144" s="8" t="str">
        <f t="shared" si="9"/>
        <v>令和5/7末</v>
      </c>
      <c r="C144" s="16">
        <v>142</v>
      </c>
      <c r="D144" s="16">
        <v>157</v>
      </c>
      <c r="E144" s="17" t="s">
        <v>179</v>
      </c>
      <c r="F144" s="16">
        <v>59</v>
      </c>
      <c r="G144" s="16">
        <v>0</v>
      </c>
      <c r="H144" s="16">
        <v>50</v>
      </c>
      <c r="I144" s="16">
        <v>0</v>
      </c>
      <c r="J144" s="16">
        <v>109</v>
      </c>
      <c r="K144" s="16">
        <v>0</v>
      </c>
      <c r="L144" s="16">
        <v>109</v>
      </c>
      <c r="M144" s="9" t="s">
        <v>399</v>
      </c>
    </row>
    <row r="145" spans="1:13" x14ac:dyDescent="0.2">
      <c r="A145" s="10" t="str">
        <f t="shared" si="9"/>
        <v>2023/7末</v>
      </c>
      <c r="B145" s="10" t="str">
        <f t="shared" si="9"/>
        <v>令和5/7末</v>
      </c>
      <c r="C145" s="18">
        <v>143</v>
      </c>
      <c r="D145" s="18">
        <v>158</v>
      </c>
      <c r="E145" s="19" t="s">
        <v>180</v>
      </c>
      <c r="F145" s="18">
        <v>13</v>
      </c>
      <c r="G145" s="18">
        <v>0</v>
      </c>
      <c r="H145" s="18">
        <v>74</v>
      </c>
      <c r="I145" s="18">
        <v>0</v>
      </c>
      <c r="J145" s="18">
        <v>87</v>
      </c>
      <c r="K145" s="18">
        <v>0</v>
      </c>
      <c r="L145" s="18">
        <v>87</v>
      </c>
      <c r="M145" s="7" t="s">
        <v>399</v>
      </c>
    </row>
    <row r="146" spans="1:13" x14ac:dyDescent="0.2">
      <c r="A146" s="8" t="str">
        <f t="shared" si="9"/>
        <v>2023/7末</v>
      </c>
      <c r="B146" s="8" t="str">
        <f t="shared" si="9"/>
        <v>令和5/7末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33</v>
      </c>
      <c r="I146" s="16">
        <v>0</v>
      </c>
      <c r="J146" s="16">
        <v>57</v>
      </c>
      <c r="K146" s="16">
        <v>0</v>
      </c>
      <c r="L146" s="16">
        <v>57</v>
      </c>
      <c r="M146" s="9" t="s">
        <v>400</v>
      </c>
    </row>
    <row r="147" spans="1:13" x14ac:dyDescent="0.2">
      <c r="A147" s="10" t="str">
        <f t="shared" si="9"/>
        <v>2023/7末</v>
      </c>
      <c r="B147" s="10" t="str">
        <f t="shared" si="9"/>
        <v>令和5/7末</v>
      </c>
      <c r="C147" s="18">
        <v>145</v>
      </c>
      <c r="D147" s="18">
        <v>160</v>
      </c>
      <c r="E147" s="19" t="s">
        <v>472</v>
      </c>
      <c r="F147" s="18">
        <v>122</v>
      </c>
      <c r="G147" s="18">
        <v>3</v>
      </c>
      <c r="H147" s="18">
        <v>101</v>
      </c>
      <c r="I147" s="18">
        <v>2</v>
      </c>
      <c r="J147" s="18">
        <v>223</v>
      </c>
      <c r="K147" s="18">
        <v>5</v>
      </c>
      <c r="L147" s="18">
        <v>114</v>
      </c>
      <c r="M147" s="7" t="s">
        <v>400</v>
      </c>
    </row>
    <row r="148" spans="1:13" x14ac:dyDescent="0.2">
      <c r="A148" s="8" t="str">
        <f t="shared" si="9"/>
        <v>2023/7末</v>
      </c>
      <c r="B148" s="8" t="str">
        <f t="shared" si="9"/>
        <v>令和5/7末</v>
      </c>
      <c r="C148" s="16">
        <v>146</v>
      </c>
      <c r="D148" s="16">
        <v>161</v>
      </c>
      <c r="E148" s="17" t="s">
        <v>182</v>
      </c>
      <c r="F148" s="16">
        <v>267</v>
      </c>
      <c r="G148" s="16">
        <v>3</v>
      </c>
      <c r="H148" s="16">
        <v>213</v>
      </c>
      <c r="I148" s="16">
        <v>3</v>
      </c>
      <c r="J148" s="16">
        <v>480</v>
      </c>
      <c r="K148" s="16">
        <v>6</v>
      </c>
      <c r="L148" s="16">
        <v>190</v>
      </c>
      <c r="M148" s="9" t="s">
        <v>400</v>
      </c>
    </row>
    <row r="149" spans="1:13" x14ac:dyDescent="0.2">
      <c r="A149" s="10" t="str">
        <f t="shared" ref="A149:B164" si="10">A148</f>
        <v>2023/7末</v>
      </c>
      <c r="B149" s="10" t="str">
        <f t="shared" si="10"/>
        <v>令和5/7末</v>
      </c>
      <c r="C149" s="18">
        <v>147</v>
      </c>
      <c r="D149" s="18">
        <v>162</v>
      </c>
      <c r="E149" s="19" t="s">
        <v>183</v>
      </c>
      <c r="F149" s="18">
        <v>82</v>
      </c>
      <c r="G149" s="18">
        <v>0</v>
      </c>
      <c r="H149" s="18">
        <v>71</v>
      </c>
      <c r="I149" s="18">
        <v>1</v>
      </c>
      <c r="J149" s="18">
        <v>153</v>
      </c>
      <c r="K149" s="18">
        <v>1</v>
      </c>
      <c r="L149" s="18">
        <v>64</v>
      </c>
      <c r="M149" s="7" t="s">
        <v>400</v>
      </c>
    </row>
    <row r="150" spans="1:13" x14ac:dyDescent="0.2">
      <c r="A150" s="8" t="str">
        <f t="shared" si="10"/>
        <v>2023/7末</v>
      </c>
      <c r="B150" s="8" t="str">
        <f t="shared" si="10"/>
        <v>令和5/7末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2023/7末</v>
      </c>
      <c r="B151" s="10" t="str">
        <f t="shared" si="10"/>
        <v>令和5/7末</v>
      </c>
      <c r="C151" s="18">
        <v>149</v>
      </c>
      <c r="D151" s="18">
        <v>164</v>
      </c>
      <c r="E151" s="19" t="s">
        <v>185</v>
      </c>
      <c r="F151" s="18">
        <v>65</v>
      </c>
      <c r="G151" s="18">
        <v>0</v>
      </c>
      <c r="H151" s="18">
        <v>71</v>
      </c>
      <c r="I151" s="18">
        <v>2</v>
      </c>
      <c r="J151" s="18">
        <v>136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2023/7末</v>
      </c>
      <c r="B152" s="8" t="str">
        <f t="shared" si="10"/>
        <v>令和5/7末</v>
      </c>
      <c r="C152" s="16">
        <v>150</v>
      </c>
      <c r="D152" s="16">
        <v>165</v>
      </c>
      <c r="E152" s="17" t="s">
        <v>186</v>
      </c>
      <c r="F152" s="16">
        <v>40</v>
      </c>
      <c r="G152" s="16">
        <v>0</v>
      </c>
      <c r="H152" s="16">
        <v>44</v>
      </c>
      <c r="I152" s="16">
        <v>0</v>
      </c>
      <c r="J152" s="16">
        <v>84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2023/7末</v>
      </c>
      <c r="B153" s="10" t="str">
        <f t="shared" si="10"/>
        <v>令和5/7末</v>
      </c>
      <c r="C153" s="18">
        <v>151</v>
      </c>
      <c r="D153" s="18">
        <v>166</v>
      </c>
      <c r="E153" s="19" t="s">
        <v>187</v>
      </c>
      <c r="F153" s="18">
        <v>113</v>
      </c>
      <c r="G153" s="18">
        <v>0</v>
      </c>
      <c r="H153" s="18">
        <v>124</v>
      </c>
      <c r="I153" s="18">
        <v>1</v>
      </c>
      <c r="J153" s="18">
        <v>237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2023/7末</v>
      </c>
      <c r="B154" s="8" t="str">
        <f t="shared" si="10"/>
        <v>令和5/7末</v>
      </c>
      <c r="C154" s="16">
        <v>152</v>
      </c>
      <c r="D154" s="16">
        <v>167</v>
      </c>
      <c r="E154" s="17" t="s">
        <v>188</v>
      </c>
      <c r="F154" s="16">
        <v>143</v>
      </c>
      <c r="G154" s="16">
        <v>0</v>
      </c>
      <c r="H154" s="16">
        <v>162</v>
      </c>
      <c r="I154" s="16">
        <v>1</v>
      </c>
      <c r="J154" s="16">
        <v>305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2023/7末</v>
      </c>
      <c r="B155" s="10" t="str">
        <f t="shared" si="10"/>
        <v>令和5/7末</v>
      </c>
      <c r="C155" s="18">
        <v>153</v>
      </c>
      <c r="D155" s="18">
        <v>168</v>
      </c>
      <c r="E155" s="19" t="s">
        <v>189</v>
      </c>
      <c r="F155" s="18">
        <v>272</v>
      </c>
      <c r="G155" s="18">
        <v>1</v>
      </c>
      <c r="H155" s="18">
        <v>256</v>
      </c>
      <c r="I155" s="18">
        <v>0</v>
      </c>
      <c r="J155" s="18">
        <v>528</v>
      </c>
      <c r="K155" s="18">
        <v>1</v>
      </c>
      <c r="L155" s="18">
        <v>229</v>
      </c>
      <c r="M155" s="7" t="s">
        <v>400</v>
      </c>
    </row>
    <row r="156" spans="1:13" x14ac:dyDescent="0.2">
      <c r="A156" s="8" t="str">
        <f t="shared" si="10"/>
        <v>2023/7末</v>
      </c>
      <c r="B156" s="8" t="str">
        <f t="shared" si="10"/>
        <v>令和5/7末</v>
      </c>
      <c r="C156" s="16">
        <v>154</v>
      </c>
      <c r="D156" s="16">
        <v>169</v>
      </c>
      <c r="E156" s="17" t="s">
        <v>190</v>
      </c>
      <c r="F156" s="16">
        <v>263</v>
      </c>
      <c r="G156" s="16">
        <v>2</v>
      </c>
      <c r="H156" s="16">
        <v>247</v>
      </c>
      <c r="I156" s="16">
        <v>2</v>
      </c>
      <c r="J156" s="16">
        <v>510</v>
      </c>
      <c r="K156" s="16">
        <v>4</v>
      </c>
      <c r="L156" s="16">
        <v>185</v>
      </c>
      <c r="M156" s="9" t="s">
        <v>400</v>
      </c>
    </row>
    <row r="157" spans="1:13" x14ac:dyDescent="0.2">
      <c r="A157" s="10" t="str">
        <f t="shared" si="10"/>
        <v>2023/7末</v>
      </c>
      <c r="B157" s="10" t="str">
        <f t="shared" si="10"/>
        <v>令和5/7末</v>
      </c>
      <c r="C157" s="18">
        <v>155</v>
      </c>
      <c r="D157" s="18">
        <v>170</v>
      </c>
      <c r="E157" s="19" t="s">
        <v>191</v>
      </c>
      <c r="F157" s="18">
        <v>484</v>
      </c>
      <c r="G157" s="18">
        <v>3</v>
      </c>
      <c r="H157" s="18">
        <v>505</v>
      </c>
      <c r="I157" s="18">
        <v>2</v>
      </c>
      <c r="J157" s="18">
        <v>989</v>
      </c>
      <c r="K157" s="18">
        <v>5</v>
      </c>
      <c r="L157" s="18">
        <v>377</v>
      </c>
      <c r="M157" s="7" t="s">
        <v>400</v>
      </c>
    </row>
    <row r="158" spans="1:13" x14ac:dyDescent="0.2">
      <c r="A158" s="8" t="str">
        <f t="shared" si="10"/>
        <v>2023/7末</v>
      </c>
      <c r="B158" s="8" t="str">
        <f t="shared" si="10"/>
        <v>令和5/7末</v>
      </c>
      <c r="C158" s="16">
        <v>156</v>
      </c>
      <c r="D158" s="16">
        <v>171</v>
      </c>
      <c r="E158" s="17" t="s">
        <v>192</v>
      </c>
      <c r="F158" s="16">
        <v>240</v>
      </c>
      <c r="G158" s="16">
        <v>1</v>
      </c>
      <c r="H158" s="16">
        <v>243</v>
      </c>
      <c r="I158" s="16">
        <v>0</v>
      </c>
      <c r="J158" s="16">
        <v>483</v>
      </c>
      <c r="K158" s="16">
        <v>1</v>
      </c>
      <c r="L158" s="16">
        <v>183</v>
      </c>
      <c r="M158" s="9" t="s">
        <v>400</v>
      </c>
    </row>
    <row r="159" spans="1:13" x14ac:dyDescent="0.2">
      <c r="A159" s="10" t="str">
        <f t="shared" si="10"/>
        <v>2023/7末</v>
      </c>
      <c r="B159" s="10" t="str">
        <f t="shared" si="10"/>
        <v>令和5/7末</v>
      </c>
      <c r="C159" s="18">
        <v>157</v>
      </c>
      <c r="D159" s="18">
        <v>172</v>
      </c>
      <c r="E159" s="19" t="s">
        <v>193</v>
      </c>
      <c r="F159" s="18">
        <v>468</v>
      </c>
      <c r="G159" s="18">
        <v>5</v>
      </c>
      <c r="H159" s="18">
        <v>471</v>
      </c>
      <c r="I159" s="18">
        <v>4</v>
      </c>
      <c r="J159" s="18">
        <v>939</v>
      </c>
      <c r="K159" s="18">
        <v>9</v>
      </c>
      <c r="L159" s="18">
        <v>348</v>
      </c>
      <c r="M159" s="7" t="s">
        <v>400</v>
      </c>
    </row>
    <row r="160" spans="1:13" x14ac:dyDescent="0.2">
      <c r="A160" s="8" t="str">
        <f t="shared" si="10"/>
        <v>2023/7末</v>
      </c>
      <c r="B160" s="8" t="str">
        <f t="shared" si="10"/>
        <v>令和5/7末</v>
      </c>
      <c r="C160" s="16">
        <v>158</v>
      </c>
      <c r="D160" s="16">
        <v>173</v>
      </c>
      <c r="E160" s="17" t="s">
        <v>194</v>
      </c>
      <c r="F160" s="16">
        <v>260</v>
      </c>
      <c r="G160" s="16">
        <v>7</v>
      </c>
      <c r="H160" s="16">
        <v>250</v>
      </c>
      <c r="I160" s="16">
        <v>4</v>
      </c>
      <c r="J160" s="16">
        <v>510</v>
      </c>
      <c r="K160" s="16">
        <v>11</v>
      </c>
      <c r="L160" s="16">
        <v>213</v>
      </c>
      <c r="M160" s="9" t="s">
        <v>400</v>
      </c>
    </row>
    <row r="161" spans="1:13" x14ac:dyDescent="0.2">
      <c r="A161" s="10" t="str">
        <f t="shared" si="10"/>
        <v>2023/7末</v>
      </c>
      <c r="B161" s="10" t="str">
        <f t="shared" si="10"/>
        <v>令和5/7末</v>
      </c>
      <c r="C161" s="18">
        <v>159</v>
      </c>
      <c r="D161" s="18">
        <v>174</v>
      </c>
      <c r="E161" s="19" t="s">
        <v>473</v>
      </c>
      <c r="F161" s="18">
        <v>35</v>
      </c>
      <c r="G161" s="18">
        <v>0</v>
      </c>
      <c r="H161" s="18">
        <v>29</v>
      </c>
      <c r="I161" s="18">
        <v>0</v>
      </c>
      <c r="J161" s="18">
        <v>64</v>
      </c>
      <c r="K161" s="18">
        <v>0</v>
      </c>
      <c r="L161" s="18">
        <v>44</v>
      </c>
      <c r="M161" s="7" t="s">
        <v>400</v>
      </c>
    </row>
    <row r="162" spans="1:13" x14ac:dyDescent="0.2">
      <c r="A162" s="8" t="str">
        <f t="shared" si="10"/>
        <v>2023/7末</v>
      </c>
      <c r="B162" s="8" t="str">
        <f t="shared" si="10"/>
        <v>令和5/7末</v>
      </c>
      <c r="C162" s="16">
        <v>160</v>
      </c>
      <c r="D162" s="16">
        <v>175</v>
      </c>
      <c r="E162" s="17" t="s">
        <v>474</v>
      </c>
      <c r="F162" s="16">
        <v>379</v>
      </c>
      <c r="G162" s="16">
        <v>3</v>
      </c>
      <c r="H162" s="16">
        <v>365</v>
      </c>
      <c r="I162" s="16">
        <v>3</v>
      </c>
      <c r="J162" s="16">
        <v>744</v>
      </c>
      <c r="K162" s="16">
        <v>6</v>
      </c>
      <c r="L162" s="16">
        <v>308</v>
      </c>
      <c r="M162" s="9" t="s">
        <v>400</v>
      </c>
    </row>
    <row r="163" spans="1:13" x14ac:dyDescent="0.2">
      <c r="A163" s="10" t="str">
        <f t="shared" si="10"/>
        <v>2023/7末</v>
      </c>
      <c r="B163" s="10" t="str">
        <f t="shared" si="10"/>
        <v>令和5/7末</v>
      </c>
      <c r="C163" s="18">
        <v>161</v>
      </c>
      <c r="D163" s="18">
        <v>176</v>
      </c>
      <c r="E163" s="19" t="s">
        <v>475</v>
      </c>
      <c r="F163" s="18">
        <v>195</v>
      </c>
      <c r="G163" s="18">
        <v>0</v>
      </c>
      <c r="H163" s="18">
        <v>206</v>
      </c>
      <c r="I163" s="18">
        <v>0</v>
      </c>
      <c r="J163" s="18">
        <v>401</v>
      </c>
      <c r="K163" s="18">
        <v>0</v>
      </c>
      <c r="L163" s="18">
        <v>142</v>
      </c>
      <c r="M163" s="7" t="s">
        <v>400</v>
      </c>
    </row>
    <row r="164" spans="1:13" x14ac:dyDescent="0.2">
      <c r="A164" s="8" t="str">
        <f t="shared" si="10"/>
        <v>2023/7末</v>
      </c>
      <c r="B164" s="8" t="str">
        <f t="shared" si="10"/>
        <v>令和5/7末</v>
      </c>
      <c r="C164" s="16">
        <v>162</v>
      </c>
      <c r="D164" s="16">
        <v>177</v>
      </c>
      <c r="E164" s="17" t="s">
        <v>195</v>
      </c>
      <c r="F164" s="16">
        <v>88</v>
      </c>
      <c r="G164" s="16">
        <v>0</v>
      </c>
      <c r="H164" s="16">
        <v>100</v>
      </c>
      <c r="I164" s="16">
        <v>3</v>
      </c>
      <c r="J164" s="16">
        <v>188</v>
      </c>
      <c r="K164" s="16">
        <v>3</v>
      </c>
      <c r="L164" s="16">
        <v>89</v>
      </c>
      <c r="M164" s="9" t="s">
        <v>400</v>
      </c>
    </row>
    <row r="165" spans="1:13" x14ac:dyDescent="0.2">
      <c r="A165" s="10" t="str">
        <f t="shared" ref="A165:B180" si="11">A164</f>
        <v>2023/7末</v>
      </c>
      <c r="B165" s="10" t="str">
        <f t="shared" si="11"/>
        <v>令和5/7末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71</v>
      </c>
      <c r="I165" s="18">
        <v>0</v>
      </c>
      <c r="J165" s="18">
        <v>158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2023/7末</v>
      </c>
      <c r="B166" s="8" t="str">
        <f t="shared" si="11"/>
        <v>令和5/7末</v>
      </c>
      <c r="C166" s="16">
        <v>164</v>
      </c>
      <c r="D166" s="16">
        <v>179</v>
      </c>
      <c r="E166" s="17" t="s">
        <v>197</v>
      </c>
      <c r="F166" s="16">
        <v>246</v>
      </c>
      <c r="G166" s="16">
        <v>19</v>
      </c>
      <c r="H166" s="16">
        <v>227</v>
      </c>
      <c r="I166" s="16">
        <v>10</v>
      </c>
      <c r="J166" s="16">
        <v>473</v>
      </c>
      <c r="K166" s="16">
        <v>29</v>
      </c>
      <c r="L166" s="16">
        <v>208</v>
      </c>
      <c r="M166" s="9" t="s">
        <v>400</v>
      </c>
    </row>
    <row r="167" spans="1:13" x14ac:dyDescent="0.2">
      <c r="A167" s="10" t="str">
        <f t="shared" si="11"/>
        <v>2023/7末</v>
      </c>
      <c r="B167" s="10" t="str">
        <f t="shared" si="11"/>
        <v>令和5/7末</v>
      </c>
      <c r="C167" s="18">
        <v>165</v>
      </c>
      <c r="D167" s="18">
        <v>193</v>
      </c>
      <c r="E167" s="19" t="s">
        <v>198</v>
      </c>
      <c r="F167" s="18">
        <v>211</v>
      </c>
      <c r="G167" s="18">
        <v>0</v>
      </c>
      <c r="H167" s="18">
        <v>239</v>
      </c>
      <c r="I167" s="18">
        <v>1</v>
      </c>
      <c r="J167" s="18">
        <v>450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2023/7末</v>
      </c>
      <c r="B168" s="8" t="str">
        <f t="shared" si="11"/>
        <v>令和5/7末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2023/7末</v>
      </c>
      <c r="B169" s="10" t="str">
        <f t="shared" si="11"/>
        <v>令和5/7末</v>
      </c>
      <c r="C169" s="18">
        <v>167</v>
      </c>
      <c r="D169" s="18">
        <v>180</v>
      </c>
      <c r="E169" s="19" t="s">
        <v>200</v>
      </c>
      <c r="F169" s="18">
        <v>91</v>
      </c>
      <c r="G169" s="18">
        <v>0</v>
      </c>
      <c r="H169" s="18">
        <v>86</v>
      </c>
      <c r="I169" s="18">
        <v>0</v>
      </c>
      <c r="J169" s="18">
        <v>177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2023/7末</v>
      </c>
      <c r="B170" s="8" t="str">
        <f t="shared" si="11"/>
        <v>令和5/7末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13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2023/7末</v>
      </c>
      <c r="B171" s="10" t="str">
        <f t="shared" si="11"/>
        <v>令和5/7末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2023/7末</v>
      </c>
      <c r="B172" s="8" t="str">
        <f t="shared" si="11"/>
        <v>令和5/7末</v>
      </c>
      <c r="C172" s="16">
        <v>170</v>
      </c>
      <c r="D172" s="16">
        <v>183</v>
      </c>
      <c r="E172" s="17" t="s">
        <v>203</v>
      </c>
      <c r="F172" s="16">
        <v>374</v>
      </c>
      <c r="G172" s="16">
        <v>1</v>
      </c>
      <c r="H172" s="16">
        <v>381</v>
      </c>
      <c r="I172" s="16">
        <v>2</v>
      </c>
      <c r="J172" s="16">
        <v>755</v>
      </c>
      <c r="K172" s="16">
        <v>3</v>
      </c>
      <c r="L172" s="16">
        <v>281</v>
      </c>
      <c r="M172" s="9" t="s">
        <v>401</v>
      </c>
    </row>
    <row r="173" spans="1:13" x14ac:dyDescent="0.2">
      <c r="A173" s="10" t="str">
        <f t="shared" si="11"/>
        <v>2023/7末</v>
      </c>
      <c r="B173" s="10" t="str">
        <f t="shared" si="11"/>
        <v>令和5/7末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130</v>
      </c>
      <c r="I173" s="18">
        <v>1</v>
      </c>
      <c r="J173" s="18">
        <v>263</v>
      </c>
      <c r="K173" s="18">
        <v>1</v>
      </c>
      <c r="L173" s="18">
        <v>95</v>
      </c>
      <c r="M173" s="7" t="s">
        <v>401</v>
      </c>
    </row>
    <row r="174" spans="1:13" x14ac:dyDescent="0.2">
      <c r="A174" s="8" t="str">
        <f t="shared" si="11"/>
        <v>2023/7末</v>
      </c>
      <c r="B174" s="8" t="str">
        <f t="shared" si="11"/>
        <v>令和5/7末</v>
      </c>
      <c r="C174" s="16">
        <v>172</v>
      </c>
      <c r="D174" s="16">
        <v>185</v>
      </c>
      <c r="E174" s="17" t="s">
        <v>205</v>
      </c>
      <c r="F174" s="16">
        <v>105</v>
      </c>
      <c r="G174" s="16">
        <v>1</v>
      </c>
      <c r="H174" s="16">
        <v>104</v>
      </c>
      <c r="I174" s="16">
        <v>6</v>
      </c>
      <c r="J174" s="16">
        <v>209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2023/7末</v>
      </c>
      <c r="B175" s="10" t="str">
        <f t="shared" si="11"/>
        <v>令和5/7末</v>
      </c>
      <c r="C175" s="18">
        <v>173</v>
      </c>
      <c r="D175" s="18">
        <v>186</v>
      </c>
      <c r="E175" s="19" t="s">
        <v>206</v>
      </c>
      <c r="F175" s="18">
        <v>197</v>
      </c>
      <c r="G175" s="18">
        <v>9</v>
      </c>
      <c r="H175" s="18">
        <v>193</v>
      </c>
      <c r="I175" s="18">
        <v>3</v>
      </c>
      <c r="J175" s="18">
        <v>390</v>
      </c>
      <c r="K175" s="18">
        <v>12</v>
      </c>
      <c r="L175" s="18">
        <v>170</v>
      </c>
      <c r="M175" s="7" t="s">
        <v>401</v>
      </c>
    </row>
    <row r="176" spans="1:13" x14ac:dyDescent="0.2">
      <c r="A176" s="8" t="str">
        <f t="shared" si="11"/>
        <v>2023/7末</v>
      </c>
      <c r="B176" s="8" t="str">
        <f t="shared" si="11"/>
        <v>令和5/7末</v>
      </c>
      <c r="C176" s="16">
        <v>174</v>
      </c>
      <c r="D176" s="16">
        <v>187</v>
      </c>
      <c r="E176" s="17" t="s">
        <v>207</v>
      </c>
      <c r="F176" s="16">
        <v>174</v>
      </c>
      <c r="G176" s="16">
        <v>1</v>
      </c>
      <c r="H176" s="16">
        <v>148</v>
      </c>
      <c r="I176" s="16">
        <v>1</v>
      </c>
      <c r="J176" s="16">
        <v>322</v>
      </c>
      <c r="K176" s="16">
        <v>2</v>
      </c>
      <c r="L176" s="16">
        <v>157</v>
      </c>
      <c r="M176" s="9" t="s">
        <v>401</v>
      </c>
    </row>
    <row r="177" spans="1:13" x14ac:dyDescent="0.2">
      <c r="A177" s="10" t="str">
        <f t="shared" si="11"/>
        <v>2023/7末</v>
      </c>
      <c r="B177" s="10" t="str">
        <f t="shared" si="11"/>
        <v>令和5/7末</v>
      </c>
      <c r="C177" s="18">
        <v>175</v>
      </c>
      <c r="D177" s="18">
        <v>188</v>
      </c>
      <c r="E177" s="19" t="s">
        <v>208</v>
      </c>
      <c r="F177" s="18">
        <v>199</v>
      </c>
      <c r="G177" s="18">
        <v>4</v>
      </c>
      <c r="H177" s="18">
        <v>175</v>
      </c>
      <c r="I177" s="18">
        <v>3</v>
      </c>
      <c r="J177" s="18">
        <v>374</v>
      </c>
      <c r="K177" s="18">
        <v>7</v>
      </c>
      <c r="L177" s="18">
        <v>174</v>
      </c>
      <c r="M177" s="7" t="s">
        <v>401</v>
      </c>
    </row>
    <row r="178" spans="1:13" x14ac:dyDescent="0.2">
      <c r="A178" s="8" t="str">
        <f t="shared" si="11"/>
        <v>2023/7末</v>
      </c>
      <c r="B178" s="8" t="str">
        <f t="shared" si="11"/>
        <v>令和5/7末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49</v>
      </c>
      <c r="I178" s="16">
        <v>0</v>
      </c>
      <c r="J178" s="16">
        <v>105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2023/7末</v>
      </c>
      <c r="B179" s="10" t="str">
        <f t="shared" si="11"/>
        <v>令和5/7末</v>
      </c>
      <c r="C179" s="18">
        <v>177</v>
      </c>
      <c r="D179" s="18">
        <v>190</v>
      </c>
      <c r="E179" s="19" t="s">
        <v>210</v>
      </c>
      <c r="F179" s="18">
        <v>220</v>
      </c>
      <c r="G179" s="18">
        <v>3</v>
      </c>
      <c r="H179" s="18">
        <v>198</v>
      </c>
      <c r="I179" s="18">
        <v>3</v>
      </c>
      <c r="J179" s="18">
        <v>418</v>
      </c>
      <c r="K179" s="18">
        <v>6</v>
      </c>
      <c r="L179" s="18">
        <v>206</v>
      </c>
      <c r="M179" s="7" t="s">
        <v>401</v>
      </c>
    </row>
    <row r="180" spans="1:13" x14ac:dyDescent="0.2">
      <c r="A180" s="8" t="str">
        <f t="shared" si="11"/>
        <v>2023/7末</v>
      </c>
      <c r="B180" s="8" t="str">
        <f t="shared" si="11"/>
        <v>令和5/7末</v>
      </c>
      <c r="C180" s="16">
        <v>178</v>
      </c>
      <c r="D180" s="16">
        <v>192</v>
      </c>
      <c r="E180" s="17" t="s">
        <v>211</v>
      </c>
      <c r="F180" s="16">
        <v>524</v>
      </c>
      <c r="G180" s="16">
        <v>1</v>
      </c>
      <c r="H180" s="16">
        <v>506</v>
      </c>
      <c r="I180" s="16">
        <v>1</v>
      </c>
      <c r="J180" s="16">
        <v>1030</v>
      </c>
      <c r="K180" s="16">
        <v>2</v>
      </c>
      <c r="L180" s="16">
        <v>380</v>
      </c>
      <c r="M180" s="9" t="s">
        <v>401</v>
      </c>
    </row>
    <row r="181" spans="1:13" x14ac:dyDescent="0.2">
      <c r="A181" s="10" t="str">
        <f t="shared" ref="A181:B196" si="12">A180</f>
        <v>2023/7末</v>
      </c>
      <c r="B181" s="10" t="str">
        <f t="shared" si="12"/>
        <v>令和5/7末</v>
      </c>
      <c r="C181" s="18">
        <v>179</v>
      </c>
      <c r="D181" s="18">
        <v>191</v>
      </c>
      <c r="E181" s="19" t="s">
        <v>212</v>
      </c>
      <c r="F181" s="18">
        <v>481</v>
      </c>
      <c r="G181" s="18">
        <v>2</v>
      </c>
      <c r="H181" s="18">
        <v>443</v>
      </c>
      <c r="I181" s="18">
        <v>4</v>
      </c>
      <c r="J181" s="18">
        <v>924</v>
      </c>
      <c r="K181" s="18">
        <v>6</v>
      </c>
      <c r="L181" s="18">
        <v>405</v>
      </c>
      <c r="M181" s="7" t="s">
        <v>401</v>
      </c>
    </row>
    <row r="182" spans="1:13" x14ac:dyDescent="0.2">
      <c r="A182" s="8" t="str">
        <f t="shared" si="12"/>
        <v>2023/7末</v>
      </c>
      <c r="B182" s="8" t="str">
        <f t="shared" si="12"/>
        <v>令和5/7末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59</v>
      </c>
      <c r="I182" s="16">
        <v>0</v>
      </c>
      <c r="J182" s="16">
        <v>113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2023/7末</v>
      </c>
      <c r="B183" s="10" t="str">
        <f t="shared" si="12"/>
        <v>令和5/7末</v>
      </c>
      <c r="C183" s="18">
        <v>181</v>
      </c>
      <c r="D183" s="18">
        <v>241</v>
      </c>
      <c r="E183" s="19" t="s">
        <v>214</v>
      </c>
      <c r="F183" s="18">
        <v>142</v>
      </c>
      <c r="G183" s="18">
        <v>3</v>
      </c>
      <c r="H183" s="18">
        <v>139</v>
      </c>
      <c r="I183" s="18">
        <v>5</v>
      </c>
      <c r="J183" s="18">
        <v>281</v>
      </c>
      <c r="K183" s="18">
        <v>8</v>
      </c>
      <c r="L183" s="18">
        <v>125</v>
      </c>
      <c r="M183" s="7" t="s">
        <v>402</v>
      </c>
    </row>
    <row r="184" spans="1:13" x14ac:dyDescent="0.2">
      <c r="A184" s="8" t="str">
        <f t="shared" si="12"/>
        <v>2023/7末</v>
      </c>
      <c r="B184" s="8" t="str">
        <f t="shared" si="12"/>
        <v>令和5/7末</v>
      </c>
      <c r="C184" s="16">
        <v>182</v>
      </c>
      <c r="D184" s="16">
        <v>242</v>
      </c>
      <c r="E184" s="17" t="s">
        <v>215</v>
      </c>
      <c r="F184" s="16">
        <v>48</v>
      </c>
      <c r="G184" s="16">
        <v>0</v>
      </c>
      <c r="H184" s="16">
        <v>49</v>
      </c>
      <c r="I184" s="16">
        <v>0</v>
      </c>
      <c r="J184" s="16">
        <v>97</v>
      </c>
      <c r="K184" s="16">
        <v>0</v>
      </c>
      <c r="L184" s="16">
        <v>38</v>
      </c>
      <c r="M184" s="9" t="s">
        <v>402</v>
      </c>
    </row>
    <row r="185" spans="1:13" x14ac:dyDescent="0.2">
      <c r="A185" s="10" t="str">
        <f t="shared" si="12"/>
        <v>2023/7末</v>
      </c>
      <c r="B185" s="10" t="str">
        <f t="shared" si="12"/>
        <v>令和5/7末</v>
      </c>
      <c r="C185" s="18">
        <v>183</v>
      </c>
      <c r="D185" s="18">
        <v>243</v>
      </c>
      <c r="E185" s="19" t="s">
        <v>216</v>
      </c>
      <c r="F185" s="18">
        <v>55</v>
      </c>
      <c r="G185" s="18">
        <v>0</v>
      </c>
      <c r="H185" s="18">
        <v>53</v>
      </c>
      <c r="I185" s="18">
        <v>0</v>
      </c>
      <c r="J185" s="18">
        <v>108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2023/7末</v>
      </c>
      <c r="B186" s="8" t="str">
        <f t="shared" si="12"/>
        <v>令和5/7末</v>
      </c>
      <c r="C186" s="16">
        <v>184</v>
      </c>
      <c r="D186" s="16">
        <v>244</v>
      </c>
      <c r="E186" s="17" t="s">
        <v>217</v>
      </c>
      <c r="F186" s="16">
        <v>22</v>
      </c>
      <c r="G186" s="16">
        <v>0</v>
      </c>
      <c r="H186" s="16">
        <v>27</v>
      </c>
      <c r="I186" s="16">
        <v>1</v>
      </c>
      <c r="J186" s="16">
        <v>49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2023/7末</v>
      </c>
      <c r="B187" s="10" t="str">
        <f t="shared" si="12"/>
        <v>令和5/7末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2023/7末</v>
      </c>
      <c r="B188" s="8" t="str">
        <f t="shared" si="12"/>
        <v>令和5/7末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2023/7末</v>
      </c>
      <c r="B189" s="10" t="str">
        <f t="shared" si="12"/>
        <v>令和5/7末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58</v>
      </c>
      <c r="I189" s="18">
        <v>0</v>
      </c>
      <c r="J189" s="18">
        <v>72</v>
      </c>
      <c r="K189" s="18">
        <v>0</v>
      </c>
      <c r="L189" s="18">
        <v>72</v>
      </c>
      <c r="M189" s="7" t="s">
        <v>402</v>
      </c>
    </row>
    <row r="190" spans="1:13" x14ac:dyDescent="0.2">
      <c r="A190" s="8" t="str">
        <f t="shared" si="12"/>
        <v>2023/7末</v>
      </c>
      <c r="B190" s="8" t="str">
        <f t="shared" si="12"/>
        <v>令和5/7末</v>
      </c>
      <c r="C190" s="16">
        <v>188</v>
      </c>
      <c r="D190" s="16">
        <v>100</v>
      </c>
      <c r="E190" s="17" t="s">
        <v>221</v>
      </c>
      <c r="F190" s="16">
        <v>77</v>
      </c>
      <c r="G190" s="16">
        <v>0</v>
      </c>
      <c r="H190" s="16">
        <v>57</v>
      </c>
      <c r="I190" s="16">
        <v>0</v>
      </c>
      <c r="J190" s="16">
        <v>134</v>
      </c>
      <c r="K190" s="16">
        <v>0</v>
      </c>
      <c r="L190" s="16">
        <v>65</v>
      </c>
      <c r="M190" s="9" t="s">
        <v>403</v>
      </c>
    </row>
    <row r="191" spans="1:13" x14ac:dyDescent="0.2">
      <c r="A191" s="10" t="str">
        <f t="shared" si="12"/>
        <v>2023/7末</v>
      </c>
      <c r="B191" s="10" t="str">
        <f t="shared" si="12"/>
        <v>令和5/7末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2023/7末</v>
      </c>
      <c r="B192" s="8" t="str">
        <f t="shared" si="12"/>
        <v>令和5/7末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2023/7末</v>
      </c>
      <c r="B193" s="10" t="str">
        <f t="shared" si="12"/>
        <v>令和5/7末</v>
      </c>
      <c r="C193" s="18">
        <v>191</v>
      </c>
      <c r="D193" s="18">
        <v>132</v>
      </c>
      <c r="E193" s="19" t="s">
        <v>224</v>
      </c>
      <c r="F193" s="18">
        <v>4</v>
      </c>
      <c r="G193" s="18">
        <v>0</v>
      </c>
      <c r="H193" s="18">
        <v>21</v>
      </c>
      <c r="I193" s="18">
        <v>0</v>
      </c>
      <c r="J193" s="18">
        <v>25</v>
      </c>
      <c r="K193" s="18">
        <v>0</v>
      </c>
      <c r="L193" s="18">
        <v>25</v>
      </c>
      <c r="M193" s="7" t="s">
        <v>403</v>
      </c>
    </row>
    <row r="194" spans="1:13" x14ac:dyDescent="0.2">
      <c r="A194" s="8" t="str">
        <f t="shared" si="12"/>
        <v>2023/7末</v>
      </c>
      <c r="B194" s="8" t="str">
        <f t="shared" si="12"/>
        <v>令和5/7末</v>
      </c>
      <c r="C194" s="16">
        <v>192</v>
      </c>
      <c r="D194" s="16">
        <v>220</v>
      </c>
      <c r="E194" s="17" t="s">
        <v>225</v>
      </c>
      <c r="F194" s="16">
        <v>73</v>
      </c>
      <c r="G194" s="16">
        <v>1</v>
      </c>
      <c r="H194" s="16">
        <v>59</v>
      </c>
      <c r="I194" s="16">
        <v>0</v>
      </c>
      <c r="J194" s="16">
        <v>132</v>
      </c>
      <c r="K194" s="16">
        <v>1</v>
      </c>
      <c r="L194" s="16">
        <v>58</v>
      </c>
      <c r="M194" s="9" t="s">
        <v>404</v>
      </c>
    </row>
    <row r="195" spans="1:13" x14ac:dyDescent="0.2">
      <c r="A195" s="10" t="str">
        <f t="shared" si="12"/>
        <v>2023/7末</v>
      </c>
      <c r="B195" s="10" t="str">
        <f t="shared" si="12"/>
        <v>令和5/7末</v>
      </c>
      <c r="C195" s="18">
        <v>193</v>
      </c>
      <c r="D195" s="18">
        <v>221</v>
      </c>
      <c r="E195" s="19" t="s">
        <v>226</v>
      </c>
      <c r="F195" s="18">
        <v>108</v>
      </c>
      <c r="G195" s="18">
        <v>0</v>
      </c>
      <c r="H195" s="18">
        <v>93</v>
      </c>
      <c r="I195" s="18">
        <v>0</v>
      </c>
      <c r="J195" s="18">
        <v>201</v>
      </c>
      <c r="K195" s="18">
        <v>0</v>
      </c>
      <c r="L195" s="18">
        <v>87</v>
      </c>
      <c r="M195" s="7" t="s">
        <v>404</v>
      </c>
    </row>
    <row r="196" spans="1:13" x14ac:dyDescent="0.2">
      <c r="A196" s="8" t="str">
        <f t="shared" si="12"/>
        <v>2023/7末</v>
      </c>
      <c r="B196" s="8" t="str">
        <f t="shared" si="12"/>
        <v>令和5/7末</v>
      </c>
      <c r="C196" s="16">
        <v>194</v>
      </c>
      <c r="D196" s="16">
        <v>222</v>
      </c>
      <c r="E196" s="17" t="s">
        <v>227</v>
      </c>
      <c r="F196" s="16">
        <v>29</v>
      </c>
      <c r="G196" s="16">
        <v>0</v>
      </c>
      <c r="H196" s="16">
        <v>21</v>
      </c>
      <c r="I196" s="16">
        <v>0</v>
      </c>
      <c r="J196" s="16">
        <v>50</v>
      </c>
      <c r="K196" s="16">
        <v>0</v>
      </c>
      <c r="L196" s="16">
        <v>25</v>
      </c>
      <c r="M196" s="9" t="s">
        <v>404</v>
      </c>
    </row>
    <row r="197" spans="1:13" x14ac:dyDescent="0.2">
      <c r="A197" s="10" t="str">
        <f t="shared" ref="A197:B212" si="13">A196</f>
        <v>2023/7末</v>
      </c>
      <c r="B197" s="10" t="str">
        <f t="shared" si="13"/>
        <v>令和5/7末</v>
      </c>
      <c r="C197" s="18">
        <v>195</v>
      </c>
      <c r="D197" s="18">
        <v>223</v>
      </c>
      <c r="E197" s="19" t="s">
        <v>228</v>
      </c>
      <c r="F197" s="18">
        <v>156</v>
      </c>
      <c r="G197" s="18">
        <v>0</v>
      </c>
      <c r="H197" s="18">
        <v>169</v>
      </c>
      <c r="I197" s="18">
        <v>0</v>
      </c>
      <c r="J197" s="18">
        <v>325</v>
      </c>
      <c r="K197" s="18">
        <v>0</v>
      </c>
      <c r="L197" s="18">
        <v>141</v>
      </c>
      <c r="M197" s="7" t="s">
        <v>404</v>
      </c>
    </row>
    <row r="198" spans="1:13" x14ac:dyDescent="0.2">
      <c r="A198" s="8" t="str">
        <f t="shared" si="13"/>
        <v>2023/7末</v>
      </c>
      <c r="B198" s="8" t="str">
        <f t="shared" si="13"/>
        <v>令和5/7末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2023/7末</v>
      </c>
      <c r="B199" s="10" t="str">
        <f t="shared" si="13"/>
        <v>令和5/7末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2023/7末</v>
      </c>
      <c r="B200" s="8" t="str">
        <f t="shared" si="13"/>
        <v>令和5/7末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2023/7末</v>
      </c>
      <c r="B201" s="10" t="str">
        <f t="shared" si="13"/>
        <v>令和5/7末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2023/7末</v>
      </c>
      <c r="B202" s="8" t="str">
        <f t="shared" si="13"/>
        <v>令和5/7末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2023/7末</v>
      </c>
      <c r="B203" s="10" t="str">
        <f t="shared" si="13"/>
        <v>令和5/7末</v>
      </c>
      <c r="C203" s="18">
        <v>201</v>
      </c>
      <c r="D203" s="18">
        <v>230</v>
      </c>
      <c r="E203" s="19" t="s">
        <v>234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17</v>
      </c>
      <c r="M203" s="7" t="s">
        <v>405</v>
      </c>
    </row>
    <row r="204" spans="1:13" x14ac:dyDescent="0.2">
      <c r="A204" s="8" t="str">
        <f t="shared" si="13"/>
        <v>2023/7末</v>
      </c>
      <c r="B204" s="8" t="str">
        <f t="shared" si="13"/>
        <v>令和5/7末</v>
      </c>
      <c r="C204" s="16">
        <v>202</v>
      </c>
      <c r="D204" s="16">
        <v>231</v>
      </c>
      <c r="E204" s="17" t="s">
        <v>235</v>
      </c>
      <c r="F204" s="16">
        <v>96</v>
      </c>
      <c r="G204" s="16">
        <v>0</v>
      </c>
      <c r="H204" s="16">
        <v>108</v>
      </c>
      <c r="I204" s="16">
        <v>1</v>
      </c>
      <c r="J204" s="16">
        <v>204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2023/7末</v>
      </c>
      <c r="B205" s="10" t="str">
        <f t="shared" si="13"/>
        <v>令和5/7末</v>
      </c>
      <c r="C205" s="18">
        <v>203</v>
      </c>
      <c r="D205" s="18">
        <v>232</v>
      </c>
      <c r="E205" s="19" t="s">
        <v>236</v>
      </c>
      <c r="F205" s="18">
        <v>52</v>
      </c>
      <c r="G205" s="18">
        <v>0</v>
      </c>
      <c r="H205" s="18">
        <v>45</v>
      </c>
      <c r="I205" s="18">
        <v>0</v>
      </c>
      <c r="J205" s="18">
        <v>97</v>
      </c>
      <c r="K205" s="18">
        <v>0</v>
      </c>
      <c r="L205" s="18">
        <v>49</v>
      </c>
      <c r="M205" s="7" t="s">
        <v>405</v>
      </c>
    </row>
    <row r="206" spans="1:13" x14ac:dyDescent="0.2">
      <c r="A206" s="8" t="str">
        <f t="shared" si="13"/>
        <v>2023/7末</v>
      </c>
      <c r="B206" s="8" t="str">
        <f t="shared" si="13"/>
        <v>令和5/7末</v>
      </c>
      <c r="C206" s="16">
        <v>204</v>
      </c>
      <c r="D206" s="16">
        <v>200</v>
      </c>
      <c r="E206" s="17" t="s">
        <v>237</v>
      </c>
      <c r="F206" s="16">
        <v>26</v>
      </c>
      <c r="G206" s="16">
        <v>0</v>
      </c>
      <c r="H206" s="16">
        <v>27</v>
      </c>
      <c r="I206" s="16">
        <v>0</v>
      </c>
      <c r="J206" s="16">
        <v>53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2023/7末</v>
      </c>
      <c r="B207" s="10" t="str">
        <f t="shared" si="13"/>
        <v>令和5/7末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68</v>
      </c>
      <c r="I207" s="18">
        <v>0</v>
      </c>
      <c r="J207" s="18">
        <v>128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2023/7末</v>
      </c>
      <c r="B208" s="8" t="str">
        <f t="shared" si="13"/>
        <v>令和5/7末</v>
      </c>
      <c r="C208" s="16">
        <v>206</v>
      </c>
      <c r="D208" s="16">
        <v>202</v>
      </c>
      <c r="E208" s="17" t="s">
        <v>239</v>
      </c>
      <c r="F208" s="16">
        <v>45</v>
      </c>
      <c r="G208" s="16">
        <v>0</v>
      </c>
      <c r="H208" s="16">
        <v>47</v>
      </c>
      <c r="I208" s="16">
        <v>1</v>
      </c>
      <c r="J208" s="16">
        <v>92</v>
      </c>
      <c r="K208" s="16">
        <v>1</v>
      </c>
      <c r="L208" s="16">
        <v>35</v>
      </c>
      <c r="M208" s="9" t="s">
        <v>406</v>
      </c>
    </row>
    <row r="209" spans="1:13" x14ac:dyDescent="0.2">
      <c r="A209" s="10" t="str">
        <f t="shared" si="13"/>
        <v>2023/7末</v>
      </c>
      <c r="B209" s="10" t="str">
        <f t="shared" si="13"/>
        <v>令和5/7末</v>
      </c>
      <c r="C209" s="18">
        <v>207</v>
      </c>
      <c r="D209" s="18">
        <v>203</v>
      </c>
      <c r="E209" s="19" t="s">
        <v>240</v>
      </c>
      <c r="F209" s="18">
        <v>176</v>
      </c>
      <c r="G209" s="18">
        <v>1</v>
      </c>
      <c r="H209" s="18">
        <v>178</v>
      </c>
      <c r="I209" s="18">
        <v>2</v>
      </c>
      <c r="J209" s="18">
        <v>354</v>
      </c>
      <c r="K209" s="18">
        <v>3</v>
      </c>
      <c r="L209" s="18">
        <v>142</v>
      </c>
      <c r="M209" s="7" t="s">
        <v>406</v>
      </c>
    </row>
    <row r="210" spans="1:13" x14ac:dyDescent="0.2">
      <c r="A210" s="8" t="str">
        <f t="shared" si="13"/>
        <v>2023/7末</v>
      </c>
      <c r="B210" s="8" t="str">
        <f t="shared" si="13"/>
        <v>令和5/7末</v>
      </c>
      <c r="C210" s="16">
        <v>208</v>
      </c>
      <c r="D210" s="16">
        <v>204</v>
      </c>
      <c r="E210" s="17" t="s">
        <v>241</v>
      </c>
      <c r="F210" s="16">
        <v>203</v>
      </c>
      <c r="G210" s="16">
        <v>0</v>
      </c>
      <c r="H210" s="16">
        <v>222</v>
      </c>
      <c r="I210" s="16">
        <v>1</v>
      </c>
      <c r="J210" s="16">
        <v>425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2023/7末</v>
      </c>
      <c r="B211" s="10" t="str">
        <f t="shared" si="13"/>
        <v>令和5/7末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88</v>
      </c>
      <c r="I211" s="18">
        <v>1</v>
      </c>
      <c r="J211" s="18">
        <v>173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2023/7末</v>
      </c>
      <c r="B212" s="8" t="str">
        <f t="shared" si="13"/>
        <v>令和5/7末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2023/7末</v>
      </c>
      <c r="B213" s="10" t="str">
        <f t="shared" si="14"/>
        <v>令和5/7末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2023/7末</v>
      </c>
      <c r="B214" s="8" t="str">
        <f t="shared" si="14"/>
        <v>令和5/7末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2023/7末</v>
      </c>
      <c r="B215" s="10" t="str">
        <f t="shared" si="14"/>
        <v>令和5/7末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6</v>
      </c>
      <c r="I215" s="18">
        <v>0</v>
      </c>
      <c r="J215" s="18">
        <v>9</v>
      </c>
      <c r="K215" s="18">
        <v>0</v>
      </c>
      <c r="L215" s="18">
        <v>6</v>
      </c>
      <c r="M215" s="7" t="s">
        <v>406</v>
      </c>
    </row>
    <row r="216" spans="1:13" x14ac:dyDescent="0.2">
      <c r="A216" s="8" t="str">
        <f t="shared" si="14"/>
        <v>2023/7末</v>
      </c>
      <c r="B216" s="8" t="str">
        <f t="shared" si="14"/>
        <v>令和5/7末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2023/7末</v>
      </c>
      <c r="B217" s="10" t="str">
        <f t="shared" si="14"/>
        <v>令和5/7末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2023/7末</v>
      </c>
      <c r="B218" s="8" t="str">
        <f t="shared" si="14"/>
        <v>令和5/7末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197</v>
      </c>
      <c r="I218" s="16">
        <v>1</v>
      </c>
      <c r="J218" s="16">
        <v>389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14"/>
        <v>2023/7末</v>
      </c>
      <c r="B219" s="10" t="str">
        <f t="shared" si="14"/>
        <v>令和5/7末</v>
      </c>
      <c r="C219" s="18">
        <v>217</v>
      </c>
      <c r="D219" s="18">
        <v>323</v>
      </c>
      <c r="E219" s="19" t="s">
        <v>250</v>
      </c>
      <c r="F219" s="18">
        <v>42</v>
      </c>
      <c r="G219" s="18">
        <v>0</v>
      </c>
      <c r="H219" s="18">
        <v>51</v>
      </c>
      <c r="I219" s="18">
        <v>0</v>
      </c>
      <c r="J219" s="18">
        <v>93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2023/7末</v>
      </c>
      <c r="B220" s="8" t="str">
        <f t="shared" si="14"/>
        <v>令和5/7末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57</v>
      </c>
      <c r="I220" s="16">
        <v>0</v>
      </c>
      <c r="J220" s="16">
        <v>104</v>
      </c>
      <c r="K220" s="16">
        <v>0</v>
      </c>
      <c r="L220" s="16">
        <v>40</v>
      </c>
      <c r="M220" s="9" t="s">
        <v>407</v>
      </c>
    </row>
    <row r="221" spans="1:13" x14ac:dyDescent="0.2">
      <c r="A221" s="10" t="str">
        <f t="shared" si="14"/>
        <v>2023/7末</v>
      </c>
      <c r="B221" s="10" t="str">
        <f t="shared" si="14"/>
        <v>令和5/7末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2023/7末</v>
      </c>
      <c r="B222" s="8" t="str">
        <f t="shared" si="14"/>
        <v>令和5/7末</v>
      </c>
      <c r="C222" s="16">
        <v>220</v>
      </c>
      <c r="D222" s="16">
        <v>327</v>
      </c>
      <c r="E222" s="17" t="s">
        <v>253</v>
      </c>
      <c r="F222" s="16">
        <v>128</v>
      </c>
      <c r="G222" s="16">
        <v>0</v>
      </c>
      <c r="H222" s="16">
        <v>141</v>
      </c>
      <c r="I222" s="16">
        <v>0</v>
      </c>
      <c r="J222" s="16">
        <v>269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2023/7末</v>
      </c>
      <c r="B223" s="10" t="str">
        <f t="shared" si="14"/>
        <v>令和5/7末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26</v>
      </c>
      <c r="I223" s="18">
        <v>0</v>
      </c>
      <c r="J223" s="18">
        <v>53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2023/7末</v>
      </c>
      <c r="B224" s="8" t="str">
        <f t="shared" si="14"/>
        <v>令和5/7末</v>
      </c>
      <c r="C224" s="16">
        <v>222</v>
      </c>
      <c r="D224" s="16">
        <v>329</v>
      </c>
      <c r="E224" s="17" t="s">
        <v>255</v>
      </c>
      <c r="F224" s="16">
        <v>38</v>
      </c>
      <c r="G224" s="16">
        <v>0</v>
      </c>
      <c r="H224" s="16">
        <v>46</v>
      </c>
      <c r="I224" s="16">
        <v>0</v>
      </c>
      <c r="J224" s="16">
        <v>84</v>
      </c>
      <c r="K224" s="16">
        <v>0</v>
      </c>
      <c r="L224" s="16">
        <v>30</v>
      </c>
      <c r="M224" s="9" t="s">
        <v>407</v>
      </c>
    </row>
    <row r="225" spans="1:13" x14ac:dyDescent="0.2">
      <c r="A225" s="10" t="str">
        <f t="shared" si="14"/>
        <v>2023/7末</v>
      </c>
      <c r="B225" s="10" t="str">
        <f t="shared" si="14"/>
        <v>令和5/7末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2023/7末</v>
      </c>
      <c r="B226" s="8" t="str">
        <f t="shared" si="14"/>
        <v>令和5/7末</v>
      </c>
      <c r="C226" s="16">
        <v>224</v>
      </c>
      <c r="D226" s="16">
        <v>332</v>
      </c>
      <c r="E226" s="17" t="s">
        <v>257</v>
      </c>
      <c r="F226" s="16">
        <v>74</v>
      </c>
      <c r="G226" s="16">
        <v>0</v>
      </c>
      <c r="H226" s="16">
        <v>83</v>
      </c>
      <c r="I226" s="16">
        <v>0</v>
      </c>
      <c r="J226" s="16">
        <v>157</v>
      </c>
      <c r="K226" s="16">
        <v>0</v>
      </c>
      <c r="L226" s="16">
        <v>61</v>
      </c>
      <c r="M226" s="9" t="s">
        <v>407</v>
      </c>
    </row>
    <row r="227" spans="1:13" x14ac:dyDescent="0.2">
      <c r="A227" s="10" t="str">
        <f t="shared" si="14"/>
        <v>2023/7末</v>
      </c>
      <c r="B227" s="10" t="str">
        <f t="shared" si="14"/>
        <v>令和5/7末</v>
      </c>
      <c r="C227" s="18">
        <v>225</v>
      </c>
      <c r="D227" s="18">
        <v>333</v>
      </c>
      <c r="E227" s="19" t="s">
        <v>258</v>
      </c>
      <c r="F227" s="18">
        <v>99</v>
      </c>
      <c r="G227" s="18">
        <v>0</v>
      </c>
      <c r="H227" s="18">
        <v>90</v>
      </c>
      <c r="I227" s="18">
        <v>0</v>
      </c>
      <c r="J227" s="18">
        <v>189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2023/7末</v>
      </c>
      <c r="B228" s="8" t="str">
        <f t="shared" si="14"/>
        <v>令和5/7末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59</v>
      </c>
      <c r="I228" s="16">
        <v>0</v>
      </c>
      <c r="J228" s="16">
        <v>124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2023/7末</v>
      </c>
      <c r="B229" s="10" t="str">
        <f t="shared" si="15"/>
        <v>令和5/7末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82</v>
      </c>
      <c r="I229" s="18">
        <v>2</v>
      </c>
      <c r="J229" s="18">
        <v>161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2023/7末</v>
      </c>
      <c r="B230" s="8" t="str">
        <f t="shared" si="15"/>
        <v>令和5/7末</v>
      </c>
      <c r="C230" s="16">
        <v>228</v>
      </c>
      <c r="D230" s="16">
        <v>336</v>
      </c>
      <c r="E230" s="17" t="s">
        <v>261</v>
      </c>
      <c r="F230" s="16">
        <v>90</v>
      </c>
      <c r="G230" s="16">
        <v>0</v>
      </c>
      <c r="H230" s="16">
        <v>94</v>
      </c>
      <c r="I230" s="16">
        <v>0</v>
      </c>
      <c r="J230" s="16">
        <v>184</v>
      </c>
      <c r="K230" s="16">
        <v>0</v>
      </c>
      <c r="L230" s="16">
        <v>82</v>
      </c>
      <c r="M230" s="9" t="s">
        <v>407</v>
      </c>
    </row>
    <row r="231" spans="1:13" x14ac:dyDescent="0.2">
      <c r="A231" s="10" t="str">
        <f t="shared" si="15"/>
        <v>2023/7末</v>
      </c>
      <c r="B231" s="10" t="str">
        <f t="shared" si="15"/>
        <v>令和5/7末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2023/7末</v>
      </c>
      <c r="B232" s="8" t="str">
        <f t="shared" si="15"/>
        <v>令和5/7末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2023/7末</v>
      </c>
      <c r="B233" s="10" t="str">
        <f t="shared" si="15"/>
        <v>令和5/7末</v>
      </c>
      <c r="C233" s="18">
        <v>231</v>
      </c>
      <c r="D233" s="18">
        <v>340</v>
      </c>
      <c r="E233" s="19" t="s">
        <v>263</v>
      </c>
      <c r="F233" s="18">
        <v>47</v>
      </c>
      <c r="G233" s="18">
        <v>0</v>
      </c>
      <c r="H233" s="18">
        <v>44</v>
      </c>
      <c r="I233" s="18">
        <v>0</v>
      </c>
      <c r="J233" s="18">
        <v>91</v>
      </c>
      <c r="K233" s="18">
        <v>0</v>
      </c>
      <c r="L233" s="18">
        <v>38</v>
      </c>
      <c r="M233" s="7" t="s">
        <v>407</v>
      </c>
    </row>
    <row r="234" spans="1:13" x14ac:dyDescent="0.2">
      <c r="A234" s="8" t="str">
        <f t="shared" si="15"/>
        <v>2023/7末</v>
      </c>
      <c r="B234" s="8" t="str">
        <f t="shared" si="15"/>
        <v>令和5/7末</v>
      </c>
      <c r="C234" s="16">
        <v>232</v>
      </c>
      <c r="D234" s="16">
        <v>341</v>
      </c>
      <c r="E234" s="17" t="s">
        <v>264</v>
      </c>
      <c r="F234" s="16">
        <v>50</v>
      </c>
      <c r="G234" s="16">
        <v>0</v>
      </c>
      <c r="H234" s="16">
        <v>55</v>
      </c>
      <c r="I234" s="16">
        <v>0</v>
      </c>
      <c r="J234" s="16">
        <v>105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2023/7末</v>
      </c>
      <c r="B235" s="10" t="str">
        <f t="shared" si="15"/>
        <v>令和5/7末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2023/7末</v>
      </c>
      <c r="B236" s="8" t="str">
        <f t="shared" si="15"/>
        <v>令和5/7末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2023/7末</v>
      </c>
      <c r="B237" s="10" t="str">
        <f t="shared" si="15"/>
        <v>令和5/7末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2023/7末</v>
      </c>
      <c r="B238" s="8" t="str">
        <f t="shared" si="15"/>
        <v>令和5/7末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2023/7末</v>
      </c>
      <c r="B239" s="10" t="str">
        <f t="shared" si="15"/>
        <v>令和5/7末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2023/7末</v>
      </c>
      <c r="B240" s="8" t="str">
        <f t="shared" si="15"/>
        <v>令和5/7末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39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2023/7末</v>
      </c>
      <c r="B241" s="10" t="str">
        <f t="shared" si="15"/>
        <v>令和5/7末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2023/7末</v>
      </c>
      <c r="B242" s="8" t="str">
        <f t="shared" si="15"/>
        <v>令和5/7末</v>
      </c>
      <c r="C242" s="16">
        <v>240</v>
      </c>
      <c r="D242" s="16">
        <v>250</v>
      </c>
      <c r="E242" s="17" t="s">
        <v>272</v>
      </c>
      <c r="F242" s="16">
        <v>105</v>
      </c>
      <c r="G242" s="16">
        <v>0</v>
      </c>
      <c r="H242" s="16">
        <v>105</v>
      </c>
      <c r="I242" s="16">
        <v>0</v>
      </c>
      <c r="J242" s="16">
        <v>210</v>
      </c>
      <c r="K242" s="16">
        <v>0</v>
      </c>
      <c r="L242" s="16">
        <v>89</v>
      </c>
      <c r="M242" s="9" t="s">
        <v>408</v>
      </c>
    </row>
    <row r="243" spans="1:13" x14ac:dyDescent="0.2">
      <c r="A243" s="10" t="str">
        <f t="shared" si="15"/>
        <v>2023/7末</v>
      </c>
      <c r="B243" s="10" t="str">
        <f t="shared" si="15"/>
        <v>令和5/7末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54</v>
      </c>
      <c r="I243" s="18">
        <v>0</v>
      </c>
      <c r="J243" s="18">
        <v>102</v>
      </c>
      <c r="K243" s="18">
        <v>0</v>
      </c>
      <c r="L243" s="18">
        <v>43</v>
      </c>
      <c r="M243" s="7" t="s">
        <v>408</v>
      </c>
    </row>
    <row r="244" spans="1:13" x14ac:dyDescent="0.2">
      <c r="A244" s="8" t="str">
        <f t="shared" si="15"/>
        <v>2023/7末</v>
      </c>
      <c r="B244" s="8" t="str">
        <f t="shared" si="15"/>
        <v>令和5/7末</v>
      </c>
      <c r="C244" s="16">
        <v>242</v>
      </c>
      <c r="D244" s="16">
        <v>252</v>
      </c>
      <c r="E244" s="17" t="s">
        <v>274</v>
      </c>
      <c r="F244" s="16">
        <v>80</v>
      </c>
      <c r="G244" s="16">
        <v>0</v>
      </c>
      <c r="H244" s="16">
        <v>98</v>
      </c>
      <c r="I244" s="16">
        <v>0</v>
      </c>
      <c r="J244" s="16">
        <v>178</v>
      </c>
      <c r="K244" s="16">
        <v>0</v>
      </c>
      <c r="L244" s="16">
        <v>72</v>
      </c>
      <c r="M244" s="9" t="s">
        <v>408</v>
      </c>
    </row>
    <row r="245" spans="1:13" x14ac:dyDescent="0.2">
      <c r="A245" s="10" t="str">
        <f t="shared" ref="A245:B260" si="16">A244</f>
        <v>2023/7末</v>
      </c>
      <c r="B245" s="10" t="str">
        <f t="shared" si="16"/>
        <v>令和5/7末</v>
      </c>
      <c r="C245" s="18">
        <v>243</v>
      </c>
      <c r="D245" s="18">
        <v>253</v>
      </c>
      <c r="E245" s="19" t="s">
        <v>275</v>
      </c>
      <c r="F245" s="18">
        <v>92</v>
      </c>
      <c r="G245" s="18">
        <v>0</v>
      </c>
      <c r="H245" s="18">
        <v>92</v>
      </c>
      <c r="I245" s="18">
        <v>2</v>
      </c>
      <c r="J245" s="18">
        <v>184</v>
      </c>
      <c r="K245" s="18">
        <v>2</v>
      </c>
      <c r="L245" s="18">
        <v>88</v>
      </c>
      <c r="M245" s="7" t="s">
        <v>408</v>
      </c>
    </row>
    <row r="246" spans="1:13" x14ac:dyDescent="0.2">
      <c r="A246" s="8" t="str">
        <f t="shared" si="16"/>
        <v>2023/7末</v>
      </c>
      <c r="B246" s="8" t="str">
        <f t="shared" si="16"/>
        <v>令和5/7末</v>
      </c>
      <c r="C246" s="16">
        <v>244</v>
      </c>
      <c r="D246" s="16">
        <v>254</v>
      </c>
      <c r="E246" s="17" t="s">
        <v>276</v>
      </c>
      <c r="F246" s="16">
        <v>44</v>
      </c>
      <c r="G246" s="16">
        <v>0</v>
      </c>
      <c r="H246" s="16">
        <v>54</v>
      </c>
      <c r="I246" s="16">
        <v>1</v>
      </c>
      <c r="J246" s="16">
        <v>98</v>
      </c>
      <c r="K246" s="16">
        <v>1</v>
      </c>
      <c r="L246" s="16">
        <v>48</v>
      </c>
      <c r="M246" s="9" t="s">
        <v>408</v>
      </c>
    </row>
    <row r="247" spans="1:13" x14ac:dyDescent="0.2">
      <c r="A247" s="10" t="str">
        <f t="shared" si="16"/>
        <v>2023/7末</v>
      </c>
      <c r="B247" s="10" t="str">
        <f t="shared" si="16"/>
        <v>令和5/7末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13</v>
      </c>
      <c r="I247" s="18">
        <v>0</v>
      </c>
      <c r="J247" s="18">
        <v>30</v>
      </c>
      <c r="K247" s="18">
        <v>0</v>
      </c>
      <c r="L247" s="18">
        <v>19</v>
      </c>
      <c r="M247" s="7" t="s">
        <v>408</v>
      </c>
    </row>
    <row r="248" spans="1:13" x14ac:dyDescent="0.2">
      <c r="A248" s="8" t="str">
        <f t="shared" si="16"/>
        <v>2023/7末</v>
      </c>
      <c r="B248" s="8" t="str">
        <f t="shared" si="16"/>
        <v>令和5/7末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13</v>
      </c>
      <c r="I248" s="16">
        <v>0</v>
      </c>
      <c r="J248" s="16">
        <v>25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2023/7末</v>
      </c>
      <c r="B249" s="10" t="str">
        <f t="shared" si="16"/>
        <v>令和5/7末</v>
      </c>
      <c r="C249" s="18">
        <v>247</v>
      </c>
      <c r="D249" s="18">
        <v>257</v>
      </c>
      <c r="E249" s="19" t="s">
        <v>469</v>
      </c>
      <c r="F249" s="18">
        <v>56</v>
      </c>
      <c r="G249" s="18">
        <v>0</v>
      </c>
      <c r="H249" s="18">
        <v>66</v>
      </c>
      <c r="I249" s="18">
        <v>1</v>
      </c>
      <c r="J249" s="18">
        <v>122</v>
      </c>
      <c r="K249" s="18">
        <v>1</v>
      </c>
      <c r="L249" s="18">
        <v>48</v>
      </c>
      <c r="M249" s="7" t="s">
        <v>408</v>
      </c>
    </row>
    <row r="250" spans="1:13" x14ac:dyDescent="0.2">
      <c r="A250" s="8" t="str">
        <f t="shared" si="16"/>
        <v>2023/7末</v>
      </c>
      <c r="B250" s="8" t="str">
        <f t="shared" si="16"/>
        <v>令和5/7末</v>
      </c>
      <c r="C250" s="16">
        <v>248</v>
      </c>
      <c r="D250" s="16">
        <v>258</v>
      </c>
      <c r="E250" s="17" t="s">
        <v>278</v>
      </c>
      <c r="F250" s="16">
        <v>45</v>
      </c>
      <c r="G250" s="16">
        <v>0</v>
      </c>
      <c r="H250" s="16">
        <v>49</v>
      </c>
      <c r="I250" s="16">
        <v>1</v>
      </c>
      <c r="J250" s="16">
        <v>94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2023/7末</v>
      </c>
      <c r="B251" s="10" t="str">
        <f t="shared" si="16"/>
        <v>令和5/7末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69</v>
      </c>
      <c r="I251" s="18">
        <v>0</v>
      </c>
      <c r="J251" s="18">
        <v>127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2023/7末</v>
      </c>
      <c r="B252" s="8" t="str">
        <f t="shared" si="16"/>
        <v>令和5/7末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32</v>
      </c>
      <c r="I252" s="16">
        <v>0</v>
      </c>
      <c r="J252" s="16">
        <v>63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2023/7末</v>
      </c>
      <c r="B253" s="10" t="str">
        <f t="shared" si="16"/>
        <v>令和5/7末</v>
      </c>
      <c r="C253" s="18">
        <v>251</v>
      </c>
      <c r="D253" s="18">
        <v>271</v>
      </c>
      <c r="E253" s="19" t="s">
        <v>280</v>
      </c>
      <c r="F253" s="18">
        <v>27</v>
      </c>
      <c r="G253" s="18">
        <v>0</v>
      </c>
      <c r="H253" s="18">
        <v>32</v>
      </c>
      <c r="I253" s="18">
        <v>0</v>
      </c>
      <c r="J253" s="18">
        <v>59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2023/7末</v>
      </c>
      <c r="B254" s="8" t="str">
        <f t="shared" si="16"/>
        <v>令和5/7末</v>
      </c>
      <c r="C254" s="16">
        <v>252</v>
      </c>
      <c r="D254" s="16">
        <v>272</v>
      </c>
      <c r="E254" s="17" t="s">
        <v>281</v>
      </c>
      <c r="F254" s="16">
        <v>34</v>
      </c>
      <c r="G254" s="16">
        <v>0</v>
      </c>
      <c r="H254" s="16">
        <v>36</v>
      </c>
      <c r="I254" s="16">
        <v>0</v>
      </c>
      <c r="J254" s="16">
        <v>70</v>
      </c>
      <c r="K254" s="16">
        <v>0</v>
      </c>
      <c r="L254" s="16">
        <v>29</v>
      </c>
      <c r="M254" s="9" t="s">
        <v>409</v>
      </c>
    </row>
    <row r="255" spans="1:13" x14ac:dyDescent="0.2">
      <c r="A255" s="10" t="str">
        <f t="shared" si="16"/>
        <v>2023/7末</v>
      </c>
      <c r="B255" s="10" t="str">
        <f t="shared" si="16"/>
        <v>令和5/7末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40</v>
      </c>
      <c r="I255" s="18">
        <v>0</v>
      </c>
      <c r="J255" s="18">
        <v>77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2023/7末</v>
      </c>
      <c r="B256" s="8" t="str">
        <f t="shared" si="16"/>
        <v>令和5/7末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51</v>
      </c>
      <c r="I256" s="16">
        <v>0</v>
      </c>
      <c r="J256" s="16">
        <v>100</v>
      </c>
      <c r="K256" s="16">
        <v>0</v>
      </c>
      <c r="L256" s="16">
        <v>44</v>
      </c>
      <c r="M256" s="9" t="s">
        <v>409</v>
      </c>
    </row>
    <row r="257" spans="1:13" x14ac:dyDescent="0.2">
      <c r="A257" s="10" t="str">
        <f t="shared" si="16"/>
        <v>2023/7末</v>
      </c>
      <c r="B257" s="10" t="str">
        <f t="shared" si="16"/>
        <v>令和5/7末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2023/7末</v>
      </c>
      <c r="B258" s="8" t="str">
        <f t="shared" si="16"/>
        <v>令和5/7末</v>
      </c>
      <c r="C258" s="16">
        <v>256</v>
      </c>
      <c r="D258" s="16">
        <v>276</v>
      </c>
      <c r="E258" s="17" t="s">
        <v>285</v>
      </c>
      <c r="F258" s="16">
        <v>94</v>
      </c>
      <c r="G258" s="16">
        <v>1</v>
      </c>
      <c r="H258" s="16">
        <v>92</v>
      </c>
      <c r="I258" s="16">
        <v>0</v>
      </c>
      <c r="J258" s="16">
        <v>186</v>
      </c>
      <c r="K258" s="16">
        <v>1</v>
      </c>
      <c r="L258" s="16">
        <v>85</v>
      </c>
      <c r="M258" s="9" t="s">
        <v>409</v>
      </c>
    </row>
    <row r="259" spans="1:13" x14ac:dyDescent="0.2">
      <c r="A259" s="10" t="str">
        <f t="shared" si="16"/>
        <v>2023/7末</v>
      </c>
      <c r="B259" s="10" t="str">
        <f t="shared" si="16"/>
        <v>令和5/7末</v>
      </c>
      <c r="C259" s="18">
        <v>257</v>
      </c>
      <c r="D259" s="18">
        <v>277</v>
      </c>
      <c r="E259" s="19" t="s">
        <v>286</v>
      </c>
      <c r="F259" s="18">
        <v>53</v>
      </c>
      <c r="G259" s="18">
        <v>0</v>
      </c>
      <c r="H259" s="18">
        <v>51</v>
      </c>
      <c r="I259" s="18">
        <v>0</v>
      </c>
      <c r="J259" s="18">
        <v>104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2023/7末</v>
      </c>
      <c r="B260" s="8" t="str">
        <f t="shared" si="16"/>
        <v>令和5/7末</v>
      </c>
      <c r="C260" s="16">
        <v>258</v>
      </c>
      <c r="D260" s="16">
        <v>278</v>
      </c>
      <c r="E260" s="17" t="s">
        <v>287</v>
      </c>
      <c r="F260" s="16">
        <v>91</v>
      </c>
      <c r="G260" s="16">
        <v>1</v>
      </c>
      <c r="H260" s="16">
        <v>81</v>
      </c>
      <c r="I260" s="16">
        <v>1</v>
      </c>
      <c r="J260" s="16">
        <v>172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2023/7末</v>
      </c>
      <c r="B261" s="10" t="str">
        <f t="shared" si="17"/>
        <v>令和5/7末</v>
      </c>
      <c r="C261" s="18">
        <v>259</v>
      </c>
      <c r="D261" s="18">
        <v>280</v>
      </c>
      <c r="E261" s="19" t="s">
        <v>471</v>
      </c>
      <c r="F261" s="18">
        <v>76</v>
      </c>
      <c r="G261" s="18">
        <v>0</v>
      </c>
      <c r="H261" s="18">
        <v>93</v>
      </c>
      <c r="I261" s="18">
        <v>0</v>
      </c>
      <c r="J261" s="18">
        <v>169</v>
      </c>
      <c r="K261" s="18">
        <v>0</v>
      </c>
      <c r="L261" s="18">
        <v>77</v>
      </c>
      <c r="M261" s="7" t="s">
        <v>410</v>
      </c>
    </row>
    <row r="262" spans="1:13" x14ac:dyDescent="0.2">
      <c r="A262" s="8" t="str">
        <f t="shared" si="17"/>
        <v>2023/7末</v>
      </c>
      <c r="B262" s="8" t="str">
        <f t="shared" si="17"/>
        <v>令和5/7末</v>
      </c>
      <c r="C262" s="16">
        <v>260</v>
      </c>
      <c r="D262" s="16">
        <v>281</v>
      </c>
      <c r="E262" s="17" t="s">
        <v>480</v>
      </c>
      <c r="F262" s="16">
        <v>47</v>
      </c>
      <c r="G262" s="16">
        <v>0</v>
      </c>
      <c r="H262" s="16">
        <v>44</v>
      </c>
      <c r="I262" s="16">
        <v>0</v>
      </c>
      <c r="J262" s="16">
        <v>91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2023/7末</v>
      </c>
      <c r="B263" s="10" t="str">
        <f t="shared" si="17"/>
        <v>令和5/7末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2023/7末</v>
      </c>
      <c r="B264" s="8" t="str">
        <f t="shared" si="17"/>
        <v>令和5/7末</v>
      </c>
      <c r="C264" s="16">
        <v>262</v>
      </c>
      <c r="D264" s="16">
        <v>283</v>
      </c>
      <c r="E264" s="17" t="s">
        <v>482</v>
      </c>
      <c r="F264" s="16">
        <v>46</v>
      </c>
      <c r="G264" s="16">
        <v>0</v>
      </c>
      <c r="H264" s="16">
        <v>48</v>
      </c>
      <c r="I264" s="16">
        <v>0</v>
      </c>
      <c r="J264" s="16">
        <v>94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2023/7末</v>
      </c>
      <c r="B265" s="10" t="str">
        <f t="shared" si="17"/>
        <v>令和5/7末</v>
      </c>
      <c r="C265" s="18">
        <v>263</v>
      </c>
      <c r="D265" s="18">
        <v>284</v>
      </c>
      <c r="E265" s="19" t="s">
        <v>483</v>
      </c>
      <c r="F265" s="18">
        <v>22</v>
      </c>
      <c r="G265" s="18">
        <v>0</v>
      </c>
      <c r="H265" s="18">
        <v>14</v>
      </c>
      <c r="I265" s="18">
        <v>0</v>
      </c>
      <c r="J265" s="18">
        <v>36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2023/7末</v>
      </c>
      <c r="B266" s="8" t="str">
        <f t="shared" si="17"/>
        <v>令和5/7末</v>
      </c>
      <c r="C266" s="16">
        <v>264</v>
      </c>
      <c r="D266" s="16">
        <v>285</v>
      </c>
      <c r="E266" s="17" t="s">
        <v>484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2023/7末</v>
      </c>
      <c r="B267" s="10" t="str">
        <f t="shared" si="17"/>
        <v>令和5/7末</v>
      </c>
      <c r="C267" s="18">
        <v>265</v>
      </c>
      <c r="D267" s="18">
        <v>286</v>
      </c>
      <c r="E267" s="19" t="s">
        <v>485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2023/7末</v>
      </c>
      <c r="B268" s="8" t="str">
        <f t="shared" si="17"/>
        <v>令和5/7末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2023/7末</v>
      </c>
      <c r="B269" s="10" t="str">
        <f t="shared" si="17"/>
        <v>令和5/7末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28</v>
      </c>
      <c r="I269" s="18">
        <v>1</v>
      </c>
      <c r="J269" s="18">
        <v>48</v>
      </c>
      <c r="K269" s="18">
        <v>3</v>
      </c>
      <c r="L269" s="18">
        <v>22</v>
      </c>
      <c r="M269" s="7" t="s">
        <v>410</v>
      </c>
    </row>
    <row r="270" spans="1:13" x14ac:dyDescent="0.2">
      <c r="A270" s="8" t="str">
        <f t="shared" si="17"/>
        <v>2023/7末</v>
      </c>
      <c r="B270" s="8" t="str">
        <f t="shared" si="17"/>
        <v>令和5/7末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15</v>
      </c>
      <c r="I270" s="16">
        <v>1</v>
      </c>
      <c r="J270" s="16">
        <v>31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2023/7末</v>
      </c>
      <c r="B271" s="10" t="str">
        <f t="shared" si="17"/>
        <v>令和5/7末</v>
      </c>
      <c r="C271" s="18">
        <v>269</v>
      </c>
      <c r="D271" s="18">
        <v>290</v>
      </c>
      <c r="E271" s="19" t="s">
        <v>489</v>
      </c>
      <c r="F271" s="18">
        <v>27</v>
      </c>
      <c r="G271" s="18">
        <v>0</v>
      </c>
      <c r="H271" s="18">
        <v>34</v>
      </c>
      <c r="I271" s="18">
        <v>0</v>
      </c>
      <c r="J271" s="18">
        <v>61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2023/7末</v>
      </c>
      <c r="B272" s="8" t="str">
        <f t="shared" si="17"/>
        <v>令和5/7末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2023/7末</v>
      </c>
      <c r="B273" s="10" t="str">
        <f t="shared" si="17"/>
        <v>令和5/7末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2023/7末</v>
      </c>
      <c r="B274" s="8" t="str">
        <f t="shared" si="17"/>
        <v>令和5/7末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2023/7末</v>
      </c>
      <c r="B275" s="10" t="str">
        <f t="shared" si="17"/>
        <v>令和5/7末</v>
      </c>
      <c r="C275" s="18">
        <v>273</v>
      </c>
      <c r="D275" s="18">
        <v>294</v>
      </c>
      <c r="E275" s="19" t="s">
        <v>493</v>
      </c>
      <c r="F275" s="18">
        <v>10</v>
      </c>
      <c r="G275" s="18">
        <v>0</v>
      </c>
      <c r="H275" s="18">
        <v>7</v>
      </c>
      <c r="I275" s="18">
        <v>0</v>
      </c>
      <c r="J275" s="18">
        <v>17</v>
      </c>
      <c r="K275" s="18">
        <v>0</v>
      </c>
      <c r="L275" s="18">
        <v>11</v>
      </c>
      <c r="M275" s="7" t="s">
        <v>410</v>
      </c>
    </row>
    <row r="276" spans="1:13" x14ac:dyDescent="0.2">
      <c r="A276" s="8" t="str">
        <f t="shared" si="17"/>
        <v>2023/7末</v>
      </c>
      <c r="B276" s="8" t="str">
        <f t="shared" si="17"/>
        <v>令和5/7末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2023/7末</v>
      </c>
      <c r="B277" s="10" t="str">
        <f t="shared" si="18"/>
        <v>令和5/7末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2023/7末</v>
      </c>
      <c r="B278" s="8" t="str">
        <f t="shared" si="18"/>
        <v>令和5/7末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2023/7末</v>
      </c>
      <c r="B279" s="10" t="str">
        <f t="shared" si="18"/>
        <v>令和5/7末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2023/7末</v>
      </c>
      <c r="B280" s="8" t="str">
        <f t="shared" si="18"/>
        <v>令和5/7末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2023/7末</v>
      </c>
      <c r="B281" s="10" t="str">
        <f t="shared" si="18"/>
        <v>令和5/7末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2023/7末</v>
      </c>
      <c r="B282" s="8" t="str">
        <f t="shared" si="18"/>
        <v>令和5/7末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2023/7末</v>
      </c>
      <c r="B283" s="10" t="str">
        <f t="shared" si="18"/>
        <v>令和5/7末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2023/7末</v>
      </c>
      <c r="B284" s="8" t="str">
        <f t="shared" si="18"/>
        <v>令和5/7末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2023/7末</v>
      </c>
      <c r="B285" s="10" t="str">
        <f t="shared" si="18"/>
        <v>令和5/7末</v>
      </c>
      <c r="C285" s="18">
        <v>283</v>
      </c>
      <c r="D285" s="18">
        <v>400</v>
      </c>
      <c r="E285" s="19" t="s">
        <v>288</v>
      </c>
      <c r="F285" s="18">
        <v>86</v>
      </c>
      <c r="G285" s="18">
        <v>0</v>
      </c>
      <c r="H285" s="18">
        <v>89</v>
      </c>
      <c r="I285" s="18">
        <v>1</v>
      </c>
      <c r="J285" s="18">
        <v>175</v>
      </c>
      <c r="K285" s="18">
        <v>1</v>
      </c>
      <c r="L285" s="18">
        <v>94</v>
      </c>
      <c r="M285" s="7" t="s">
        <v>411</v>
      </c>
    </row>
    <row r="286" spans="1:13" x14ac:dyDescent="0.2">
      <c r="A286" s="8" t="str">
        <f t="shared" si="18"/>
        <v>2023/7末</v>
      </c>
      <c r="B286" s="8" t="str">
        <f t="shared" si="18"/>
        <v>令和5/7末</v>
      </c>
      <c r="C286" s="16">
        <v>284</v>
      </c>
      <c r="D286" s="16">
        <v>401</v>
      </c>
      <c r="E286" s="17" t="s">
        <v>289</v>
      </c>
      <c r="F286" s="16">
        <v>150</v>
      </c>
      <c r="G286" s="16">
        <v>0</v>
      </c>
      <c r="H286" s="16">
        <v>169</v>
      </c>
      <c r="I286" s="16">
        <v>1</v>
      </c>
      <c r="J286" s="16">
        <v>319</v>
      </c>
      <c r="K286" s="16">
        <v>1</v>
      </c>
      <c r="L286" s="16">
        <v>162</v>
      </c>
      <c r="M286" s="9" t="s">
        <v>411</v>
      </c>
    </row>
    <row r="287" spans="1:13" x14ac:dyDescent="0.2">
      <c r="A287" s="10" t="str">
        <f t="shared" si="18"/>
        <v>2023/7末</v>
      </c>
      <c r="B287" s="10" t="str">
        <f t="shared" si="18"/>
        <v>令和5/7末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2023/7末</v>
      </c>
      <c r="B288" s="8" t="str">
        <f t="shared" si="18"/>
        <v>令和5/7末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35</v>
      </c>
      <c r="I288" s="16">
        <v>0</v>
      </c>
      <c r="J288" s="16">
        <v>65</v>
      </c>
      <c r="K288" s="16">
        <v>0</v>
      </c>
      <c r="L288" s="16">
        <v>34</v>
      </c>
      <c r="M288" s="9" t="s">
        <v>411</v>
      </c>
    </row>
    <row r="289" spans="1:13" x14ac:dyDescent="0.2">
      <c r="A289" s="10" t="str">
        <f t="shared" si="18"/>
        <v>2023/7末</v>
      </c>
      <c r="B289" s="10" t="str">
        <f t="shared" si="18"/>
        <v>令和5/7末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2023/7末</v>
      </c>
      <c r="B290" s="8" t="str">
        <f t="shared" si="18"/>
        <v>令和5/7末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2023/7末</v>
      </c>
      <c r="B291" s="10" t="str">
        <f t="shared" si="18"/>
        <v>令和5/7末</v>
      </c>
      <c r="C291" s="18">
        <v>289</v>
      </c>
      <c r="D291" s="18">
        <v>406</v>
      </c>
      <c r="E291" s="19" t="s">
        <v>294</v>
      </c>
      <c r="F291" s="18">
        <v>22</v>
      </c>
      <c r="G291" s="18">
        <v>0</v>
      </c>
      <c r="H291" s="18">
        <v>23</v>
      </c>
      <c r="I291" s="18">
        <v>0</v>
      </c>
      <c r="J291" s="18">
        <v>45</v>
      </c>
      <c r="K291" s="18">
        <v>0</v>
      </c>
      <c r="L291" s="18">
        <v>22</v>
      </c>
      <c r="M291" s="7" t="s">
        <v>411</v>
      </c>
    </row>
    <row r="292" spans="1:13" x14ac:dyDescent="0.2">
      <c r="A292" s="8" t="str">
        <f t="shared" si="18"/>
        <v>2023/7末</v>
      </c>
      <c r="B292" s="8" t="str">
        <f t="shared" si="18"/>
        <v>令和5/7末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79</v>
      </c>
      <c r="I292" s="16">
        <v>0</v>
      </c>
      <c r="J292" s="16">
        <v>165</v>
      </c>
      <c r="K292" s="16">
        <v>0</v>
      </c>
      <c r="L292" s="16">
        <v>76</v>
      </c>
      <c r="M292" s="9" t="s">
        <v>411</v>
      </c>
    </row>
    <row r="293" spans="1:13" x14ac:dyDescent="0.2">
      <c r="A293" s="10" t="str">
        <f t="shared" ref="A293:B308" si="19">A292</f>
        <v>2023/7末</v>
      </c>
      <c r="B293" s="10" t="str">
        <f t="shared" si="19"/>
        <v>令和5/7末</v>
      </c>
      <c r="C293" s="18">
        <v>291</v>
      </c>
      <c r="D293" s="18">
        <v>408</v>
      </c>
      <c r="E293" s="19" t="s">
        <v>296</v>
      </c>
      <c r="F293" s="18">
        <v>10</v>
      </c>
      <c r="G293" s="18">
        <v>0</v>
      </c>
      <c r="H293" s="18">
        <v>10</v>
      </c>
      <c r="I293" s="18">
        <v>0</v>
      </c>
      <c r="J293" s="18">
        <v>20</v>
      </c>
      <c r="K293" s="18">
        <v>0</v>
      </c>
      <c r="L293" s="18">
        <v>15</v>
      </c>
      <c r="M293" s="7" t="s">
        <v>411</v>
      </c>
    </row>
    <row r="294" spans="1:13" x14ac:dyDescent="0.2">
      <c r="A294" s="8" t="str">
        <f t="shared" si="19"/>
        <v>2023/7末</v>
      </c>
      <c r="B294" s="8" t="str">
        <f t="shared" si="19"/>
        <v>令和5/7末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2023/7末</v>
      </c>
      <c r="B295" s="10" t="str">
        <f t="shared" si="19"/>
        <v>令和5/7末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22</v>
      </c>
      <c r="I295" s="18">
        <v>1</v>
      </c>
      <c r="J295" s="18">
        <v>52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2023/7末</v>
      </c>
      <c r="B296" s="8" t="str">
        <f t="shared" si="19"/>
        <v>令和5/7末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2023/7末</v>
      </c>
      <c r="B297" s="10" t="str">
        <f t="shared" si="19"/>
        <v>令和5/7末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2023/7末</v>
      </c>
      <c r="B298" s="8" t="str">
        <f t="shared" si="19"/>
        <v>令和5/7末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7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2023/7末</v>
      </c>
      <c r="B299" s="10" t="str">
        <f t="shared" si="19"/>
        <v>令和5/7末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6</v>
      </c>
      <c r="M299" s="7" t="s">
        <v>411</v>
      </c>
    </row>
    <row r="300" spans="1:13" x14ac:dyDescent="0.2">
      <c r="A300" s="8" t="str">
        <f t="shared" si="19"/>
        <v>2023/7末</v>
      </c>
      <c r="B300" s="8" t="str">
        <f t="shared" si="19"/>
        <v>令和5/7末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2023/7末</v>
      </c>
      <c r="B301" s="10" t="str">
        <f t="shared" si="19"/>
        <v>令和5/7末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2023/7末</v>
      </c>
      <c r="B302" s="8" t="str">
        <f t="shared" si="19"/>
        <v>令和5/7末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2023/7末</v>
      </c>
      <c r="B303" s="10" t="str">
        <f t="shared" si="19"/>
        <v>令和5/7末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2023/7末</v>
      </c>
      <c r="B304" s="8" t="str">
        <f t="shared" si="19"/>
        <v>令和5/7末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62</v>
      </c>
      <c r="I304" s="16">
        <v>0</v>
      </c>
      <c r="J304" s="16">
        <v>67</v>
      </c>
      <c r="K304" s="16">
        <v>0</v>
      </c>
      <c r="L304" s="16">
        <v>67</v>
      </c>
      <c r="M304" s="9" t="s">
        <v>411</v>
      </c>
    </row>
    <row r="305" spans="1:13" x14ac:dyDescent="0.2">
      <c r="A305" s="10" t="str">
        <f t="shared" si="19"/>
        <v>2023/7末</v>
      </c>
      <c r="B305" s="10" t="str">
        <f t="shared" si="19"/>
        <v>令和5/7末</v>
      </c>
      <c r="C305" s="18">
        <v>303</v>
      </c>
      <c r="D305" s="18">
        <v>500</v>
      </c>
      <c r="E305" s="19" t="s">
        <v>308</v>
      </c>
      <c r="F305" s="18">
        <v>250</v>
      </c>
      <c r="G305" s="18">
        <v>0</v>
      </c>
      <c r="H305" s="18">
        <v>258</v>
      </c>
      <c r="I305" s="18">
        <v>1</v>
      </c>
      <c r="J305" s="18">
        <v>508</v>
      </c>
      <c r="K305" s="18">
        <v>1</v>
      </c>
      <c r="L305" s="18">
        <v>191</v>
      </c>
      <c r="M305" s="7" t="s">
        <v>412</v>
      </c>
    </row>
    <row r="306" spans="1:13" x14ac:dyDescent="0.2">
      <c r="A306" s="8" t="str">
        <f t="shared" si="19"/>
        <v>2023/7末</v>
      </c>
      <c r="B306" s="8" t="str">
        <f t="shared" si="19"/>
        <v>令和5/7末</v>
      </c>
      <c r="C306" s="16">
        <v>304</v>
      </c>
      <c r="D306" s="16">
        <v>501</v>
      </c>
      <c r="E306" s="17" t="s">
        <v>309</v>
      </c>
      <c r="F306" s="16">
        <v>86</v>
      </c>
      <c r="G306" s="16">
        <v>2</v>
      </c>
      <c r="H306" s="16">
        <v>73</v>
      </c>
      <c r="I306" s="16">
        <v>0</v>
      </c>
      <c r="J306" s="16">
        <v>159</v>
      </c>
      <c r="K306" s="16">
        <v>2</v>
      </c>
      <c r="L306" s="16">
        <v>72</v>
      </c>
      <c r="M306" s="9" t="s">
        <v>412</v>
      </c>
    </row>
    <row r="307" spans="1:13" x14ac:dyDescent="0.2">
      <c r="A307" s="10" t="str">
        <f t="shared" si="19"/>
        <v>2023/7末</v>
      </c>
      <c r="B307" s="10" t="str">
        <f t="shared" si="19"/>
        <v>令和5/7末</v>
      </c>
      <c r="C307" s="18">
        <v>305</v>
      </c>
      <c r="D307" s="18">
        <v>502</v>
      </c>
      <c r="E307" s="19" t="s">
        <v>310</v>
      </c>
      <c r="F307" s="18">
        <v>48</v>
      </c>
      <c r="G307" s="18">
        <v>0</v>
      </c>
      <c r="H307" s="18">
        <v>41</v>
      </c>
      <c r="I307" s="18">
        <v>0</v>
      </c>
      <c r="J307" s="18">
        <v>89</v>
      </c>
      <c r="K307" s="18">
        <v>0</v>
      </c>
      <c r="L307" s="18">
        <v>46</v>
      </c>
      <c r="M307" s="7" t="s">
        <v>412</v>
      </c>
    </row>
    <row r="308" spans="1:13" x14ac:dyDescent="0.2">
      <c r="A308" s="8" t="str">
        <f t="shared" si="19"/>
        <v>2023/7末</v>
      </c>
      <c r="B308" s="8" t="str">
        <f t="shared" si="19"/>
        <v>令和5/7末</v>
      </c>
      <c r="C308" s="16">
        <v>306</v>
      </c>
      <c r="D308" s="16">
        <v>503</v>
      </c>
      <c r="E308" s="17" t="s">
        <v>311</v>
      </c>
      <c r="F308" s="16">
        <v>50</v>
      </c>
      <c r="G308" s="16">
        <v>0</v>
      </c>
      <c r="H308" s="16">
        <v>41</v>
      </c>
      <c r="I308" s="16">
        <v>0</v>
      </c>
      <c r="J308" s="16">
        <v>91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2023/7末</v>
      </c>
      <c r="B309" s="10" t="str">
        <f t="shared" si="20"/>
        <v>令和5/7末</v>
      </c>
      <c r="C309" s="18">
        <v>307</v>
      </c>
      <c r="D309" s="18">
        <v>504</v>
      </c>
      <c r="E309" s="19" t="s">
        <v>312</v>
      </c>
      <c r="F309" s="18">
        <v>85</v>
      </c>
      <c r="G309" s="18">
        <v>0</v>
      </c>
      <c r="H309" s="18">
        <v>80</v>
      </c>
      <c r="I309" s="18">
        <v>0</v>
      </c>
      <c r="J309" s="18">
        <v>165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2023/7末</v>
      </c>
      <c r="B310" s="8" t="str">
        <f t="shared" si="20"/>
        <v>令和5/7末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2023/7末</v>
      </c>
      <c r="B311" s="10" t="str">
        <f t="shared" si="20"/>
        <v>令和5/7末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149</v>
      </c>
      <c r="I311" s="18">
        <v>0</v>
      </c>
      <c r="J311" s="18">
        <v>280</v>
      </c>
      <c r="K311" s="18">
        <v>0</v>
      </c>
      <c r="L311" s="18">
        <v>110</v>
      </c>
      <c r="M311" s="7" t="s">
        <v>412</v>
      </c>
    </row>
    <row r="312" spans="1:13" x14ac:dyDescent="0.2">
      <c r="A312" s="8" t="str">
        <f t="shared" si="20"/>
        <v>2023/7末</v>
      </c>
      <c r="B312" s="8" t="str">
        <f t="shared" si="20"/>
        <v>令和5/7末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38</v>
      </c>
      <c r="I312" s="16">
        <v>0</v>
      </c>
      <c r="J312" s="16">
        <v>77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2023/7末</v>
      </c>
      <c r="B313" s="10" t="str">
        <f t="shared" si="20"/>
        <v>令和5/7末</v>
      </c>
      <c r="C313" s="18">
        <v>311</v>
      </c>
      <c r="D313" s="18">
        <v>508</v>
      </c>
      <c r="E313" s="19" t="s">
        <v>316</v>
      </c>
      <c r="F313" s="18">
        <v>53</v>
      </c>
      <c r="G313" s="18">
        <v>3</v>
      </c>
      <c r="H313" s="18">
        <v>63</v>
      </c>
      <c r="I313" s="18">
        <v>2</v>
      </c>
      <c r="J313" s="18">
        <v>116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2023/7末</v>
      </c>
      <c r="B314" s="8" t="str">
        <f t="shared" si="20"/>
        <v>令和5/7末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76</v>
      </c>
      <c r="I314" s="16">
        <v>0</v>
      </c>
      <c r="J314" s="16">
        <v>156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2023/7末</v>
      </c>
      <c r="B315" s="10" t="str">
        <f t="shared" si="20"/>
        <v>令和5/7末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70</v>
      </c>
      <c r="I315" s="18">
        <v>0</v>
      </c>
      <c r="J315" s="18">
        <v>139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2023/7末</v>
      </c>
      <c r="B316" s="8" t="str">
        <f t="shared" si="20"/>
        <v>令和5/7末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20</v>
      </c>
      <c r="I316" s="16">
        <v>0</v>
      </c>
      <c r="J316" s="16">
        <v>40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2023/7末</v>
      </c>
      <c r="B317" s="10" t="str">
        <f t="shared" si="20"/>
        <v>令和5/7末</v>
      </c>
      <c r="C317" s="18">
        <v>315</v>
      </c>
      <c r="D317" s="18">
        <v>512</v>
      </c>
      <c r="E317" s="19" t="s">
        <v>320</v>
      </c>
      <c r="F317" s="18">
        <v>21</v>
      </c>
      <c r="G317" s="18">
        <v>0</v>
      </c>
      <c r="H317" s="18">
        <v>21</v>
      </c>
      <c r="I317" s="18">
        <v>1</v>
      </c>
      <c r="J317" s="18">
        <v>42</v>
      </c>
      <c r="K317" s="18">
        <v>1</v>
      </c>
      <c r="L317" s="18">
        <v>20</v>
      </c>
      <c r="M317" s="7" t="s">
        <v>412</v>
      </c>
    </row>
    <row r="318" spans="1:13" x14ac:dyDescent="0.2">
      <c r="A318" s="8" t="str">
        <f t="shared" si="20"/>
        <v>2023/7末</v>
      </c>
      <c r="B318" s="8" t="str">
        <f t="shared" si="20"/>
        <v>令和5/7末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73</v>
      </c>
      <c r="I318" s="16">
        <v>0</v>
      </c>
      <c r="J318" s="16">
        <v>143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2023/7末</v>
      </c>
      <c r="B319" s="10" t="str">
        <f t="shared" si="20"/>
        <v>令和5/7末</v>
      </c>
      <c r="C319" s="18">
        <v>317</v>
      </c>
      <c r="D319" s="18">
        <v>514</v>
      </c>
      <c r="E319" s="19" t="s">
        <v>322</v>
      </c>
      <c r="F319" s="18">
        <v>54</v>
      </c>
      <c r="G319" s="18">
        <v>1</v>
      </c>
      <c r="H319" s="18">
        <v>45</v>
      </c>
      <c r="I319" s="18">
        <v>2</v>
      </c>
      <c r="J319" s="18">
        <v>99</v>
      </c>
      <c r="K319" s="18">
        <v>3</v>
      </c>
      <c r="L319" s="18">
        <v>43</v>
      </c>
      <c r="M319" s="7" t="s">
        <v>412</v>
      </c>
    </row>
    <row r="320" spans="1:13" x14ac:dyDescent="0.2">
      <c r="A320" s="8" t="str">
        <f t="shared" si="20"/>
        <v>2023/7末</v>
      </c>
      <c r="B320" s="8" t="str">
        <f t="shared" si="20"/>
        <v>令和5/7末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82</v>
      </c>
      <c r="I320" s="16">
        <v>1</v>
      </c>
      <c r="J320" s="16">
        <v>146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2023/7末</v>
      </c>
      <c r="B321" s="10" t="str">
        <f t="shared" si="20"/>
        <v>令和5/7末</v>
      </c>
      <c r="C321" s="18">
        <v>319</v>
      </c>
      <c r="D321" s="18">
        <v>516</v>
      </c>
      <c r="E321" s="19" t="s">
        <v>324</v>
      </c>
      <c r="F321" s="18">
        <v>44</v>
      </c>
      <c r="G321" s="18">
        <v>0</v>
      </c>
      <c r="H321" s="18">
        <v>42</v>
      </c>
      <c r="I321" s="18">
        <v>0</v>
      </c>
      <c r="J321" s="18">
        <v>86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2023/7末</v>
      </c>
      <c r="B322" s="8" t="str">
        <f t="shared" si="20"/>
        <v>令和5/7末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83</v>
      </c>
      <c r="I322" s="16">
        <v>0</v>
      </c>
      <c r="J322" s="16">
        <v>155</v>
      </c>
      <c r="K322" s="16">
        <v>0</v>
      </c>
      <c r="L322" s="16">
        <v>50</v>
      </c>
      <c r="M322" s="9" t="s">
        <v>412</v>
      </c>
    </row>
    <row r="323" spans="1:13" x14ac:dyDescent="0.2">
      <c r="A323" s="10" t="str">
        <f t="shared" si="20"/>
        <v>2023/7末</v>
      </c>
      <c r="B323" s="10" t="str">
        <f t="shared" si="20"/>
        <v>令和5/7末</v>
      </c>
      <c r="C323" s="18">
        <v>321</v>
      </c>
      <c r="D323" s="18">
        <v>518</v>
      </c>
      <c r="E323" s="19" t="s">
        <v>326</v>
      </c>
      <c r="F323" s="18">
        <v>175</v>
      </c>
      <c r="G323" s="18">
        <v>2</v>
      </c>
      <c r="H323" s="18">
        <v>175</v>
      </c>
      <c r="I323" s="18">
        <v>3</v>
      </c>
      <c r="J323" s="18">
        <v>350</v>
      </c>
      <c r="K323" s="18">
        <v>5</v>
      </c>
      <c r="L323" s="18">
        <v>139</v>
      </c>
      <c r="M323" s="7" t="s">
        <v>412</v>
      </c>
    </row>
    <row r="324" spans="1:13" x14ac:dyDescent="0.2">
      <c r="A324" s="8" t="str">
        <f t="shared" si="20"/>
        <v>2023/7末</v>
      </c>
      <c r="B324" s="8" t="str">
        <f t="shared" si="20"/>
        <v>令和5/7末</v>
      </c>
      <c r="C324" s="16">
        <v>322</v>
      </c>
      <c r="D324" s="16">
        <v>519</v>
      </c>
      <c r="E324" s="17" t="s">
        <v>327</v>
      </c>
      <c r="F324" s="16">
        <v>71</v>
      </c>
      <c r="G324" s="16">
        <v>0</v>
      </c>
      <c r="H324" s="16">
        <v>72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2023/7末</v>
      </c>
      <c r="B325" s="10" t="str">
        <f t="shared" si="21"/>
        <v>令和5/7末</v>
      </c>
      <c r="C325" s="18">
        <v>323</v>
      </c>
      <c r="D325" s="18">
        <v>520</v>
      </c>
      <c r="E325" s="19" t="s">
        <v>328</v>
      </c>
      <c r="F325" s="18">
        <v>97</v>
      </c>
      <c r="G325" s="18">
        <v>0</v>
      </c>
      <c r="H325" s="18">
        <v>98</v>
      </c>
      <c r="I325" s="18">
        <v>0</v>
      </c>
      <c r="J325" s="18">
        <v>195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2023/7末</v>
      </c>
      <c r="B326" s="8" t="str">
        <f t="shared" si="21"/>
        <v>令和5/7末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32</v>
      </c>
      <c r="I326" s="16">
        <v>0</v>
      </c>
      <c r="J326" s="16">
        <v>76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2023/7末</v>
      </c>
      <c r="B327" s="10" t="str">
        <f t="shared" si="21"/>
        <v>令和5/7末</v>
      </c>
      <c r="C327" s="18">
        <v>325</v>
      </c>
      <c r="D327" s="18">
        <v>522</v>
      </c>
      <c r="E327" s="19" t="s">
        <v>330</v>
      </c>
      <c r="F327" s="18">
        <v>80</v>
      </c>
      <c r="G327" s="18">
        <v>0</v>
      </c>
      <c r="H327" s="18">
        <v>79</v>
      </c>
      <c r="I327" s="18">
        <v>0</v>
      </c>
      <c r="J327" s="18">
        <v>159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2023/7末</v>
      </c>
      <c r="B328" s="8" t="str">
        <f t="shared" si="21"/>
        <v>令和5/7末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45</v>
      </c>
      <c r="I328" s="16">
        <v>0</v>
      </c>
      <c r="J328" s="16">
        <v>86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2023/7末</v>
      </c>
      <c r="B329" s="10" t="str">
        <f t="shared" si="21"/>
        <v>令和5/7末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2023/7末</v>
      </c>
      <c r="B330" s="8" t="str">
        <f t="shared" si="21"/>
        <v>令和5/7末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45</v>
      </c>
      <c r="I330" s="16">
        <v>0</v>
      </c>
      <c r="J330" s="16">
        <v>83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2023/7末</v>
      </c>
      <c r="B331" s="10" t="str">
        <f t="shared" si="21"/>
        <v>令和5/7末</v>
      </c>
      <c r="C331" s="18">
        <v>329</v>
      </c>
      <c r="D331" s="18">
        <v>526</v>
      </c>
      <c r="E331" s="19" t="s">
        <v>334</v>
      </c>
      <c r="F331" s="18">
        <v>42</v>
      </c>
      <c r="G331" s="18">
        <v>0</v>
      </c>
      <c r="H331" s="18">
        <v>45</v>
      </c>
      <c r="I331" s="18">
        <v>0</v>
      </c>
      <c r="J331" s="18">
        <v>87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2023/7末</v>
      </c>
      <c r="B332" s="8" t="str">
        <f t="shared" si="21"/>
        <v>令和5/7末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21</v>
      </c>
      <c r="I332" s="16">
        <v>0</v>
      </c>
      <c r="J332" s="16">
        <v>39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2023/7末</v>
      </c>
      <c r="B333" s="10" t="str">
        <f t="shared" si="21"/>
        <v>令和5/7末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2023/7末</v>
      </c>
      <c r="B334" s="8" t="str">
        <f t="shared" si="21"/>
        <v>令和5/7末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2023/7末</v>
      </c>
      <c r="B335" s="10" t="str">
        <f t="shared" si="21"/>
        <v>令和5/7末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2023/7末</v>
      </c>
      <c r="B336" s="8" t="str">
        <f t="shared" si="21"/>
        <v>令和5/7末</v>
      </c>
      <c r="C336" s="16">
        <v>334</v>
      </c>
      <c r="D336" s="16">
        <v>531</v>
      </c>
      <c r="E336" s="17" t="s">
        <v>339</v>
      </c>
      <c r="F336" s="16">
        <v>17</v>
      </c>
      <c r="G336" s="16">
        <v>1</v>
      </c>
      <c r="H336" s="16">
        <v>11</v>
      </c>
      <c r="I336" s="16">
        <v>1</v>
      </c>
      <c r="J336" s="16">
        <v>28</v>
      </c>
      <c r="K336" s="16">
        <v>2</v>
      </c>
      <c r="L336" s="16">
        <v>12</v>
      </c>
      <c r="M336" s="9" t="s">
        <v>412</v>
      </c>
    </row>
    <row r="337" spans="1:13" x14ac:dyDescent="0.2">
      <c r="A337" s="10" t="str">
        <f t="shared" si="21"/>
        <v>2023/7末</v>
      </c>
      <c r="B337" s="10" t="str">
        <f t="shared" si="21"/>
        <v>令和5/7末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2023/7末</v>
      </c>
      <c r="B338" s="8" t="str">
        <f t="shared" si="21"/>
        <v>令和5/7末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2023/7末</v>
      </c>
      <c r="B339" s="10" t="str">
        <f t="shared" si="21"/>
        <v>令和5/7末</v>
      </c>
      <c r="C339" s="18">
        <v>337</v>
      </c>
      <c r="D339" s="18">
        <v>534</v>
      </c>
      <c r="E339" s="19" t="s">
        <v>342</v>
      </c>
      <c r="F339" s="18">
        <v>100</v>
      </c>
      <c r="G339" s="18">
        <v>0</v>
      </c>
      <c r="H339" s="18">
        <v>93</v>
      </c>
      <c r="I339" s="18">
        <v>0</v>
      </c>
      <c r="J339" s="18">
        <v>193</v>
      </c>
      <c r="K339" s="18">
        <v>0</v>
      </c>
      <c r="L339" s="18">
        <v>99</v>
      </c>
      <c r="M339" s="7" t="s">
        <v>412</v>
      </c>
    </row>
    <row r="340" spans="1:13" x14ac:dyDescent="0.2">
      <c r="A340" s="8" t="str">
        <f t="shared" si="21"/>
        <v>2023/7末</v>
      </c>
      <c r="B340" s="8" t="str">
        <f t="shared" si="21"/>
        <v>令和5/7末</v>
      </c>
      <c r="C340" s="16">
        <v>338</v>
      </c>
      <c r="D340" s="16">
        <v>535</v>
      </c>
      <c r="E340" s="17" t="s">
        <v>343</v>
      </c>
      <c r="F340" s="16">
        <v>11</v>
      </c>
      <c r="G340" s="16">
        <v>0</v>
      </c>
      <c r="H340" s="16">
        <v>6</v>
      </c>
      <c r="I340" s="16">
        <v>0</v>
      </c>
      <c r="J340" s="16">
        <v>17</v>
      </c>
      <c r="K340" s="16">
        <v>0</v>
      </c>
      <c r="L340" s="16">
        <v>11</v>
      </c>
      <c r="M340" s="9" t="s">
        <v>412</v>
      </c>
    </row>
    <row r="341" spans="1:13" x14ac:dyDescent="0.2">
      <c r="A341" s="10" t="str">
        <f t="shared" ref="A341:B346" si="22">A340</f>
        <v>2023/7末</v>
      </c>
      <c r="B341" s="10" t="str">
        <f t="shared" si="22"/>
        <v>令和5/7末</v>
      </c>
      <c r="C341" s="18">
        <v>339</v>
      </c>
      <c r="D341" s="18">
        <v>536</v>
      </c>
      <c r="E341" s="19" t="s">
        <v>344</v>
      </c>
      <c r="F341" s="18">
        <v>72</v>
      </c>
      <c r="G341" s="18">
        <v>0</v>
      </c>
      <c r="H341" s="18">
        <v>64</v>
      </c>
      <c r="I341" s="18">
        <v>3</v>
      </c>
      <c r="J341" s="18">
        <v>136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2023/7末</v>
      </c>
      <c r="B342" s="8" t="str">
        <f t="shared" si="22"/>
        <v>令和5/7末</v>
      </c>
      <c r="C342" s="16">
        <v>340</v>
      </c>
      <c r="D342" s="16">
        <v>537</v>
      </c>
      <c r="E342" s="17" t="s">
        <v>345</v>
      </c>
      <c r="F342" s="16">
        <v>65</v>
      </c>
      <c r="G342" s="16">
        <v>0</v>
      </c>
      <c r="H342" s="16">
        <v>63</v>
      </c>
      <c r="I342" s="16">
        <v>0</v>
      </c>
      <c r="J342" s="16">
        <v>128</v>
      </c>
      <c r="K342" s="16">
        <v>0</v>
      </c>
      <c r="L342" s="16">
        <v>60</v>
      </c>
      <c r="M342" s="9" t="s">
        <v>412</v>
      </c>
    </row>
    <row r="343" spans="1:13" x14ac:dyDescent="0.2">
      <c r="A343" s="10" t="str">
        <f t="shared" si="22"/>
        <v>2023/7末</v>
      </c>
      <c r="B343" s="10" t="str">
        <f t="shared" si="22"/>
        <v>令和5/7末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2023/7末</v>
      </c>
      <c r="B344" s="8" t="str">
        <f t="shared" si="22"/>
        <v>令和5/7末</v>
      </c>
      <c r="C344" s="16">
        <v>342</v>
      </c>
      <c r="D344" s="16">
        <v>539</v>
      </c>
      <c r="E344" s="17" t="s">
        <v>347</v>
      </c>
      <c r="F344" s="16">
        <v>85</v>
      </c>
      <c r="G344" s="16">
        <v>0</v>
      </c>
      <c r="H344" s="16">
        <v>92</v>
      </c>
      <c r="I344" s="16">
        <v>1</v>
      </c>
      <c r="J344" s="16">
        <v>177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2023/7末</v>
      </c>
      <c r="B345" s="10" t="str">
        <f t="shared" si="22"/>
        <v>令和5/7末</v>
      </c>
      <c r="C345" s="18">
        <v>343</v>
      </c>
      <c r="D345" s="18">
        <v>540</v>
      </c>
      <c r="E345" s="19" t="s">
        <v>348</v>
      </c>
      <c r="F345" s="18">
        <v>21</v>
      </c>
      <c r="G345" s="18">
        <v>0</v>
      </c>
      <c r="H345" s="18">
        <v>53</v>
      </c>
      <c r="I345" s="18">
        <v>0</v>
      </c>
      <c r="J345" s="18">
        <v>74</v>
      </c>
      <c r="K345" s="18">
        <v>0</v>
      </c>
      <c r="L345" s="18">
        <v>74</v>
      </c>
      <c r="M345" s="7" t="s">
        <v>412</v>
      </c>
    </row>
    <row r="346" spans="1:13" x14ac:dyDescent="0.2">
      <c r="A346" s="11" t="str">
        <f t="shared" si="22"/>
        <v>2023/7末</v>
      </c>
      <c r="B346" s="11" t="str">
        <f t="shared" si="22"/>
        <v>令和5/7末</v>
      </c>
      <c r="C346" s="20">
        <v>344</v>
      </c>
      <c r="D346" s="20">
        <v>541</v>
      </c>
      <c r="E346" s="21" t="s">
        <v>349</v>
      </c>
      <c r="F346" s="20">
        <v>5</v>
      </c>
      <c r="G346" s="20">
        <v>0</v>
      </c>
      <c r="H346" s="20">
        <v>23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AJLCOH3xMd50jjNuS/osyUu3M3dYDMZ47/woBMDPQVRfXz+NkAdj8XEWRcDM7k9NKVALZt9gjeOU10I95EPX4A==" saltValue="Q1vzUOkMYuaXAxKZXTyWs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R346"/>
  <sheetViews>
    <sheetView workbookViewId="0">
      <selection activeCell="E3" sqref="E3:E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536</v>
      </c>
      <c r="B2" s="24" t="s">
        <v>537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38416</v>
      </c>
      <c r="G2" s="26">
        <f t="shared" si="0"/>
        <v>331</v>
      </c>
      <c r="H2" s="26">
        <f t="shared" si="0"/>
        <v>39435</v>
      </c>
      <c r="I2" s="26">
        <f t="shared" si="0"/>
        <v>554</v>
      </c>
      <c r="J2" s="26">
        <f t="shared" si="0"/>
        <v>77851</v>
      </c>
      <c r="K2" s="26">
        <f t="shared" si="0"/>
        <v>885</v>
      </c>
      <c r="L2" s="26">
        <f t="shared" si="0"/>
        <v>34697</v>
      </c>
      <c r="M2" s="108" t="s">
        <v>350</v>
      </c>
    </row>
    <row r="3" spans="1:18" x14ac:dyDescent="0.2">
      <c r="A3" s="6" t="str">
        <f>A2</f>
        <v>2023/8末</v>
      </c>
      <c r="B3" s="6" t="str">
        <f>B2</f>
        <v>令和5/8末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42</v>
      </c>
      <c r="I3" s="14">
        <v>2</v>
      </c>
      <c r="J3" s="14">
        <v>71</v>
      </c>
      <c r="K3" s="14">
        <v>2</v>
      </c>
      <c r="L3" s="14">
        <v>49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2023/8末</v>
      </c>
      <c r="B4" s="8" t="str">
        <f>B3</f>
        <v>令和5/8末</v>
      </c>
      <c r="C4" s="16">
        <v>2</v>
      </c>
      <c r="D4" s="16">
        <v>2</v>
      </c>
      <c r="E4" s="17" t="s">
        <v>43</v>
      </c>
      <c r="F4" s="16">
        <v>116</v>
      </c>
      <c r="G4" s="16">
        <v>0</v>
      </c>
      <c r="H4" s="16">
        <v>179</v>
      </c>
      <c r="I4" s="16">
        <v>7</v>
      </c>
      <c r="J4" s="16">
        <v>295</v>
      </c>
      <c r="K4" s="16">
        <v>7</v>
      </c>
      <c r="L4" s="16">
        <v>175</v>
      </c>
      <c r="M4" s="9" t="s">
        <v>396</v>
      </c>
      <c r="Q4" s="1"/>
    </row>
    <row r="5" spans="1:18" x14ac:dyDescent="0.2">
      <c r="A5" s="10" t="str">
        <f t="shared" ref="A5:B20" si="1">A4</f>
        <v>2023/8末</v>
      </c>
      <c r="B5" s="10" t="str">
        <f t="shared" si="1"/>
        <v>令和5/8末</v>
      </c>
      <c r="C5" s="18">
        <v>3</v>
      </c>
      <c r="D5" s="18">
        <v>3</v>
      </c>
      <c r="E5" s="19" t="s">
        <v>44</v>
      </c>
      <c r="F5" s="18">
        <v>152</v>
      </c>
      <c r="G5" s="18">
        <v>6</v>
      </c>
      <c r="H5" s="18">
        <v>149</v>
      </c>
      <c r="I5" s="18">
        <v>3</v>
      </c>
      <c r="J5" s="18">
        <v>301</v>
      </c>
      <c r="K5" s="18">
        <v>9</v>
      </c>
      <c r="L5" s="18">
        <v>139</v>
      </c>
      <c r="M5" s="7" t="s">
        <v>396</v>
      </c>
    </row>
    <row r="6" spans="1:18" x14ac:dyDescent="0.2">
      <c r="A6" s="8" t="str">
        <f t="shared" si="1"/>
        <v>2023/8末</v>
      </c>
      <c r="B6" s="8" t="str">
        <f t="shared" si="1"/>
        <v>令和5/8末</v>
      </c>
      <c r="C6" s="16">
        <v>4</v>
      </c>
      <c r="D6" s="16">
        <v>4</v>
      </c>
      <c r="E6" s="17" t="s">
        <v>45</v>
      </c>
      <c r="F6" s="16">
        <v>252</v>
      </c>
      <c r="G6" s="16">
        <v>0</v>
      </c>
      <c r="H6" s="16">
        <v>269</v>
      </c>
      <c r="I6" s="16">
        <v>4</v>
      </c>
      <c r="J6" s="16">
        <v>521</v>
      </c>
      <c r="K6" s="16">
        <v>4</v>
      </c>
      <c r="L6" s="16">
        <v>245</v>
      </c>
      <c r="M6" s="9" t="s">
        <v>396</v>
      </c>
    </row>
    <row r="7" spans="1:18" x14ac:dyDescent="0.2">
      <c r="A7" s="10" t="str">
        <f t="shared" si="1"/>
        <v>2023/8末</v>
      </c>
      <c r="B7" s="10" t="str">
        <f t="shared" si="1"/>
        <v>令和5/8末</v>
      </c>
      <c r="C7" s="18">
        <v>5</v>
      </c>
      <c r="D7" s="18">
        <v>5</v>
      </c>
      <c r="E7" s="19" t="s">
        <v>46</v>
      </c>
      <c r="F7" s="18">
        <v>158</v>
      </c>
      <c r="G7" s="18">
        <v>3</v>
      </c>
      <c r="H7" s="18">
        <v>161</v>
      </c>
      <c r="I7" s="18">
        <v>1</v>
      </c>
      <c r="J7" s="18">
        <v>319</v>
      </c>
      <c r="K7" s="18">
        <v>4</v>
      </c>
      <c r="L7" s="18">
        <v>133</v>
      </c>
      <c r="M7" s="7" t="s">
        <v>396</v>
      </c>
    </row>
    <row r="8" spans="1:18" x14ac:dyDescent="0.2">
      <c r="A8" s="8" t="str">
        <f t="shared" si="1"/>
        <v>2023/8末</v>
      </c>
      <c r="B8" s="8" t="str">
        <f t="shared" si="1"/>
        <v>令和5/8末</v>
      </c>
      <c r="C8" s="16">
        <v>6</v>
      </c>
      <c r="D8" s="16">
        <v>6</v>
      </c>
      <c r="E8" s="17" t="s">
        <v>47</v>
      </c>
      <c r="F8" s="16">
        <v>258</v>
      </c>
      <c r="G8" s="16">
        <v>0</v>
      </c>
      <c r="H8" s="16">
        <v>270</v>
      </c>
      <c r="I8" s="16">
        <v>1</v>
      </c>
      <c r="J8" s="16">
        <v>528</v>
      </c>
      <c r="K8" s="16">
        <v>1</v>
      </c>
      <c r="L8" s="16">
        <v>242</v>
      </c>
      <c r="M8" s="9" t="s">
        <v>396</v>
      </c>
    </row>
    <row r="9" spans="1:18" x14ac:dyDescent="0.2">
      <c r="A9" s="10" t="str">
        <f t="shared" si="1"/>
        <v>2023/8末</v>
      </c>
      <c r="B9" s="10" t="str">
        <f t="shared" si="1"/>
        <v>令和5/8末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147</v>
      </c>
      <c r="I9" s="18">
        <v>0</v>
      </c>
      <c r="J9" s="18">
        <v>285</v>
      </c>
      <c r="K9" s="18">
        <v>0</v>
      </c>
      <c r="L9" s="18">
        <v>121</v>
      </c>
      <c r="M9" s="7" t="s">
        <v>396</v>
      </c>
    </row>
    <row r="10" spans="1:18" x14ac:dyDescent="0.2">
      <c r="A10" s="8" t="str">
        <f t="shared" si="1"/>
        <v>2023/8末</v>
      </c>
      <c r="B10" s="8" t="str">
        <f t="shared" si="1"/>
        <v>令和5/8末</v>
      </c>
      <c r="C10" s="16">
        <v>8</v>
      </c>
      <c r="D10" s="16">
        <v>8</v>
      </c>
      <c r="E10" s="17" t="s">
        <v>49</v>
      </c>
      <c r="F10" s="16">
        <v>160</v>
      </c>
      <c r="G10" s="16">
        <v>1</v>
      </c>
      <c r="H10" s="16">
        <v>175</v>
      </c>
      <c r="I10" s="16">
        <v>7</v>
      </c>
      <c r="J10" s="16">
        <v>335</v>
      </c>
      <c r="K10" s="16">
        <v>8</v>
      </c>
      <c r="L10" s="16">
        <v>159</v>
      </c>
      <c r="M10" s="9" t="s">
        <v>396</v>
      </c>
    </row>
    <row r="11" spans="1:18" x14ac:dyDescent="0.2">
      <c r="A11" s="10" t="str">
        <f t="shared" si="1"/>
        <v>2023/8末</v>
      </c>
      <c r="B11" s="10" t="str">
        <f t="shared" si="1"/>
        <v>令和5/8末</v>
      </c>
      <c r="C11" s="18">
        <v>9</v>
      </c>
      <c r="D11" s="18">
        <v>10</v>
      </c>
      <c r="E11" s="19" t="s">
        <v>50</v>
      </c>
      <c r="F11" s="18">
        <v>33</v>
      </c>
      <c r="G11" s="18">
        <v>0</v>
      </c>
      <c r="H11" s="18">
        <v>39</v>
      </c>
      <c r="I11" s="18">
        <v>0</v>
      </c>
      <c r="J11" s="18">
        <v>72</v>
      </c>
      <c r="K11" s="18">
        <v>0</v>
      </c>
      <c r="L11" s="18">
        <v>46</v>
      </c>
      <c r="M11" s="7" t="s">
        <v>396</v>
      </c>
    </row>
    <row r="12" spans="1:18" x14ac:dyDescent="0.2">
      <c r="A12" s="8" t="str">
        <f t="shared" si="1"/>
        <v>2023/8末</v>
      </c>
      <c r="B12" s="8" t="str">
        <f t="shared" si="1"/>
        <v>令和5/8末</v>
      </c>
      <c r="C12" s="16">
        <v>10</v>
      </c>
      <c r="D12" s="16">
        <v>11</v>
      </c>
      <c r="E12" s="17" t="s">
        <v>51</v>
      </c>
      <c r="F12" s="16">
        <v>164</v>
      </c>
      <c r="G12" s="16">
        <v>0</v>
      </c>
      <c r="H12" s="16">
        <v>186</v>
      </c>
      <c r="I12" s="16">
        <v>6</v>
      </c>
      <c r="J12" s="16">
        <v>350</v>
      </c>
      <c r="K12" s="16">
        <v>6</v>
      </c>
      <c r="L12" s="16">
        <v>170</v>
      </c>
      <c r="M12" s="9" t="s">
        <v>396</v>
      </c>
    </row>
    <row r="13" spans="1:18" x14ac:dyDescent="0.2">
      <c r="A13" s="10" t="str">
        <f t="shared" si="1"/>
        <v>2023/8末</v>
      </c>
      <c r="B13" s="10" t="str">
        <f t="shared" si="1"/>
        <v>令和5/8末</v>
      </c>
      <c r="C13" s="18">
        <v>11</v>
      </c>
      <c r="D13" s="18">
        <v>12</v>
      </c>
      <c r="E13" s="19" t="s">
        <v>52</v>
      </c>
      <c r="F13" s="18">
        <v>112</v>
      </c>
      <c r="G13" s="18">
        <v>2</v>
      </c>
      <c r="H13" s="18">
        <v>127</v>
      </c>
      <c r="I13" s="18">
        <v>4</v>
      </c>
      <c r="J13" s="18">
        <v>239</v>
      </c>
      <c r="K13" s="18">
        <v>6</v>
      </c>
      <c r="L13" s="18">
        <v>124</v>
      </c>
      <c r="M13" s="7" t="s">
        <v>396</v>
      </c>
    </row>
    <row r="14" spans="1:18" x14ac:dyDescent="0.2">
      <c r="A14" s="8" t="str">
        <f t="shared" si="1"/>
        <v>2023/8末</v>
      </c>
      <c r="B14" s="8" t="str">
        <f t="shared" si="1"/>
        <v>令和5/8末</v>
      </c>
      <c r="C14" s="16">
        <v>12</v>
      </c>
      <c r="D14" s="16">
        <v>13</v>
      </c>
      <c r="E14" s="17" t="s">
        <v>53</v>
      </c>
      <c r="F14" s="16">
        <v>173</v>
      </c>
      <c r="G14" s="16">
        <v>0</v>
      </c>
      <c r="H14" s="16">
        <v>211</v>
      </c>
      <c r="I14" s="16">
        <v>1</v>
      </c>
      <c r="J14" s="16">
        <v>384</v>
      </c>
      <c r="K14" s="16">
        <v>1</v>
      </c>
      <c r="L14" s="16">
        <v>189</v>
      </c>
      <c r="M14" s="9" t="s">
        <v>396</v>
      </c>
    </row>
    <row r="15" spans="1:18" x14ac:dyDescent="0.2">
      <c r="A15" s="10" t="str">
        <f t="shared" si="1"/>
        <v>2023/8末</v>
      </c>
      <c r="B15" s="10" t="str">
        <f t="shared" si="1"/>
        <v>令和5/8末</v>
      </c>
      <c r="C15" s="18">
        <v>13</v>
      </c>
      <c r="D15" s="18">
        <v>14</v>
      </c>
      <c r="E15" s="19" t="s">
        <v>54</v>
      </c>
      <c r="F15" s="18">
        <v>84</v>
      </c>
      <c r="G15" s="18">
        <v>2</v>
      </c>
      <c r="H15" s="18">
        <v>105</v>
      </c>
      <c r="I15" s="18">
        <v>5</v>
      </c>
      <c r="J15" s="18">
        <v>189</v>
      </c>
      <c r="K15" s="18">
        <v>7</v>
      </c>
      <c r="L15" s="18">
        <v>100</v>
      </c>
      <c r="M15" s="7" t="s">
        <v>396</v>
      </c>
    </row>
    <row r="16" spans="1:18" x14ac:dyDescent="0.2">
      <c r="A16" s="8" t="str">
        <f t="shared" si="1"/>
        <v>2023/8末</v>
      </c>
      <c r="B16" s="8" t="str">
        <f t="shared" si="1"/>
        <v>令和5/8末</v>
      </c>
      <c r="C16" s="16">
        <v>14</v>
      </c>
      <c r="D16" s="16">
        <v>15</v>
      </c>
      <c r="E16" s="17" t="s">
        <v>55</v>
      </c>
      <c r="F16" s="16">
        <v>181</v>
      </c>
      <c r="G16" s="16">
        <v>0</v>
      </c>
      <c r="H16" s="16">
        <v>201</v>
      </c>
      <c r="I16" s="16">
        <v>3</v>
      </c>
      <c r="J16" s="16">
        <v>382</v>
      </c>
      <c r="K16" s="16">
        <v>3</v>
      </c>
      <c r="L16" s="16">
        <v>186</v>
      </c>
      <c r="M16" s="9" t="s">
        <v>396</v>
      </c>
    </row>
    <row r="17" spans="1:13" x14ac:dyDescent="0.2">
      <c r="A17" s="10" t="str">
        <f t="shared" si="1"/>
        <v>2023/8末</v>
      </c>
      <c r="B17" s="10" t="str">
        <f t="shared" si="1"/>
        <v>令和5/8末</v>
      </c>
      <c r="C17" s="18">
        <v>15</v>
      </c>
      <c r="D17" s="18">
        <v>16</v>
      </c>
      <c r="E17" s="19" t="s">
        <v>56</v>
      </c>
      <c r="F17" s="18">
        <v>72</v>
      </c>
      <c r="G17" s="18">
        <v>0</v>
      </c>
      <c r="H17" s="18">
        <v>83</v>
      </c>
      <c r="I17" s="18">
        <v>0</v>
      </c>
      <c r="J17" s="18">
        <v>155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2023/8末</v>
      </c>
      <c r="B18" s="8" t="str">
        <f t="shared" si="1"/>
        <v>令和5/8末</v>
      </c>
      <c r="C18" s="16">
        <v>16</v>
      </c>
      <c r="D18" s="16">
        <v>17</v>
      </c>
      <c r="E18" s="17" t="s">
        <v>57</v>
      </c>
      <c r="F18" s="16">
        <v>184</v>
      </c>
      <c r="G18" s="16">
        <v>0</v>
      </c>
      <c r="H18" s="16">
        <v>196</v>
      </c>
      <c r="I18" s="16">
        <v>1</v>
      </c>
      <c r="J18" s="16">
        <v>380</v>
      </c>
      <c r="K18" s="16">
        <v>1</v>
      </c>
      <c r="L18" s="16">
        <v>171</v>
      </c>
      <c r="M18" s="9" t="s">
        <v>396</v>
      </c>
    </row>
    <row r="19" spans="1:13" x14ac:dyDescent="0.2">
      <c r="A19" s="10" t="str">
        <f t="shared" si="1"/>
        <v>2023/8末</v>
      </c>
      <c r="B19" s="10" t="str">
        <f t="shared" si="1"/>
        <v>令和5/8末</v>
      </c>
      <c r="C19" s="18">
        <v>17</v>
      </c>
      <c r="D19" s="18">
        <v>18</v>
      </c>
      <c r="E19" s="19" t="s">
        <v>58</v>
      </c>
      <c r="F19" s="18">
        <v>224</v>
      </c>
      <c r="G19" s="18">
        <v>0</v>
      </c>
      <c r="H19" s="18">
        <v>245</v>
      </c>
      <c r="I19" s="18">
        <v>2</v>
      </c>
      <c r="J19" s="18">
        <v>469</v>
      </c>
      <c r="K19" s="18">
        <v>2</v>
      </c>
      <c r="L19" s="18">
        <v>211</v>
      </c>
      <c r="M19" s="7" t="s">
        <v>396</v>
      </c>
    </row>
    <row r="20" spans="1:13" x14ac:dyDescent="0.2">
      <c r="A20" s="8" t="str">
        <f t="shared" si="1"/>
        <v>2023/8末</v>
      </c>
      <c r="B20" s="8" t="str">
        <f t="shared" si="1"/>
        <v>令和5/8末</v>
      </c>
      <c r="C20" s="16">
        <v>18</v>
      </c>
      <c r="D20" s="16">
        <v>19</v>
      </c>
      <c r="E20" s="17" t="s">
        <v>59</v>
      </c>
      <c r="F20" s="16">
        <v>158</v>
      </c>
      <c r="G20" s="16">
        <v>3</v>
      </c>
      <c r="H20" s="16">
        <v>176</v>
      </c>
      <c r="I20" s="16">
        <v>3</v>
      </c>
      <c r="J20" s="16">
        <v>334</v>
      </c>
      <c r="K20" s="16">
        <v>6</v>
      </c>
      <c r="L20" s="16">
        <v>141</v>
      </c>
      <c r="M20" s="9" t="s">
        <v>396</v>
      </c>
    </row>
    <row r="21" spans="1:13" x14ac:dyDescent="0.2">
      <c r="A21" s="10" t="str">
        <f t="shared" ref="A21:B36" si="2">A20</f>
        <v>2023/8末</v>
      </c>
      <c r="B21" s="10" t="str">
        <f t="shared" si="2"/>
        <v>令和5/8末</v>
      </c>
      <c r="C21" s="18">
        <v>19</v>
      </c>
      <c r="D21" s="18">
        <v>103</v>
      </c>
      <c r="E21" s="19" t="s">
        <v>60</v>
      </c>
      <c r="F21" s="18">
        <v>200</v>
      </c>
      <c r="G21" s="18">
        <v>6</v>
      </c>
      <c r="H21" s="18">
        <v>202</v>
      </c>
      <c r="I21" s="18">
        <v>3</v>
      </c>
      <c r="J21" s="18">
        <v>402</v>
      </c>
      <c r="K21" s="18">
        <v>9</v>
      </c>
      <c r="L21" s="18">
        <v>167</v>
      </c>
      <c r="M21" s="7" t="s">
        <v>396</v>
      </c>
    </row>
    <row r="22" spans="1:13" x14ac:dyDescent="0.2">
      <c r="A22" s="8" t="str">
        <f t="shared" si="2"/>
        <v>2023/8末</v>
      </c>
      <c r="B22" s="8" t="str">
        <f t="shared" si="2"/>
        <v>令和5/8末</v>
      </c>
      <c r="C22" s="16">
        <v>20</v>
      </c>
      <c r="D22" s="16">
        <v>104</v>
      </c>
      <c r="E22" s="17" t="s">
        <v>61</v>
      </c>
      <c r="F22" s="16">
        <v>42</v>
      </c>
      <c r="G22" s="16">
        <v>1</v>
      </c>
      <c r="H22" s="16">
        <v>61</v>
      </c>
      <c r="I22" s="16">
        <v>1</v>
      </c>
      <c r="J22" s="16">
        <v>103</v>
      </c>
      <c r="K22" s="16">
        <v>2</v>
      </c>
      <c r="L22" s="16">
        <v>52</v>
      </c>
      <c r="M22" s="9" t="s">
        <v>396</v>
      </c>
    </row>
    <row r="23" spans="1:13" x14ac:dyDescent="0.2">
      <c r="A23" s="10" t="str">
        <f t="shared" si="2"/>
        <v>2023/8末</v>
      </c>
      <c r="B23" s="10" t="str">
        <f t="shared" si="2"/>
        <v>令和5/8末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2023/8末</v>
      </c>
      <c r="B24" s="8" t="str">
        <f t="shared" si="2"/>
        <v>令和5/8末</v>
      </c>
      <c r="C24" s="16">
        <v>22</v>
      </c>
      <c r="D24" s="16">
        <v>20</v>
      </c>
      <c r="E24" s="17" t="s">
        <v>63</v>
      </c>
      <c r="F24" s="16">
        <v>36</v>
      </c>
      <c r="G24" s="16">
        <v>0</v>
      </c>
      <c r="H24" s="16">
        <v>33</v>
      </c>
      <c r="I24" s="16">
        <v>0</v>
      </c>
      <c r="J24" s="16">
        <v>69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2023/8末</v>
      </c>
      <c r="B25" s="10" t="str">
        <f t="shared" si="2"/>
        <v>令和5/8末</v>
      </c>
      <c r="C25" s="18">
        <v>23</v>
      </c>
      <c r="D25" s="18">
        <v>21</v>
      </c>
      <c r="E25" s="19" t="s">
        <v>64</v>
      </c>
      <c r="F25" s="18">
        <v>161</v>
      </c>
      <c r="G25" s="18">
        <v>0</v>
      </c>
      <c r="H25" s="18">
        <v>178</v>
      </c>
      <c r="I25" s="18">
        <v>11</v>
      </c>
      <c r="J25" s="18">
        <v>339</v>
      </c>
      <c r="K25" s="18">
        <v>11</v>
      </c>
      <c r="L25" s="18">
        <v>165</v>
      </c>
      <c r="M25" s="7" t="s">
        <v>396</v>
      </c>
    </row>
    <row r="26" spans="1:13" x14ac:dyDescent="0.2">
      <c r="A26" s="8" t="str">
        <f t="shared" si="2"/>
        <v>2023/8末</v>
      </c>
      <c r="B26" s="8" t="str">
        <f t="shared" si="2"/>
        <v>令和5/8末</v>
      </c>
      <c r="C26" s="16">
        <v>24</v>
      </c>
      <c r="D26" s="16">
        <v>22</v>
      </c>
      <c r="E26" s="17" t="s">
        <v>65</v>
      </c>
      <c r="F26" s="16">
        <v>236</v>
      </c>
      <c r="G26" s="16">
        <v>2</v>
      </c>
      <c r="H26" s="16">
        <v>282</v>
      </c>
      <c r="I26" s="16">
        <v>9</v>
      </c>
      <c r="J26" s="16">
        <v>518</v>
      </c>
      <c r="K26" s="16">
        <v>11</v>
      </c>
      <c r="L26" s="16">
        <v>254</v>
      </c>
      <c r="M26" s="9" t="s">
        <v>396</v>
      </c>
    </row>
    <row r="27" spans="1:13" x14ac:dyDescent="0.2">
      <c r="A27" s="10" t="str">
        <f t="shared" si="2"/>
        <v>2023/8末</v>
      </c>
      <c r="B27" s="10" t="str">
        <f t="shared" si="2"/>
        <v>令和5/8末</v>
      </c>
      <c r="C27" s="18">
        <v>25</v>
      </c>
      <c r="D27" s="18">
        <v>23</v>
      </c>
      <c r="E27" s="19" t="s">
        <v>66</v>
      </c>
      <c r="F27" s="18">
        <v>227</v>
      </c>
      <c r="G27" s="18">
        <v>2</v>
      </c>
      <c r="H27" s="18">
        <v>230</v>
      </c>
      <c r="I27" s="18">
        <v>5</v>
      </c>
      <c r="J27" s="18">
        <v>457</v>
      </c>
      <c r="K27" s="18">
        <v>7</v>
      </c>
      <c r="L27" s="18">
        <v>198</v>
      </c>
      <c r="M27" s="7" t="s">
        <v>396</v>
      </c>
    </row>
    <row r="28" spans="1:13" x14ac:dyDescent="0.2">
      <c r="A28" s="8" t="str">
        <f t="shared" si="2"/>
        <v>2023/8末</v>
      </c>
      <c r="B28" s="8" t="str">
        <f t="shared" si="2"/>
        <v>令和5/8末</v>
      </c>
      <c r="C28" s="16">
        <v>26</v>
      </c>
      <c r="D28" s="16">
        <v>24</v>
      </c>
      <c r="E28" s="17" t="s">
        <v>67</v>
      </c>
      <c r="F28" s="16">
        <v>321</v>
      </c>
      <c r="G28" s="16">
        <v>4</v>
      </c>
      <c r="H28" s="16">
        <v>386</v>
      </c>
      <c r="I28" s="16">
        <v>11</v>
      </c>
      <c r="J28" s="16">
        <v>707</v>
      </c>
      <c r="K28" s="16">
        <v>15</v>
      </c>
      <c r="L28" s="16">
        <v>318</v>
      </c>
      <c r="M28" s="9" t="s">
        <v>396</v>
      </c>
    </row>
    <row r="29" spans="1:13" x14ac:dyDescent="0.2">
      <c r="A29" s="10" t="str">
        <f t="shared" si="2"/>
        <v>2023/8末</v>
      </c>
      <c r="B29" s="10" t="str">
        <f t="shared" si="2"/>
        <v>令和5/8末</v>
      </c>
      <c r="C29" s="18">
        <v>27</v>
      </c>
      <c r="D29" s="18">
        <v>25</v>
      </c>
      <c r="E29" s="19" t="s">
        <v>68</v>
      </c>
      <c r="F29" s="18">
        <v>209</v>
      </c>
      <c r="G29" s="18">
        <v>8</v>
      </c>
      <c r="H29" s="18">
        <v>242</v>
      </c>
      <c r="I29" s="18">
        <v>16</v>
      </c>
      <c r="J29" s="18">
        <v>451</v>
      </c>
      <c r="K29" s="18">
        <v>24</v>
      </c>
      <c r="L29" s="18">
        <v>220</v>
      </c>
      <c r="M29" s="7" t="s">
        <v>396</v>
      </c>
    </row>
    <row r="30" spans="1:13" x14ac:dyDescent="0.2">
      <c r="A30" s="8" t="str">
        <f t="shared" si="2"/>
        <v>2023/8末</v>
      </c>
      <c r="B30" s="8" t="str">
        <f t="shared" si="2"/>
        <v>令和5/8末</v>
      </c>
      <c r="C30" s="16">
        <v>28</v>
      </c>
      <c r="D30" s="16">
        <v>26</v>
      </c>
      <c r="E30" s="17" t="s">
        <v>69</v>
      </c>
      <c r="F30" s="16">
        <v>175</v>
      </c>
      <c r="G30" s="16">
        <v>0</v>
      </c>
      <c r="H30" s="16">
        <v>168</v>
      </c>
      <c r="I30" s="16">
        <v>0</v>
      </c>
      <c r="J30" s="16">
        <v>343</v>
      </c>
      <c r="K30" s="16">
        <v>0</v>
      </c>
      <c r="L30" s="16">
        <v>146</v>
      </c>
      <c r="M30" s="9" t="s">
        <v>396</v>
      </c>
    </row>
    <row r="31" spans="1:13" x14ac:dyDescent="0.2">
      <c r="A31" s="10" t="str">
        <f t="shared" si="2"/>
        <v>2023/8末</v>
      </c>
      <c r="B31" s="10" t="str">
        <f t="shared" si="2"/>
        <v>令和5/8末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61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2023/8末</v>
      </c>
      <c r="B32" s="8" t="str">
        <f t="shared" si="2"/>
        <v>令和5/8末</v>
      </c>
      <c r="C32" s="16">
        <v>30</v>
      </c>
      <c r="D32" s="16">
        <v>29</v>
      </c>
      <c r="E32" s="17" t="s">
        <v>71</v>
      </c>
      <c r="F32" s="16">
        <v>8</v>
      </c>
      <c r="G32" s="16">
        <v>0</v>
      </c>
      <c r="H32" s="16">
        <v>19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2023/8末</v>
      </c>
      <c r="B33" s="10" t="str">
        <f t="shared" si="2"/>
        <v>令和5/8末</v>
      </c>
      <c r="C33" s="18">
        <v>31</v>
      </c>
      <c r="D33" s="18">
        <v>30</v>
      </c>
      <c r="E33" s="19" t="s">
        <v>72</v>
      </c>
      <c r="F33" s="18">
        <v>547</v>
      </c>
      <c r="G33" s="18">
        <v>3</v>
      </c>
      <c r="H33" s="18">
        <v>529</v>
      </c>
      <c r="I33" s="18">
        <v>6</v>
      </c>
      <c r="J33" s="18">
        <v>1076</v>
      </c>
      <c r="K33" s="18">
        <v>9</v>
      </c>
      <c r="L33" s="18">
        <v>483</v>
      </c>
      <c r="M33" s="7" t="s">
        <v>396</v>
      </c>
    </row>
    <row r="34" spans="1:13" x14ac:dyDescent="0.2">
      <c r="A34" s="8" t="str">
        <f t="shared" si="2"/>
        <v>2023/8末</v>
      </c>
      <c r="B34" s="8" t="str">
        <f t="shared" si="2"/>
        <v>令和5/8末</v>
      </c>
      <c r="C34" s="16">
        <v>32</v>
      </c>
      <c r="D34" s="16">
        <v>31</v>
      </c>
      <c r="E34" s="17" t="s">
        <v>73</v>
      </c>
      <c r="F34" s="16">
        <v>584</v>
      </c>
      <c r="G34" s="16">
        <v>4</v>
      </c>
      <c r="H34" s="16">
        <v>730</v>
      </c>
      <c r="I34" s="16">
        <v>23</v>
      </c>
      <c r="J34" s="16">
        <v>1314</v>
      </c>
      <c r="K34" s="16">
        <v>27</v>
      </c>
      <c r="L34" s="16">
        <v>698</v>
      </c>
      <c r="M34" s="9" t="s">
        <v>396</v>
      </c>
    </row>
    <row r="35" spans="1:13" x14ac:dyDescent="0.2">
      <c r="A35" s="10" t="str">
        <f t="shared" si="2"/>
        <v>2023/8末</v>
      </c>
      <c r="B35" s="10" t="str">
        <f t="shared" si="2"/>
        <v>令和5/8末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2023/8末</v>
      </c>
      <c r="B36" s="8" t="str">
        <f t="shared" si="2"/>
        <v>令和5/8末</v>
      </c>
      <c r="C36" s="16">
        <v>34</v>
      </c>
      <c r="D36" s="16">
        <v>33</v>
      </c>
      <c r="E36" s="17" t="s">
        <v>75</v>
      </c>
      <c r="F36" s="16">
        <v>328</v>
      </c>
      <c r="G36" s="16">
        <v>4</v>
      </c>
      <c r="H36" s="16">
        <v>317</v>
      </c>
      <c r="I36" s="16">
        <v>4</v>
      </c>
      <c r="J36" s="16">
        <v>645</v>
      </c>
      <c r="K36" s="16">
        <v>8</v>
      </c>
      <c r="L36" s="16">
        <v>246</v>
      </c>
      <c r="M36" s="9" t="s">
        <v>396</v>
      </c>
    </row>
    <row r="37" spans="1:13" x14ac:dyDescent="0.2">
      <c r="A37" s="10" t="str">
        <f t="shared" ref="A37:B52" si="3">A36</f>
        <v>2023/8末</v>
      </c>
      <c r="B37" s="10" t="str">
        <f t="shared" si="3"/>
        <v>令和5/8末</v>
      </c>
      <c r="C37" s="18">
        <v>35</v>
      </c>
      <c r="D37" s="18">
        <v>34</v>
      </c>
      <c r="E37" s="19" t="s">
        <v>76</v>
      </c>
      <c r="F37" s="18">
        <v>432</v>
      </c>
      <c r="G37" s="18">
        <v>2</v>
      </c>
      <c r="H37" s="18">
        <v>401</v>
      </c>
      <c r="I37" s="18">
        <v>3</v>
      </c>
      <c r="J37" s="18">
        <v>833</v>
      </c>
      <c r="K37" s="18">
        <v>5</v>
      </c>
      <c r="L37" s="18">
        <v>388</v>
      </c>
      <c r="M37" s="7" t="s">
        <v>396</v>
      </c>
    </row>
    <row r="38" spans="1:13" x14ac:dyDescent="0.2">
      <c r="A38" s="8" t="str">
        <f t="shared" si="3"/>
        <v>2023/8末</v>
      </c>
      <c r="B38" s="8" t="str">
        <f t="shared" si="3"/>
        <v>令和5/8末</v>
      </c>
      <c r="C38" s="16">
        <v>36</v>
      </c>
      <c r="D38" s="16">
        <v>35</v>
      </c>
      <c r="E38" s="17" t="s">
        <v>77</v>
      </c>
      <c r="F38" s="16">
        <v>542</v>
      </c>
      <c r="G38" s="16">
        <v>9</v>
      </c>
      <c r="H38" s="16">
        <v>508</v>
      </c>
      <c r="I38" s="16">
        <v>4</v>
      </c>
      <c r="J38" s="16">
        <v>1050</v>
      </c>
      <c r="K38" s="16">
        <v>13</v>
      </c>
      <c r="L38" s="16">
        <v>446</v>
      </c>
      <c r="M38" s="9" t="s">
        <v>396</v>
      </c>
    </row>
    <row r="39" spans="1:13" x14ac:dyDescent="0.2">
      <c r="A39" s="10" t="str">
        <f t="shared" si="3"/>
        <v>2023/8末</v>
      </c>
      <c r="B39" s="10" t="str">
        <f t="shared" si="3"/>
        <v>令和5/8末</v>
      </c>
      <c r="C39" s="18">
        <v>37</v>
      </c>
      <c r="D39" s="18">
        <v>36</v>
      </c>
      <c r="E39" s="19" t="s">
        <v>78</v>
      </c>
      <c r="F39" s="18">
        <v>150</v>
      </c>
      <c r="G39" s="18">
        <v>1</v>
      </c>
      <c r="H39" s="18">
        <v>136</v>
      </c>
      <c r="I39" s="18">
        <v>2</v>
      </c>
      <c r="J39" s="18">
        <v>286</v>
      </c>
      <c r="K39" s="18">
        <v>3</v>
      </c>
      <c r="L39" s="18">
        <v>110</v>
      </c>
      <c r="M39" s="7" t="s">
        <v>396</v>
      </c>
    </row>
    <row r="40" spans="1:13" x14ac:dyDescent="0.2">
      <c r="A40" s="8" t="str">
        <f t="shared" si="3"/>
        <v>2023/8末</v>
      </c>
      <c r="B40" s="8" t="str">
        <f t="shared" si="3"/>
        <v>令和5/8末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8</v>
      </c>
      <c r="I40" s="16">
        <v>0</v>
      </c>
      <c r="J40" s="16">
        <v>25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2023/8末</v>
      </c>
      <c r="B41" s="10" t="str">
        <f t="shared" si="3"/>
        <v>令和5/8末</v>
      </c>
      <c r="C41" s="18">
        <v>39</v>
      </c>
      <c r="D41" s="18">
        <v>38</v>
      </c>
      <c r="E41" s="19" t="s">
        <v>80</v>
      </c>
      <c r="F41" s="18">
        <v>276</v>
      </c>
      <c r="G41" s="18">
        <v>3</v>
      </c>
      <c r="H41" s="18">
        <v>291</v>
      </c>
      <c r="I41" s="18">
        <v>5</v>
      </c>
      <c r="J41" s="18">
        <v>567</v>
      </c>
      <c r="K41" s="18">
        <v>8</v>
      </c>
      <c r="L41" s="18">
        <v>222</v>
      </c>
      <c r="M41" s="7" t="s">
        <v>396</v>
      </c>
    </row>
    <row r="42" spans="1:13" x14ac:dyDescent="0.2">
      <c r="A42" s="8" t="str">
        <f t="shared" si="3"/>
        <v>2023/8末</v>
      </c>
      <c r="B42" s="8" t="str">
        <f t="shared" si="3"/>
        <v>令和5/8末</v>
      </c>
      <c r="C42" s="16">
        <v>40</v>
      </c>
      <c r="D42" s="16">
        <v>39</v>
      </c>
      <c r="E42" s="17" t="s">
        <v>81</v>
      </c>
      <c r="F42" s="16">
        <v>217</v>
      </c>
      <c r="G42" s="16">
        <v>0</v>
      </c>
      <c r="H42" s="16">
        <v>204</v>
      </c>
      <c r="I42" s="16">
        <v>0</v>
      </c>
      <c r="J42" s="16">
        <v>421</v>
      </c>
      <c r="K42" s="16">
        <v>0</v>
      </c>
      <c r="L42" s="16">
        <v>162</v>
      </c>
      <c r="M42" s="9" t="s">
        <v>396</v>
      </c>
    </row>
    <row r="43" spans="1:13" x14ac:dyDescent="0.2">
      <c r="A43" s="10" t="str">
        <f t="shared" si="3"/>
        <v>2023/8末</v>
      </c>
      <c r="B43" s="10" t="str">
        <f t="shared" si="3"/>
        <v>令和5/8末</v>
      </c>
      <c r="C43" s="18">
        <v>41</v>
      </c>
      <c r="D43" s="18">
        <v>40</v>
      </c>
      <c r="E43" s="19" t="s">
        <v>465</v>
      </c>
      <c r="F43" s="18">
        <v>114</v>
      </c>
      <c r="G43" s="18">
        <v>1</v>
      </c>
      <c r="H43" s="18">
        <v>111</v>
      </c>
      <c r="I43" s="18">
        <v>3</v>
      </c>
      <c r="J43" s="18">
        <v>225</v>
      </c>
      <c r="K43" s="18">
        <v>4</v>
      </c>
      <c r="L43" s="18">
        <v>123</v>
      </c>
      <c r="M43" s="7" t="s">
        <v>396</v>
      </c>
    </row>
    <row r="44" spans="1:13" x14ac:dyDescent="0.2">
      <c r="A44" s="8" t="str">
        <f t="shared" si="3"/>
        <v>2023/8末</v>
      </c>
      <c r="B44" s="8" t="str">
        <f t="shared" si="3"/>
        <v>令和5/8末</v>
      </c>
      <c r="C44" s="16">
        <v>42</v>
      </c>
      <c r="D44" s="16">
        <v>41</v>
      </c>
      <c r="E44" s="17" t="s">
        <v>466</v>
      </c>
      <c r="F44" s="16">
        <v>115</v>
      </c>
      <c r="G44" s="16">
        <v>1</v>
      </c>
      <c r="H44" s="16">
        <v>128</v>
      </c>
      <c r="I44" s="16">
        <v>2</v>
      </c>
      <c r="J44" s="16">
        <v>243</v>
      </c>
      <c r="K44" s="16">
        <v>3</v>
      </c>
      <c r="L44" s="16">
        <v>123</v>
      </c>
      <c r="M44" s="9" t="s">
        <v>396</v>
      </c>
    </row>
    <row r="45" spans="1:13" x14ac:dyDescent="0.2">
      <c r="A45" s="10" t="str">
        <f t="shared" si="3"/>
        <v>2023/8末</v>
      </c>
      <c r="B45" s="10" t="str">
        <f t="shared" si="3"/>
        <v>令和5/8末</v>
      </c>
      <c r="C45" s="18">
        <v>43</v>
      </c>
      <c r="D45" s="18">
        <v>42</v>
      </c>
      <c r="E45" s="19" t="s">
        <v>82</v>
      </c>
      <c r="F45" s="18">
        <v>161</v>
      </c>
      <c r="G45" s="18">
        <v>0</v>
      </c>
      <c r="H45" s="18">
        <v>166</v>
      </c>
      <c r="I45" s="18">
        <v>8</v>
      </c>
      <c r="J45" s="18">
        <v>327</v>
      </c>
      <c r="K45" s="18">
        <v>8</v>
      </c>
      <c r="L45" s="18">
        <v>150</v>
      </c>
      <c r="M45" s="7" t="s">
        <v>396</v>
      </c>
    </row>
    <row r="46" spans="1:13" x14ac:dyDescent="0.2">
      <c r="A46" s="8" t="str">
        <f t="shared" si="3"/>
        <v>2023/8末</v>
      </c>
      <c r="B46" s="8" t="str">
        <f t="shared" si="3"/>
        <v>令和5/8末</v>
      </c>
      <c r="C46" s="16">
        <v>44</v>
      </c>
      <c r="D46" s="16">
        <v>43</v>
      </c>
      <c r="E46" s="17" t="s">
        <v>83</v>
      </c>
      <c r="F46" s="16">
        <v>195</v>
      </c>
      <c r="G46" s="16">
        <v>0</v>
      </c>
      <c r="H46" s="16">
        <v>210</v>
      </c>
      <c r="I46" s="16">
        <v>0</v>
      </c>
      <c r="J46" s="16">
        <v>405</v>
      </c>
      <c r="K46" s="16">
        <v>0</v>
      </c>
      <c r="L46" s="16">
        <v>190</v>
      </c>
      <c r="M46" s="9" t="s">
        <v>396</v>
      </c>
    </row>
    <row r="47" spans="1:13" x14ac:dyDescent="0.2">
      <c r="A47" s="10" t="str">
        <f t="shared" si="3"/>
        <v>2023/8末</v>
      </c>
      <c r="B47" s="10" t="str">
        <f t="shared" si="3"/>
        <v>令和5/8末</v>
      </c>
      <c r="C47" s="18">
        <v>45</v>
      </c>
      <c r="D47" s="18">
        <v>44</v>
      </c>
      <c r="E47" s="19" t="s">
        <v>84</v>
      </c>
      <c r="F47" s="18">
        <v>32</v>
      </c>
      <c r="G47" s="18">
        <v>0</v>
      </c>
      <c r="H47" s="18">
        <v>55</v>
      </c>
      <c r="I47" s="18">
        <v>0</v>
      </c>
      <c r="J47" s="18">
        <v>87</v>
      </c>
      <c r="K47" s="18">
        <v>0</v>
      </c>
      <c r="L47" s="18">
        <v>43</v>
      </c>
      <c r="M47" s="7" t="s">
        <v>396</v>
      </c>
    </row>
    <row r="48" spans="1:13" x14ac:dyDescent="0.2">
      <c r="A48" s="8" t="str">
        <f t="shared" si="3"/>
        <v>2023/8末</v>
      </c>
      <c r="B48" s="8" t="str">
        <f t="shared" si="3"/>
        <v>令和5/8末</v>
      </c>
      <c r="C48" s="16">
        <v>46</v>
      </c>
      <c r="D48" s="16">
        <v>45</v>
      </c>
      <c r="E48" s="17" t="s">
        <v>85</v>
      </c>
      <c r="F48" s="16">
        <v>146</v>
      </c>
      <c r="G48" s="16">
        <v>0</v>
      </c>
      <c r="H48" s="16">
        <v>134</v>
      </c>
      <c r="I48" s="16">
        <v>1</v>
      </c>
      <c r="J48" s="16">
        <v>280</v>
      </c>
      <c r="K48" s="16">
        <v>1</v>
      </c>
      <c r="L48" s="16">
        <v>131</v>
      </c>
      <c r="M48" s="9" t="s">
        <v>396</v>
      </c>
    </row>
    <row r="49" spans="1:13" x14ac:dyDescent="0.2">
      <c r="A49" s="10" t="str">
        <f t="shared" si="3"/>
        <v>2023/8末</v>
      </c>
      <c r="B49" s="10" t="str">
        <f t="shared" si="3"/>
        <v>令和5/8末</v>
      </c>
      <c r="C49" s="18">
        <v>47</v>
      </c>
      <c r="D49" s="18">
        <v>46</v>
      </c>
      <c r="E49" s="19" t="s">
        <v>86</v>
      </c>
      <c r="F49" s="18">
        <v>104</v>
      </c>
      <c r="G49" s="18">
        <v>1</v>
      </c>
      <c r="H49" s="18">
        <v>150</v>
      </c>
      <c r="I49" s="18">
        <v>1</v>
      </c>
      <c r="J49" s="18">
        <v>254</v>
      </c>
      <c r="K49" s="18">
        <v>2</v>
      </c>
      <c r="L49" s="18">
        <v>212</v>
      </c>
      <c r="M49" s="7" t="s">
        <v>396</v>
      </c>
    </row>
    <row r="50" spans="1:13" x14ac:dyDescent="0.2">
      <c r="A50" s="8" t="str">
        <f t="shared" si="3"/>
        <v>2023/8末</v>
      </c>
      <c r="B50" s="8" t="str">
        <f t="shared" si="3"/>
        <v>令和5/8末</v>
      </c>
      <c r="C50" s="16">
        <v>48</v>
      </c>
      <c r="D50" s="16">
        <v>47</v>
      </c>
      <c r="E50" s="17" t="s">
        <v>87</v>
      </c>
      <c r="F50" s="16">
        <v>106</v>
      </c>
      <c r="G50" s="16">
        <v>0</v>
      </c>
      <c r="H50" s="16">
        <v>114</v>
      </c>
      <c r="I50" s="16">
        <v>0</v>
      </c>
      <c r="J50" s="16">
        <v>220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2023/8末</v>
      </c>
      <c r="B51" s="10" t="str">
        <f t="shared" si="3"/>
        <v>令和5/8末</v>
      </c>
      <c r="C51" s="18">
        <v>49</v>
      </c>
      <c r="D51" s="18">
        <v>48</v>
      </c>
      <c r="E51" s="19" t="s">
        <v>88</v>
      </c>
      <c r="F51" s="18">
        <v>149</v>
      </c>
      <c r="G51" s="18">
        <v>0</v>
      </c>
      <c r="H51" s="18">
        <v>136</v>
      </c>
      <c r="I51" s="18">
        <v>1</v>
      </c>
      <c r="J51" s="18">
        <v>285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2023/8末</v>
      </c>
      <c r="B52" s="8" t="str">
        <f t="shared" si="3"/>
        <v>令和5/8末</v>
      </c>
      <c r="C52" s="16">
        <v>50</v>
      </c>
      <c r="D52" s="16">
        <v>49</v>
      </c>
      <c r="E52" s="17" t="s">
        <v>89</v>
      </c>
      <c r="F52" s="16">
        <v>89</v>
      </c>
      <c r="G52" s="16">
        <v>1</v>
      </c>
      <c r="H52" s="16">
        <v>86</v>
      </c>
      <c r="I52" s="16">
        <v>1</v>
      </c>
      <c r="J52" s="16">
        <v>175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2023/8末</v>
      </c>
      <c r="B53" s="10" t="str">
        <f t="shared" si="4"/>
        <v>令和5/8末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2023/8末</v>
      </c>
      <c r="B54" s="8" t="str">
        <f t="shared" si="4"/>
        <v>令和5/8末</v>
      </c>
      <c r="C54" s="16">
        <v>52</v>
      </c>
      <c r="D54" s="16">
        <v>51</v>
      </c>
      <c r="E54" s="17" t="s">
        <v>91</v>
      </c>
      <c r="F54" s="16">
        <v>100</v>
      </c>
      <c r="G54" s="16">
        <v>1</v>
      </c>
      <c r="H54" s="16">
        <v>109</v>
      </c>
      <c r="I54" s="16">
        <v>2</v>
      </c>
      <c r="J54" s="16">
        <v>209</v>
      </c>
      <c r="K54" s="16">
        <v>3</v>
      </c>
      <c r="L54" s="16">
        <v>92</v>
      </c>
      <c r="M54" s="9" t="s">
        <v>396</v>
      </c>
    </row>
    <row r="55" spans="1:13" x14ac:dyDescent="0.2">
      <c r="A55" s="10" t="str">
        <f t="shared" si="4"/>
        <v>2023/8末</v>
      </c>
      <c r="B55" s="10" t="str">
        <f t="shared" si="4"/>
        <v>令和5/8末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13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2023/8末</v>
      </c>
      <c r="B56" s="8" t="str">
        <f t="shared" si="4"/>
        <v>令和5/8末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65</v>
      </c>
      <c r="I56" s="16">
        <v>1</v>
      </c>
      <c r="J56" s="16">
        <v>126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2023/8末</v>
      </c>
      <c r="B57" s="10" t="str">
        <f t="shared" si="4"/>
        <v>令和5/8末</v>
      </c>
      <c r="C57" s="18">
        <v>55</v>
      </c>
      <c r="D57" s="18">
        <v>54</v>
      </c>
      <c r="E57" s="19" t="s">
        <v>94</v>
      </c>
      <c r="F57" s="18">
        <v>133</v>
      </c>
      <c r="G57" s="18">
        <v>0</v>
      </c>
      <c r="H57" s="18">
        <v>156</v>
      </c>
      <c r="I57" s="18">
        <v>4</v>
      </c>
      <c r="J57" s="18">
        <v>289</v>
      </c>
      <c r="K57" s="18">
        <v>4</v>
      </c>
      <c r="L57" s="18">
        <v>123</v>
      </c>
      <c r="M57" s="7" t="s">
        <v>396</v>
      </c>
    </row>
    <row r="58" spans="1:13" x14ac:dyDescent="0.2">
      <c r="A58" s="8" t="str">
        <f t="shared" si="4"/>
        <v>2023/8末</v>
      </c>
      <c r="B58" s="8" t="str">
        <f t="shared" si="4"/>
        <v>令和5/8末</v>
      </c>
      <c r="C58" s="16">
        <v>56</v>
      </c>
      <c r="D58" s="16">
        <v>55</v>
      </c>
      <c r="E58" s="17" t="s">
        <v>95</v>
      </c>
      <c r="F58" s="16">
        <v>303</v>
      </c>
      <c r="G58" s="16">
        <v>6</v>
      </c>
      <c r="H58" s="16">
        <v>332</v>
      </c>
      <c r="I58" s="16">
        <v>8</v>
      </c>
      <c r="J58" s="16">
        <v>635</v>
      </c>
      <c r="K58" s="16">
        <v>14</v>
      </c>
      <c r="L58" s="16">
        <v>279</v>
      </c>
      <c r="M58" s="9" t="s">
        <v>396</v>
      </c>
    </row>
    <row r="59" spans="1:13" x14ac:dyDescent="0.2">
      <c r="A59" s="10" t="str">
        <f t="shared" si="4"/>
        <v>2023/8末</v>
      </c>
      <c r="B59" s="10" t="str">
        <f t="shared" si="4"/>
        <v>令和5/8末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2023/8末</v>
      </c>
      <c r="B60" s="8" t="str">
        <f t="shared" si="4"/>
        <v>令和5/8末</v>
      </c>
      <c r="C60" s="16">
        <v>58</v>
      </c>
      <c r="D60" s="16">
        <v>57</v>
      </c>
      <c r="E60" s="17" t="s">
        <v>96</v>
      </c>
      <c r="F60" s="16">
        <v>79</v>
      </c>
      <c r="G60" s="16">
        <v>3</v>
      </c>
      <c r="H60" s="16">
        <v>79</v>
      </c>
      <c r="I60" s="16">
        <v>2</v>
      </c>
      <c r="J60" s="16">
        <v>158</v>
      </c>
      <c r="K60" s="16">
        <v>5</v>
      </c>
      <c r="L60" s="16">
        <v>74</v>
      </c>
      <c r="M60" s="9" t="s">
        <v>396</v>
      </c>
    </row>
    <row r="61" spans="1:13" x14ac:dyDescent="0.2">
      <c r="A61" s="10" t="str">
        <f t="shared" si="4"/>
        <v>2023/8末</v>
      </c>
      <c r="B61" s="10" t="str">
        <f t="shared" si="4"/>
        <v>令和5/8末</v>
      </c>
      <c r="C61" s="18">
        <v>59</v>
      </c>
      <c r="D61" s="18">
        <v>58</v>
      </c>
      <c r="E61" s="19" t="s">
        <v>97</v>
      </c>
      <c r="F61" s="18">
        <v>129</v>
      </c>
      <c r="G61" s="18">
        <v>0</v>
      </c>
      <c r="H61" s="18">
        <v>118</v>
      </c>
      <c r="I61" s="18">
        <v>0</v>
      </c>
      <c r="J61" s="18">
        <v>247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2023/8末</v>
      </c>
      <c r="B62" s="8" t="str">
        <f t="shared" si="4"/>
        <v>令和5/8末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2023/8末</v>
      </c>
      <c r="B63" s="10" t="str">
        <f t="shared" si="4"/>
        <v>令和5/8末</v>
      </c>
      <c r="C63" s="18">
        <v>61</v>
      </c>
      <c r="D63" s="18">
        <v>60</v>
      </c>
      <c r="E63" s="19" t="s">
        <v>99</v>
      </c>
      <c r="F63" s="18">
        <v>260</v>
      </c>
      <c r="G63" s="18">
        <v>6</v>
      </c>
      <c r="H63" s="18">
        <v>288</v>
      </c>
      <c r="I63" s="18">
        <v>14</v>
      </c>
      <c r="J63" s="18">
        <v>548</v>
      </c>
      <c r="K63" s="18">
        <v>20</v>
      </c>
      <c r="L63" s="18">
        <v>285</v>
      </c>
      <c r="M63" s="7" t="s">
        <v>396</v>
      </c>
    </row>
    <row r="64" spans="1:13" x14ac:dyDescent="0.2">
      <c r="A64" s="8" t="str">
        <f t="shared" si="4"/>
        <v>2023/8末</v>
      </c>
      <c r="B64" s="8" t="str">
        <f t="shared" si="4"/>
        <v>令和5/8末</v>
      </c>
      <c r="C64" s="16">
        <v>62</v>
      </c>
      <c r="D64" s="16">
        <v>61</v>
      </c>
      <c r="E64" s="17" t="s">
        <v>100</v>
      </c>
      <c r="F64" s="16">
        <v>279</v>
      </c>
      <c r="G64" s="16">
        <v>5</v>
      </c>
      <c r="H64" s="16">
        <v>263</v>
      </c>
      <c r="I64" s="16">
        <v>11</v>
      </c>
      <c r="J64" s="16">
        <v>542</v>
      </c>
      <c r="K64" s="16">
        <v>16</v>
      </c>
      <c r="L64" s="16">
        <v>289</v>
      </c>
      <c r="M64" s="9" t="s">
        <v>396</v>
      </c>
    </row>
    <row r="65" spans="1:13" x14ac:dyDescent="0.2">
      <c r="A65" s="10" t="str">
        <f t="shared" si="4"/>
        <v>2023/8末</v>
      </c>
      <c r="B65" s="10" t="str">
        <f t="shared" si="4"/>
        <v>令和5/8末</v>
      </c>
      <c r="C65" s="18">
        <v>63</v>
      </c>
      <c r="D65" s="18">
        <v>62</v>
      </c>
      <c r="E65" s="19" t="s">
        <v>101</v>
      </c>
      <c r="F65" s="18">
        <v>119</v>
      </c>
      <c r="G65" s="18">
        <v>2</v>
      </c>
      <c r="H65" s="18">
        <v>101</v>
      </c>
      <c r="I65" s="18">
        <v>7</v>
      </c>
      <c r="J65" s="18">
        <v>220</v>
      </c>
      <c r="K65" s="18">
        <v>9</v>
      </c>
      <c r="L65" s="18">
        <v>137</v>
      </c>
      <c r="M65" s="7" t="s">
        <v>396</v>
      </c>
    </row>
    <row r="66" spans="1:13" x14ac:dyDescent="0.2">
      <c r="A66" s="8" t="str">
        <f t="shared" si="4"/>
        <v>2023/8末</v>
      </c>
      <c r="B66" s="8" t="str">
        <f t="shared" si="4"/>
        <v>令和5/8末</v>
      </c>
      <c r="C66" s="16">
        <v>64</v>
      </c>
      <c r="D66" s="16">
        <v>63</v>
      </c>
      <c r="E66" s="17" t="s">
        <v>102</v>
      </c>
      <c r="F66" s="16">
        <v>341</v>
      </c>
      <c r="G66" s="16">
        <v>6</v>
      </c>
      <c r="H66" s="16">
        <v>338</v>
      </c>
      <c r="I66" s="16">
        <v>8</v>
      </c>
      <c r="J66" s="16">
        <v>679</v>
      </c>
      <c r="K66" s="16">
        <v>14</v>
      </c>
      <c r="L66" s="16">
        <v>317</v>
      </c>
      <c r="M66" s="9" t="s">
        <v>396</v>
      </c>
    </row>
    <row r="67" spans="1:13" x14ac:dyDescent="0.2">
      <c r="A67" s="10" t="str">
        <f t="shared" si="4"/>
        <v>2023/8末</v>
      </c>
      <c r="B67" s="10" t="str">
        <f t="shared" si="4"/>
        <v>令和5/8末</v>
      </c>
      <c r="C67" s="18">
        <v>65</v>
      </c>
      <c r="D67" s="18">
        <v>64</v>
      </c>
      <c r="E67" s="19" t="s">
        <v>103</v>
      </c>
      <c r="F67" s="18">
        <v>333</v>
      </c>
      <c r="G67" s="18">
        <v>16</v>
      </c>
      <c r="H67" s="18">
        <v>344</v>
      </c>
      <c r="I67" s="18">
        <v>18</v>
      </c>
      <c r="J67" s="18">
        <v>677</v>
      </c>
      <c r="K67" s="18">
        <v>34</v>
      </c>
      <c r="L67" s="18">
        <v>311</v>
      </c>
      <c r="M67" s="7" t="s">
        <v>396</v>
      </c>
    </row>
    <row r="68" spans="1:13" x14ac:dyDescent="0.2">
      <c r="A68" s="8" t="str">
        <f t="shared" si="4"/>
        <v>2023/8末</v>
      </c>
      <c r="B68" s="8" t="str">
        <f t="shared" si="4"/>
        <v>令和5/8末</v>
      </c>
      <c r="C68" s="16">
        <v>66</v>
      </c>
      <c r="D68" s="16">
        <v>65</v>
      </c>
      <c r="E68" s="17" t="s">
        <v>104</v>
      </c>
      <c r="F68" s="16">
        <v>5</v>
      </c>
      <c r="G68" s="16">
        <v>0</v>
      </c>
      <c r="H68" s="16">
        <v>6</v>
      </c>
      <c r="I68" s="16">
        <v>0</v>
      </c>
      <c r="J68" s="16">
        <v>11</v>
      </c>
      <c r="K68" s="16">
        <v>0</v>
      </c>
      <c r="L68" s="16">
        <v>7</v>
      </c>
      <c r="M68" s="9" t="s">
        <v>396</v>
      </c>
    </row>
    <row r="69" spans="1:13" x14ac:dyDescent="0.2">
      <c r="A69" s="10" t="str">
        <f t="shared" ref="A69:B84" si="5">A68</f>
        <v>2023/8末</v>
      </c>
      <c r="B69" s="10" t="str">
        <f t="shared" si="5"/>
        <v>令和5/8末</v>
      </c>
      <c r="C69" s="18">
        <v>67</v>
      </c>
      <c r="D69" s="18">
        <v>66</v>
      </c>
      <c r="E69" s="19" t="s">
        <v>105</v>
      </c>
      <c r="F69" s="18">
        <v>102</v>
      </c>
      <c r="G69" s="18">
        <v>0</v>
      </c>
      <c r="H69" s="18">
        <v>102</v>
      </c>
      <c r="I69" s="18">
        <v>0</v>
      </c>
      <c r="J69" s="18">
        <v>204</v>
      </c>
      <c r="K69" s="18">
        <v>0</v>
      </c>
      <c r="L69" s="18">
        <v>97</v>
      </c>
      <c r="M69" s="7" t="s">
        <v>396</v>
      </c>
    </row>
    <row r="70" spans="1:13" x14ac:dyDescent="0.2">
      <c r="A70" s="8" t="str">
        <f t="shared" si="5"/>
        <v>2023/8末</v>
      </c>
      <c r="B70" s="8" t="str">
        <f t="shared" si="5"/>
        <v>令和5/8末</v>
      </c>
      <c r="C70" s="16">
        <v>68</v>
      </c>
      <c r="D70" s="16">
        <v>67</v>
      </c>
      <c r="E70" s="17" t="s">
        <v>106</v>
      </c>
      <c r="F70" s="16">
        <v>219</v>
      </c>
      <c r="G70" s="16">
        <v>2</v>
      </c>
      <c r="H70" s="16">
        <v>256</v>
      </c>
      <c r="I70" s="16">
        <v>5</v>
      </c>
      <c r="J70" s="16">
        <v>475</v>
      </c>
      <c r="K70" s="16">
        <v>7</v>
      </c>
      <c r="L70" s="16">
        <v>195</v>
      </c>
      <c r="M70" s="9" t="s">
        <v>396</v>
      </c>
    </row>
    <row r="71" spans="1:13" x14ac:dyDescent="0.2">
      <c r="A71" s="10" t="str">
        <f t="shared" si="5"/>
        <v>2023/8末</v>
      </c>
      <c r="B71" s="10" t="str">
        <f t="shared" si="5"/>
        <v>令和5/8末</v>
      </c>
      <c r="C71" s="18">
        <v>69</v>
      </c>
      <c r="D71" s="18">
        <v>68</v>
      </c>
      <c r="E71" s="19" t="s">
        <v>107</v>
      </c>
      <c r="F71" s="18">
        <v>341</v>
      </c>
      <c r="G71" s="18">
        <v>1</v>
      </c>
      <c r="H71" s="18">
        <v>347</v>
      </c>
      <c r="I71" s="18">
        <v>3</v>
      </c>
      <c r="J71" s="18">
        <v>688</v>
      </c>
      <c r="K71" s="18">
        <v>4</v>
      </c>
      <c r="L71" s="18">
        <v>339</v>
      </c>
      <c r="M71" s="7" t="s">
        <v>396</v>
      </c>
    </row>
    <row r="72" spans="1:13" x14ac:dyDescent="0.2">
      <c r="A72" s="8" t="str">
        <f t="shared" si="5"/>
        <v>2023/8末</v>
      </c>
      <c r="B72" s="8" t="str">
        <f t="shared" si="5"/>
        <v>令和5/8末</v>
      </c>
      <c r="C72" s="16">
        <v>70</v>
      </c>
      <c r="D72" s="16">
        <v>69</v>
      </c>
      <c r="E72" s="17" t="s">
        <v>108</v>
      </c>
      <c r="F72" s="16">
        <v>379</v>
      </c>
      <c r="G72" s="16">
        <v>8</v>
      </c>
      <c r="H72" s="16">
        <v>312</v>
      </c>
      <c r="I72" s="16">
        <v>5</v>
      </c>
      <c r="J72" s="16">
        <v>691</v>
      </c>
      <c r="K72" s="16">
        <v>13</v>
      </c>
      <c r="L72" s="16">
        <v>357</v>
      </c>
      <c r="M72" s="9" t="s">
        <v>396</v>
      </c>
    </row>
    <row r="73" spans="1:13" x14ac:dyDescent="0.2">
      <c r="A73" s="10" t="str">
        <f t="shared" si="5"/>
        <v>2023/8末</v>
      </c>
      <c r="B73" s="10" t="str">
        <f t="shared" si="5"/>
        <v>令和5/8末</v>
      </c>
      <c r="C73" s="18">
        <v>71</v>
      </c>
      <c r="D73" s="18">
        <v>70</v>
      </c>
      <c r="E73" s="19" t="s">
        <v>109</v>
      </c>
      <c r="F73" s="18">
        <v>176</v>
      </c>
      <c r="G73" s="18">
        <v>1</v>
      </c>
      <c r="H73" s="18">
        <v>169</v>
      </c>
      <c r="I73" s="18">
        <v>1</v>
      </c>
      <c r="J73" s="18">
        <v>345</v>
      </c>
      <c r="K73" s="18">
        <v>2</v>
      </c>
      <c r="L73" s="18">
        <v>147</v>
      </c>
      <c r="M73" s="7" t="s">
        <v>396</v>
      </c>
    </row>
    <row r="74" spans="1:13" x14ac:dyDescent="0.2">
      <c r="A74" s="8" t="str">
        <f t="shared" si="5"/>
        <v>2023/8末</v>
      </c>
      <c r="B74" s="8" t="str">
        <f t="shared" si="5"/>
        <v>令和5/8末</v>
      </c>
      <c r="C74" s="16">
        <v>72</v>
      </c>
      <c r="D74" s="16">
        <v>71</v>
      </c>
      <c r="E74" s="17" t="s">
        <v>110</v>
      </c>
      <c r="F74" s="16">
        <v>202</v>
      </c>
      <c r="G74" s="16">
        <v>2</v>
      </c>
      <c r="H74" s="16">
        <v>179</v>
      </c>
      <c r="I74" s="16">
        <v>7</v>
      </c>
      <c r="J74" s="16">
        <v>381</v>
      </c>
      <c r="K74" s="16">
        <v>9</v>
      </c>
      <c r="L74" s="16">
        <v>186</v>
      </c>
      <c r="M74" s="9" t="s">
        <v>396</v>
      </c>
    </row>
    <row r="75" spans="1:13" x14ac:dyDescent="0.2">
      <c r="A75" s="10" t="str">
        <f t="shared" si="5"/>
        <v>2023/8末</v>
      </c>
      <c r="B75" s="10" t="str">
        <f t="shared" si="5"/>
        <v>令和5/8末</v>
      </c>
      <c r="C75" s="18">
        <v>73</v>
      </c>
      <c r="D75" s="18">
        <v>72</v>
      </c>
      <c r="E75" s="19" t="s">
        <v>111</v>
      </c>
      <c r="F75" s="18">
        <v>226</v>
      </c>
      <c r="G75" s="18">
        <v>1</v>
      </c>
      <c r="H75" s="18">
        <v>299</v>
      </c>
      <c r="I75" s="18">
        <v>7</v>
      </c>
      <c r="J75" s="18">
        <v>525</v>
      </c>
      <c r="K75" s="18">
        <v>8</v>
      </c>
      <c r="L75" s="18">
        <v>255</v>
      </c>
      <c r="M75" s="7" t="s">
        <v>396</v>
      </c>
    </row>
    <row r="76" spans="1:13" x14ac:dyDescent="0.2">
      <c r="A76" s="8" t="str">
        <f t="shared" si="5"/>
        <v>2023/8末</v>
      </c>
      <c r="B76" s="8" t="str">
        <f t="shared" si="5"/>
        <v>令和5/8末</v>
      </c>
      <c r="C76" s="16">
        <v>74</v>
      </c>
      <c r="D76" s="16">
        <v>73</v>
      </c>
      <c r="E76" s="17" t="s">
        <v>112</v>
      </c>
      <c r="F76" s="16">
        <v>429</v>
      </c>
      <c r="G76" s="16">
        <v>1</v>
      </c>
      <c r="H76" s="16">
        <v>313</v>
      </c>
      <c r="I76" s="16">
        <v>2</v>
      </c>
      <c r="J76" s="16">
        <v>742</v>
      </c>
      <c r="K76" s="16">
        <v>3</v>
      </c>
      <c r="L76" s="16">
        <v>431</v>
      </c>
      <c r="M76" s="9" t="s">
        <v>396</v>
      </c>
    </row>
    <row r="77" spans="1:13" x14ac:dyDescent="0.2">
      <c r="A77" s="10" t="str">
        <f t="shared" si="5"/>
        <v>2023/8末</v>
      </c>
      <c r="B77" s="10" t="str">
        <f t="shared" si="5"/>
        <v>令和5/8末</v>
      </c>
      <c r="C77" s="18">
        <v>75</v>
      </c>
      <c r="D77" s="18">
        <v>74</v>
      </c>
      <c r="E77" s="19" t="s">
        <v>113</v>
      </c>
      <c r="F77" s="18">
        <v>431</v>
      </c>
      <c r="G77" s="18">
        <v>1</v>
      </c>
      <c r="H77" s="18">
        <v>437</v>
      </c>
      <c r="I77" s="18">
        <v>5</v>
      </c>
      <c r="J77" s="18">
        <v>868</v>
      </c>
      <c r="K77" s="18">
        <v>6</v>
      </c>
      <c r="L77" s="18">
        <v>385</v>
      </c>
      <c r="M77" s="7" t="s">
        <v>396</v>
      </c>
    </row>
    <row r="78" spans="1:13" x14ac:dyDescent="0.2">
      <c r="A78" s="8" t="str">
        <f t="shared" si="5"/>
        <v>2023/8末</v>
      </c>
      <c r="B78" s="8" t="str">
        <f t="shared" si="5"/>
        <v>令和5/8末</v>
      </c>
      <c r="C78" s="16">
        <v>76</v>
      </c>
      <c r="D78" s="16">
        <v>75</v>
      </c>
      <c r="E78" s="17" t="s">
        <v>114</v>
      </c>
      <c r="F78" s="16">
        <v>219</v>
      </c>
      <c r="G78" s="16">
        <v>2</v>
      </c>
      <c r="H78" s="16">
        <v>243</v>
      </c>
      <c r="I78" s="16">
        <v>4</v>
      </c>
      <c r="J78" s="16">
        <v>462</v>
      </c>
      <c r="K78" s="16">
        <v>6</v>
      </c>
      <c r="L78" s="16">
        <v>190</v>
      </c>
      <c r="M78" s="9" t="s">
        <v>396</v>
      </c>
    </row>
    <row r="79" spans="1:13" x14ac:dyDescent="0.2">
      <c r="A79" s="10" t="str">
        <f t="shared" si="5"/>
        <v>2023/8末</v>
      </c>
      <c r="B79" s="10" t="str">
        <f t="shared" si="5"/>
        <v>令和5/8末</v>
      </c>
      <c r="C79" s="18">
        <v>77</v>
      </c>
      <c r="D79" s="18">
        <v>76</v>
      </c>
      <c r="E79" s="19" t="s">
        <v>115</v>
      </c>
      <c r="F79" s="18">
        <v>11</v>
      </c>
      <c r="G79" s="18">
        <v>0</v>
      </c>
      <c r="H79" s="18">
        <v>10</v>
      </c>
      <c r="I79" s="18">
        <v>0</v>
      </c>
      <c r="J79" s="18">
        <v>21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2023/8末</v>
      </c>
      <c r="B80" s="8" t="str">
        <f t="shared" si="5"/>
        <v>令和5/8末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2023/8末</v>
      </c>
      <c r="B81" s="10" t="str">
        <f t="shared" si="5"/>
        <v>令和5/8末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2023/8末</v>
      </c>
      <c r="B82" s="8" t="str">
        <f t="shared" si="5"/>
        <v>令和5/8末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23</v>
      </c>
      <c r="I82" s="16">
        <v>0</v>
      </c>
      <c r="J82" s="16">
        <v>43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2023/8末</v>
      </c>
      <c r="B83" s="10" t="str">
        <f t="shared" si="5"/>
        <v>令和5/8末</v>
      </c>
      <c r="C83" s="18">
        <v>81</v>
      </c>
      <c r="D83" s="18">
        <v>80</v>
      </c>
      <c r="E83" s="19" t="s">
        <v>119</v>
      </c>
      <c r="F83" s="18">
        <v>336</v>
      </c>
      <c r="G83" s="18">
        <v>3</v>
      </c>
      <c r="H83" s="18">
        <v>289</v>
      </c>
      <c r="I83" s="18">
        <v>4</v>
      </c>
      <c r="J83" s="18">
        <v>625</v>
      </c>
      <c r="K83" s="18">
        <v>7</v>
      </c>
      <c r="L83" s="18">
        <v>305</v>
      </c>
      <c r="M83" s="7" t="s">
        <v>396</v>
      </c>
    </row>
    <row r="84" spans="1:13" x14ac:dyDescent="0.2">
      <c r="A84" s="8" t="str">
        <f t="shared" si="5"/>
        <v>2023/8末</v>
      </c>
      <c r="B84" s="8" t="str">
        <f t="shared" si="5"/>
        <v>令和5/8末</v>
      </c>
      <c r="C84" s="16">
        <v>82</v>
      </c>
      <c r="D84" s="16">
        <v>81</v>
      </c>
      <c r="E84" s="17" t="s">
        <v>120</v>
      </c>
      <c r="F84" s="16">
        <v>422</v>
      </c>
      <c r="G84" s="16">
        <v>1</v>
      </c>
      <c r="H84" s="16">
        <v>411</v>
      </c>
      <c r="I84" s="16">
        <v>10</v>
      </c>
      <c r="J84" s="16">
        <v>833</v>
      </c>
      <c r="K84" s="16">
        <v>11</v>
      </c>
      <c r="L84" s="16">
        <v>379</v>
      </c>
      <c r="M84" s="9" t="s">
        <v>396</v>
      </c>
    </row>
    <row r="85" spans="1:13" x14ac:dyDescent="0.2">
      <c r="A85" s="10" t="str">
        <f t="shared" ref="A85:B100" si="6">A84</f>
        <v>2023/8末</v>
      </c>
      <c r="B85" s="10" t="str">
        <f t="shared" si="6"/>
        <v>令和5/8末</v>
      </c>
      <c r="C85" s="18">
        <v>83</v>
      </c>
      <c r="D85" s="18">
        <v>82</v>
      </c>
      <c r="E85" s="19" t="s">
        <v>121</v>
      </c>
      <c r="F85" s="18">
        <v>208</v>
      </c>
      <c r="G85" s="18">
        <v>0</v>
      </c>
      <c r="H85" s="18">
        <v>161</v>
      </c>
      <c r="I85" s="18">
        <v>1</v>
      </c>
      <c r="J85" s="18">
        <v>369</v>
      </c>
      <c r="K85" s="18">
        <v>1</v>
      </c>
      <c r="L85" s="18">
        <v>194</v>
      </c>
      <c r="M85" s="7" t="s">
        <v>396</v>
      </c>
    </row>
    <row r="86" spans="1:13" x14ac:dyDescent="0.2">
      <c r="A86" s="8" t="str">
        <f t="shared" si="6"/>
        <v>2023/8末</v>
      </c>
      <c r="B86" s="8" t="str">
        <f t="shared" si="6"/>
        <v>令和5/8末</v>
      </c>
      <c r="C86" s="16">
        <v>84</v>
      </c>
      <c r="D86" s="16">
        <v>83</v>
      </c>
      <c r="E86" s="17" t="s">
        <v>122</v>
      </c>
      <c r="F86" s="16">
        <v>217</v>
      </c>
      <c r="G86" s="16">
        <v>0</v>
      </c>
      <c r="H86" s="16">
        <v>207</v>
      </c>
      <c r="I86" s="16">
        <v>1</v>
      </c>
      <c r="J86" s="16">
        <v>424</v>
      </c>
      <c r="K86" s="16">
        <v>1</v>
      </c>
      <c r="L86" s="16">
        <v>213</v>
      </c>
      <c r="M86" s="9" t="s">
        <v>396</v>
      </c>
    </row>
    <row r="87" spans="1:13" x14ac:dyDescent="0.2">
      <c r="A87" s="10" t="str">
        <f t="shared" si="6"/>
        <v>2023/8末</v>
      </c>
      <c r="B87" s="10" t="str">
        <f t="shared" si="6"/>
        <v>令和5/8末</v>
      </c>
      <c r="C87" s="18">
        <v>85</v>
      </c>
      <c r="D87" s="18">
        <v>84</v>
      </c>
      <c r="E87" s="19" t="s">
        <v>123</v>
      </c>
      <c r="F87" s="18">
        <v>121</v>
      </c>
      <c r="G87" s="18">
        <v>0</v>
      </c>
      <c r="H87" s="18">
        <v>126</v>
      </c>
      <c r="I87" s="18">
        <v>1</v>
      </c>
      <c r="J87" s="18">
        <v>247</v>
      </c>
      <c r="K87" s="18">
        <v>1</v>
      </c>
      <c r="L87" s="18">
        <v>115</v>
      </c>
      <c r="M87" s="7" t="s">
        <v>396</v>
      </c>
    </row>
    <row r="88" spans="1:13" x14ac:dyDescent="0.2">
      <c r="A88" s="8" t="str">
        <f t="shared" si="6"/>
        <v>2023/8末</v>
      </c>
      <c r="B88" s="8" t="str">
        <f t="shared" si="6"/>
        <v>令和5/8末</v>
      </c>
      <c r="C88" s="16">
        <v>86</v>
      </c>
      <c r="D88" s="16">
        <v>85</v>
      </c>
      <c r="E88" s="17" t="s">
        <v>124</v>
      </c>
      <c r="F88" s="16">
        <v>154</v>
      </c>
      <c r="G88" s="16">
        <v>3</v>
      </c>
      <c r="H88" s="16">
        <v>153</v>
      </c>
      <c r="I88" s="16">
        <v>1</v>
      </c>
      <c r="J88" s="16">
        <v>307</v>
      </c>
      <c r="K88" s="16">
        <v>4</v>
      </c>
      <c r="L88" s="16">
        <v>148</v>
      </c>
      <c r="M88" s="9" t="s">
        <v>396</v>
      </c>
    </row>
    <row r="89" spans="1:13" x14ac:dyDescent="0.2">
      <c r="A89" s="10" t="str">
        <f t="shared" si="6"/>
        <v>2023/8末</v>
      </c>
      <c r="B89" s="10" t="str">
        <f t="shared" si="6"/>
        <v>令和5/8末</v>
      </c>
      <c r="C89" s="18">
        <v>87</v>
      </c>
      <c r="D89" s="18">
        <v>86</v>
      </c>
      <c r="E89" s="19" t="s">
        <v>125</v>
      </c>
      <c r="F89" s="18">
        <v>268</v>
      </c>
      <c r="G89" s="18">
        <v>0</v>
      </c>
      <c r="H89" s="18">
        <v>259</v>
      </c>
      <c r="I89" s="18">
        <v>4</v>
      </c>
      <c r="J89" s="18">
        <v>527</v>
      </c>
      <c r="K89" s="18">
        <v>4</v>
      </c>
      <c r="L89" s="18">
        <v>241</v>
      </c>
      <c r="M89" s="7" t="s">
        <v>396</v>
      </c>
    </row>
    <row r="90" spans="1:13" x14ac:dyDescent="0.2">
      <c r="A90" s="8" t="str">
        <f t="shared" si="6"/>
        <v>2023/8末</v>
      </c>
      <c r="B90" s="8" t="str">
        <f t="shared" si="6"/>
        <v>令和5/8末</v>
      </c>
      <c r="C90" s="16">
        <v>88</v>
      </c>
      <c r="D90" s="16">
        <v>87</v>
      </c>
      <c r="E90" s="17" t="s">
        <v>126</v>
      </c>
      <c r="F90" s="16">
        <v>257</v>
      </c>
      <c r="G90" s="16">
        <v>1</v>
      </c>
      <c r="H90" s="16">
        <v>266</v>
      </c>
      <c r="I90" s="16">
        <v>4</v>
      </c>
      <c r="J90" s="16">
        <v>523</v>
      </c>
      <c r="K90" s="16">
        <v>5</v>
      </c>
      <c r="L90" s="16">
        <v>251</v>
      </c>
      <c r="M90" s="9" t="s">
        <v>396</v>
      </c>
    </row>
    <row r="91" spans="1:13" x14ac:dyDescent="0.2">
      <c r="A91" s="10" t="str">
        <f t="shared" si="6"/>
        <v>2023/8末</v>
      </c>
      <c r="B91" s="10" t="str">
        <f t="shared" si="6"/>
        <v>令和5/8末</v>
      </c>
      <c r="C91" s="18">
        <v>89</v>
      </c>
      <c r="D91" s="18">
        <v>88</v>
      </c>
      <c r="E91" s="19" t="s">
        <v>127</v>
      </c>
      <c r="F91" s="18">
        <v>213</v>
      </c>
      <c r="G91" s="18">
        <v>7</v>
      </c>
      <c r="H91" s="18">
        <v>221</v>
      </c>
      <c r="I91" s="18">
        <v>2</v>
      </c>
      <c r="J91" s="18">
        <v>434</v>
      </c>
      <c r="K91" s="18">
        <v>9</v>
      </c>
      <c r="L91" s="18">
        <v>185</v>
      </c>
      <c r="M91" s="7" t="s">
        <v>396</v>
      </c>
    </row>
    <row r="92" spans="1:13" x14ac:dyDescent="0.2">
      <c r="A92" s="8" t="str">
        <f t="shared" si="6"/>
        <v>2023/8末</v>
      </c>
      <c r="B92" s="8" t="str">
        <f t="shared" si="6"/>
        <v>令和5/8末</v>
      </c>
      <c r="C92" s="16">
        <v>90</v>
      </c>
      <c r="D92" s="16">
        <v>89</v>
      </c>
      <c r="E92" s="17" t="s">
        <v>128</v>
      </c>
      <c r="F92" s="16">
        <v>156</v>
      </c>
      <c r="G92" s="16">
        <v>5</v>
      </c>
      <c r="H92" s="16">
        <v>133</v>
      </c>
      <c r="I92" s="16">
        <v>4</v>
      </c>
      <c r="J92" s="16">
        <v>289</v>
      </c>
      <c r="K92" s="16">
        <v>9</v>
      </c>
      <c r="L92" s="16">
        <v>140</v>
      </c>
      <c r="M92" s="9" t="s">
        <v>396</v>
      </c>
    </row>
    <row r="93" spans="1:13" x14ac:dyDescent="0.2">
      <c r="A93" s="10" t="str">
        <f t="shared" si="6"/>
        <v>2023/8末</v>
      </c>
      <c r="B93" s="10" t="str">
        <f t="shared" si="6"/>
        <v>令和5/8末</v>
      </c>
      <c r="C93" s="18">
        <v>91</v>
      </c>
      <c r="D93" s="18">
        <v>90</v>
      </c>
      <c r="E93" s="19" t="s">
        <v>129</v>
      </c>
      <c r="F93" s="18">
        <v>366</v>
      </c>
      <c r="G93" s="18">
        <v>6</v>
      </c>
      <c r="H93" s="18">
        <v>366</v>
      </c>
      <c r="I93" s="18">
        <v>6</v>
      </c>
      <c r="J93" s="18">
        <v>732</v>
      </c>
      <c r="K93" s="18">
        <v>12</v>
      </c>
      <c r="L93" s="18">
        <v>339</v>
      </c>
      <c r="M93" s="7" t="s">
        <v>396</v>
      </c>
    </row>
    <row r="94" spans="1:13" x14ac:dyDescent="0.2">
      <c r="A94" s="8" t="str">
        <f t="shared" si="6"/>
        <v>2023/8末</v>
      </c>
      <c r="B94" s="8" t="str">
        <f t="shared" si="6"/>
        <v>令和5/8末</v>
      </c>
      <c r="C94" s="16">
        <v>92</v>
      </c>
      <c r="D94" s="16">
        <v>91</v>
      </c>
      <c r="E94" s="17" t="s">
        <v>130</v>
      </c>
      <c r="F94" s="16">
        <v>221</v>
      </c>
      <c r="G94" s="16">
        <v>4</v>
      </c>
      <c r="H94" s="16">
        <v>225</v>
      </c>
      <c r="I94" s="16">
        <v>1</v>
      </c>
      <c r="J94" s="16">
        <v>446</v>
      </c>
      <c r="K94" s="16">
        <v>5</v>
      </c>
      <c r="L94" s="16">
        <v>206</v>
      </c>
      <c r="M94" s="9" t="s">
        <v>396</v>
      </c>
    </row>
    <row r="95" spans="1:13" x14ac:dyDescent="0.2">
      <c r="A95" s="10" t="str">
        <f t="shared" si="6"/>
        <v>2023/8末</v>
      </c>
      <c r="B95" s="10" t="str">
        <f t="shared" si="6"/>
        <v>令和5/8末</v>
      </c>
      <c r="C95" s="18">
        <v>93</v>
      </c>
      <c r="D95" s="18">
        <v>92</v>
      </c>
      <c r="E95" s="19" t="s">
        <v>131</v>
      </c>
      <c r="F95" s="18">
        <v>133</v>
      </c>
      <c r="G95" s="18">
        <v>1</v>
      </c>
      <c r="H95" s="18">
        <v>141</v>
      </c>
      <c r="I95" s="18">
        <v>6</v>
      </c>
      <c r="J95" s="18">
        <v>274</v>
      </c>
      <c r="K95" s="18">
        <v>7</v>
      </c>
      <c r="L95" s="18">
        <v>136</v>
      </c>
      <c r="M95" s="7" t="s">
        <v>396</v>
      </c>
    </row>
    <row r="96" spans="1:13" x14ac:dyDescent="0.2">
      <c r="A96" s="8" t="str">
        <f t="shared" si="6"/>
        <v>2023/8末</v>
      </c>
      <c r="B96" s="8" t="str">
        <f t="shared" si="6"/>
        <v>令和5/8末</v>
      </c>
      <c r="C96" s="16">
        <v>94</v>
      </c>
      <c r="D96" s="16">
        <v>93</v>
      </c>
      <c r="E96" s="17" t="s">
        <v>132</v>
      </c>
      <c r="F96" s="16">
        <v>234</v>
      </c>
      <c r="G96" s="16">
        <v>1</v>
      </c>
      <c r="H96" s="16">
        <v>219</v>
      </c>
      <c r="I96" s="16">
        <v>5</v>
      </c>
      <c r="J96" s="16">
        <v>453</v>
      </c>
      <c r="K96" s="16">
        <v>6</v>
      </c>
      <c r="L96" s="16">
        <v>202</v>
      </c>
      <c r="M96" s="9" t="s">
        <v>396</v>
      </c>
    </row>
    <row r="97" spans="1:13" x14ac:dyDescent="0.2">
      <c r="A97" s="10" t="str">
        <f t="shared" si="6"/>
        <v>2023/8末</v>
      </c>
      <c r="B97" s="10" t="str">
        <f t="shared" si="6"/>
        <v>令和5/8末</v>
      </c>
      <c r="C97" s="18">
        <v>95</v>
      </c>
      <c r="D97" s="18">
        <v>95</v>
      </c>
      <c r="E97" s="19" t="s">
        <v>133</v>
      </c>
      <c r="F97" s="18">
        <v>155</v>
      </c>
      <c r="G97" s="18">
        <v>1</v>
      </c>
      <c r="H97" s="18">
        <v>185</v>
      </c>
      <c r="I97" s="18">
        <v>0</v>
      </c>
      <c r="J97" s="18">
        <v>340</v>
      </c>
      <c r="K97" s="18">
        <v>1</v>
      </c>
      <c r="L97" s="18">
        <v>146</v>
      </c>
      <c r="M97" s="7" t="s">
        <v>396</v>
      </c>
    </row>
    <row r="98" spans="1:13" x14ac:dyDescent="0.2">
      <c r="A98" s="8" t="str">
        <f t="shared" si="6"/>
        <v>2023/8末</v>
      </c>
      <c r="B98" s="8" t="str">
        <f t="shared" si="6"/>
        <v>令和5/8末</v>
      </c>
      <c r="C98" s="16">
        <v>96</v>
      </c>
      <c r="D98" s="16">
        <v>96</v>
      </c>
      <c r="E98" s="17" t="s">
        <v>134</v>
      </c>
      <c r="F98" s="16">
        <v>138</v>
      </c>
      <c r="G98" s="16">
        <v>2</v>
      </c>
      <c r="H98" s="16">
        <v>135</v>
      </c>
      <c r="I98" s="16">
        <v>4</v>
      </c>
      <c r="J98" s="16">
        <v>273</v>
      </c>
      <c r="K98" s="16">
        <v>6</v>
      </c>
      <c r="L98" s="16">
        <v>143</v>
      </c>
      <c r="M98" s="9" t="s">
        <v>396</v>
      </c>
    </row>
    <row r="99" spans="1:13" x14ac:dyDescent="0.2">
      <c r="A99" s="10" t="str">
        <f t="shared" si="6"/>
        <v>2023/8末</v>
      </c>
      <c r="B99" s="10" t="str">
        <f t="shared" si="6"/>
        <v>令和5/8末</v>
      </c>
      <c r="C99" s="18">
        <v>97</v>
      </c>
      <c r="D99" s="18">
        <v>97</v>
      </c>
      <c r="E99" s="19" t="s">
        <v>135</v>
      </c>
      <c r="F99" s="18">
        <v>117</v>
      </c>
      <c r="G99" s="18">
        <v>2</v>
      </c>
      <c r="H99" s="18">
        <v>110</v>
      </c>
      <c r="I99" s="18">
        <v>1</v>
      </c>
      <c r="J99" s="18">
        <v>227</v>
      </c>
      <c r="K99" s="18">
        <v>3</v>
      </c>
      <c r="L99" s="18">
        <v>98</v>
      </c>
      <c r="M99" s="7" t="s">
        <v>396</v>
      </c>
    </row>
    <row r="100" spans="1:13" x14ac:dyDescent="0.2">
      <c r="A100" s="8" t="str">
        <f t="shared" si="6"/>
        <v>2023/8末</v>
      </c>
      <c r="B100" s="8" t="str">
        <f t="shared" si="6"/>
        <v>令和5/8末</v>
      </c>
      <c r="C100" s="16">
        <v>98</v>
      </c>
      <c r="D100" s="16">
        <v>98</v>
      </c>
      <c r="E100" s="17" t="s">
        <v>136</v>
      </c>
      <c r="F100" s="16">
        <v>130</v>
      </c>
      <c r="G100" s="16">
        <v>2</v>
      </c>
      <c r="H100" s="16">
        <v>153</v>
      </c>
      <c r="I100" s="16">
        <v>21</v>
      </c>
      <c r="J100" s="16">
        <v>283</v>
      </c>
      <c r="K100" s="16">
        <v>23</v>
      </c>
      <c r="L100" s="16">
        <v>142</v>
      </c>
      <c r="M100" s="9" t="s">
        <v>396</v>
      </c>
    </row>
    <row r="101" spans="1:13" x14ac:dyDescent="0.2">
      <c r="A101" s="10" t="str">
        <f t="shared" ref="A101:B116" si="7">A100</f>
        <v>2023/8末</v>
      </c>
      <c r="B101" s="10" t="str">
        <f t="shared" si="7"/>
        <v>令和5/8末</v>
      </c>
      <c r="C101" s="18">
        <v>99</v>
      </c>
      <c r="D101" s="18">
        <v>99</v>
      </c>
      <c r="E101" s="19" t="s">
        <v>137</v>
      </c>
      <c r="F101" s="18">
        <v>154</v>
      </c>
      <c r="G101" s="18">
        <v>0</v>
      </c>
      <c r="H101" s="18">
        <v>157</v>
      </c>
      <c r="I101" s="18">
        <v>0</v>
      </c>
      <c r="J101" s="18">
        <v>311</v>
      </c>
      <c r="K101" s="18">
        <v>0</v>
      </c>
      <c r="L101" s="18">
        <v>126</v>
      </c>
      <c r="M101" s="7" t="s">
        <v>396</v>
      </c>
    </row>
    <row r="102" spans="1:13" x14ac:dyDescent="0.2">
      <c r="A102" s="8" t="str">
        <f t="shared" si="7"/>
        <v>2023/8末</v>
      </c>
      <c r="B102" s="8" t="str">
        <f t="shared" si="7"/>
        <v>令和5/8末</v>
      </c>
      <c r="C102" s="16">
        <v>100</v>
      </c>
      <c r="D102" s="16">
        <v>106</v>
      </c>
      <c r="E102" s="17" t="s">
        <v>138</v>
      </c>
      <c r="F102" s="16">
        <v>129</v>
      </c>
      <c r="G102" s="16">
        <v>0</v>
      </c>
      <c r="H102" s="16">
        <v>150</v>
      </c>
      <c r="I102" s="16">
        <v>0</v>
      </c>
      <c r="J102" s="16">
        <v>279</v>
      </c>
      <c r="K102" s="16">
        <v>0</v>
      </c>
      <c r="L102" s="16">
        <v>99</v>
      </c>
      <c r="M102" s="9" t="s">
        <v>396</v>
      </c>
    </row>
    <row r="103" spans="1:13" x14ac:dyDescent="0.2">
      <c r="A103" s="10" t="str">
        <f t="shared" si="7"/>
        <v>2023/8末</v>
      </c>
      <c r="B103" s="10" t="str">
        <f t="shared" si="7"/>
        <v>令和5/8末</v>
      </c>
      <c r="C103" s="18">
        <v>101</v>
      </c>
      <c r="D103" s="18">
        <v>107</v>
      </c>
      <c r="E103" s="19" t="s">
        <v>139</v>
      </c>
      <c r="F103" s="18">
        <v>204</v>
      </c>
      <c r="G103" s="18">
        <v>0</v>
      </c>
      <c r="H103" s="18">
        <v>205</v>
      </c>
      <c r="I103" s="18">
        <v>0</v>
      </c>
      <c r="J103" s="18">
        <v>409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2023/8末</v>
      </c>
      <c r="B104" s="8" t="str">
        <f t="shared" si="7"/>
        <v>令和5/8末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201</v>
      </c>
      <c r="I104" s="16">
        <v>0</v>
      </c>
      <c r="J104" s="16">
        <v>410</v>
      </c>
      <c r="K104" s="16">
        <v>0</v>
      </c>
      <c r="L104" s="16">
        <v>136</v>
      </c>
      <c r="M104" s="9" t="s">
        <v>396</v>
      </c>
    </row>
    <row r="105" spans="1:13" x14ac:dyDescent="0.2">
      <c r="A105" s="10" t="str">
        <f t="shared" si="7"/>
        <v>2023/8末</v>
      </c>
      <c r="B105" s="10" t="str">
        <f t="shared" si="7"/>
        <v>令和5/8末</v>
      </c>
      <c r="C105" s="18">
        <v>103</v>
      </c>
      <c r="D105" s="18">
        <v>109</v>
      </c>
      <c r="E105" s="19" t="s">
        <v>141</v>
      </c>
      <c r="F105" s="18">
        <v>298</v>
      </c>
      <c r="G105" s="18">
        <v>2</v>
      </c>
      <c r="H105" s="18">
        <v>278</v>
      </c>
      <c r="I105" s="18">
        <v>1</v>
      </c>
      <c r="J105" s="18">
        <v>576</v>
      </c>
      <c r="K105" s="18">
        <v>3</v>
      </c>
      <c r="L105" s="18">
        <v>168</v>
      </c>
      <c r="M105" s="7" t="s">
        <v>396</v>
      </c>
    </row>
    <row r="106" spans="1:13" x14ac:dyDescent="0.2">
      <c r="A106" s="8" t="str">
        <f t="shared" si="7"/>
        <v>2023/8末</v>
      </c>
      <c r="B106" s="8" t="str">
        <f t="shared" si="7"/>
        <v>令和5/8末</v>
      </c>
      <c r="C106" s="16">
        <v>104</v>
      </c>
      <c r="D106" s="16">
        <v>149</v>
      </c>
      <c r="E106" s="17" t="s">
        <v>142</v>
      </c>
      <c r="F106" s="16">
        <v>10</v>
      </c>
      <c r="G106" s="16">
        <v>0</v>
      </c>
      <c r="H106" s="16">
        <v>68</v>
      </c>
      <c r="I106" s="16">
        <v>0</v>
      </c>
      <c r="J106" s="16">
        <v>78</v>
      </c>
      <c r="K106" s="16">
        <v>0</v>
      </c>
      <c r="L106" s="16">
        <v>78</v>
      </c>
      <c r="M106" s="9" t="s">
        <v>396</v>
      </c>
    </row>
    <row r="107" spans="1:13" x14ac:dyDescent="0.2">
      <c r="A107" s="10" t="str">
        <f t="shared" si="7"/>
        <v>2023/8末</v>
      </c>
      <c r="B107" s="10" t="str">
        <f t="shared" si="7"/>
        <v>令和5/8末</v>
      </c>
      <c r="C107" s="18">
        <v>105</v>
      </c>
      <c r="D107" s="18">
        <v>156</v>
      </c>
      <c r="E107" s="19" t="s">
        <v>143</v>
      </c>
      <c r="F107" s="18">
        <v>23</v>
      </c>
      <c r="G107" s="18">
        <v>0</v>
      </c>
      <c r="H107" s="18">
        <v>70</v>
      </c>
      <c r="I107" s="18">
        <v>0</v>
      </c>
      <c r="J107" s="18">
        <v>93</v>
      </c>
      <c r="K107" s="18">
        <v>0</v>
      </c>
      <c r="L107" s="18">
        <v>93</v>
      </c>
      <c r="M107" s="7" t="s">
        <v>396</v>
      </c>
    </row>
    <row r="108" spans="1:13" x14ac:dyDescent="0.2">
      <c r="A108" s="8" t="str">
        <f t="shared" si="7"/>
        <v>2023/8末</v>
      </c>
      <c r="B108" s="8" t="str">
        <f t="shared" si="7"/>
        <v>令和5/8末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2023/8末</v>
      </c>
      <c r="B109" s="10" t="str">
        <f t="shared" si="7"/>
        <v>令和5/8末</v>
      </c>
      <c r="C109" s="18">
        <v>107</v>
      </c>
      <c r="D109" s="18">
        <v>140</v>
      </c>
      <c r="E109" s="19" t="s">
        <v>145</v>
      </c>
      <c r="F109" s="18">
        <v>391</v>
      </c>
      <c r="G109" s="18">
        <v>5</v>
      </c>
      <c r="H109" s="18">
        <v>414</v>
      </c>
      <c r="I109" s="18">
        <v>6</v>
      </c>
      <c r="J109" s="18">
        <v>805</v>
      </c>
      <c r="K109" s="18">
        <v>11</v>
      </c>
      <c r="L109" s="18">
        <v>371</v>
      </c>
      <c r="M109" s="7" t="s">
        <v>397</v>
      </c>
    </row>
    <row r="110" spans="1:13" x14ac:dyDescent="0.2">
      <c r="A110" s="8" t="str">
        <f t="shared" si="7"/>
        <v>2023/8末</v>
      </c>
      <c r="B110" s="8" t="str">
        <f t="shared" si="7"/>
        <v>令和5/8末</v>
      </c>
      <c r="C110" s="16">
        <v>108</v>
      </c>
      <c r="D110" s="16">
        <v>141</v>
      </c>
      <c r="E110" s="17" t="s">
        <v>146</v>
      </c>
      <c r="F110" s="16">
        <v>465</v>
      </c>
      <c r="G110" s="16">
        <v>3</v>
      </c>
      <c r="H110" s="16">
        <v>469</v>
      </c>
      <c r="I110" s="16">
        <v>7</v>
      </c>
      <c r="J110" s="16">
        <v>934</v>
      </c>
      <c r="K110" s="16">
        <v>10</v>
      </c>
      <c r="L110" s="16">
        <v>396</v>
      </c>
      <c r="M110" s="9" t="s">
        <v>397</v>
      </c>
    </row>
    <row r="111" spans="1:13" x14ac:dyDescent="0.2">
      <c r="A111" s="10" t="str">
        <f t="shared" si="7"/>
        <v>2023/8末</v>
      </c>
      <c r="B111" s="10" t="str">
        <f t="shared" si="7"/>
        <v>令和5/8末</v>
      </c>
      <c r="C111" s="18">
        <v>109</v>
      </c>
      <c r="D111" s="18">
        <v>142</v>
      </c>
      <c r="E111" s="19" t="s">
        <v>147</v>
      </c>
      <c r="F111" s="18">
        <v>349</v>
      </c>
      <c r="G111" s="18">
        <v>3</v>
      </c>
      <c r="H111" s="18">
        <v>373</v>
      </c>
      <c r="I111" s="18">
        <v>5</v>
      </c>
      <c r="J111" s="18">
        <v>722</v>
      </c>
      <c r="K111" s="18">
        <v>8</v>
      </c>
      <c r="L111" s="18">
        <v>363</v>
      </c>
      <c r="M111" s="7" t="s">
        <v>397</v>
      </c>
    </row>
    <row r="112" spans="1:13" x14ac:dyDescent="0.2">
      <c r="A112" s="8" t="str">
        <f t="shared" si="7"/>
        <v>2023/8末</v>
      </c>
      <c r="B112" s="8" t="str">
        <f t="shared" si="7"/>
        <v>令和5/8末</v>
      </c>
      <c r="C112" s="16">
        <v>110</v>
      </c>
      <c r="D112" s="16">
        <v>143</v>
      </c>
      <c r="E112" s="17" t="s">
        <v>148</v>
      </c>
      <c r="F112" s="16">
        <v>428</v>
      </c>
      <c r="G112" s="16">
        <v>7</v>
      </c>
      <c r="H112" s="16">
        <v>404</v>
      </c>
      <c r="I112" s="16">
        <v>13</v>
      </c>
      <c r="J112" s="16">
        <v>832</v>
      </c>
      <c r="K112" s="16">
        <v>20</v>
      </c>
      <c r="L112" s="16">
        <v>389</v>
      </c>
      <c r="M112" s="9" t="s">
        <v>397</v>
      </c>
    </row>
    <row r="113" spans="1:13" x14ac:dyDescent="0.2">
      <c r="A113" s="10" t="str">
        <f t="shared" si="7"/>
        <v>2023/8末</v>
      </c>
      <c r="B113" s="10" t="str">
        <f t="shared" si="7"/>
        <v>令和5/8末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35</v>
      </c>
      <c r="I113" s="18">
        <v>0</v>
      </c>
      <c r="J113" s="18">
        <v>80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2023/8末</v>
      </c>
      <c r="B114" s="8" t="str">
        <f t="shared" si="7"/>
        <v>令和5/8末</v>
      </c>
      <c r="C114" s="16">
        <v>112</v>
      </c>
      <c r="D114" s="16">
        <v>145</v>
      </c>
      <c r="E114" s="17" t="s">
        <v>150</v>
      </c>
      <c r="F114" s="16">
        <v>169</v>
      </c>
      <c r="G114" s="16">
        <v>0</v>
      </c>
      <c r="H114" s="16">
        <v>159</v>
      </c>
      <c r="I114" s="16">
        <v>1</v>
      </c>
      <c r="J114" s="16">
        <v>328</v>
      </c>
      <c r="K114" s="16">
        <v>1</v>
      </c>
      <c r="L114" s="16">
        <v>151</v>
      </c>
      <c r="M114" s="9" t="s">
        <v>397</v>
      </c>
    </row>
    <row r="115" spans="1:13" x14ac:dyDescent="0.2">
      <c r="A115" s="10" t="str">
        <f t="shared" si="7"/>
        <v>2023/8末</v>
      </c>
      <c r="B115" s="10" t="str">
        <f t="shared" si="7"/>
        <v>令和5/8末</v>
      </c>
      <c r="C115" s="18">
        <v>113</v>
      </c>
      <c r="D115" s="18">
        <v>146</v>
      </c>
      <c r="E115" s="19" t="s">
        <v>151</v>
      </c>
      <c r="F115" s="18">
        <v>135</v>
      </c>
      <c r="G115" s="18">
        <v>1</v>
      </c>
      <c r="H115" s="18">
        <v>141</v>
      </c>
      <c r="I115" s="18">
        <v>0</v>
      </c>
      <c r="J115" s="18">
        <v>276</v>
      </c>
      <c r="K115" s="18">
        <v>1</v>
      </c>
      <c r="L115" s="18">
        <v>118</v>
      </c>
      <c r="M115" s="7" t="s">
        <v>397</v>
      </c>
    </row>
    <row r="116" spans="1:13" x14ac:dyDescent="0.2">
      <c r="A116" s="8" t="str">
        <f t="shared" si="7"/>
        <v>2023/8末</v>
      </c>
      <c r="B116" s="8" t="str">
        <f t="shared" si="7"/>
        <v>令和5/8末</v>
      </c>
      <c r="C116" s="16">
        <v>114</v>
      </c>
      <c r="D116" s="16">
        <v>147</v>
      </c>
      <c r="E116" s="17" t="s">
        <v>152</v>
      </c>
      <c r="F116" s="16">
        <v>98</v>
      </c>
      <c r="G116" s="16">
        <v>0</v>
      </c>
      <c r="H116" s="16">
        <v>111</v>
      </c>
      <c r="I116" s="16">
        <v>0</v>
      </c>
      <c r="J116" s="16">
        <v>209</v>
      </c>
      <c r="K116" s="16">
        <v>0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2023/8末</v>
      </c>
      <c r="B117" s="10" t="str">
        <f t="shared" si="8"/>
        <v>令和5/8末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2023/8末</v>
      </c>
      <c r="B118" s="8" t="str">
        <f t="shared" si="8"/>
        <v>令和5/8末</v>
      </c>
      <c r="C118" s="16">
        <v>116</v>
      </c>
      <c r="D118" s="16">
        <v>110</v>
      </c>
      <c r="E118" s="17" t="s">
        <v>154</v>
      </c>
      <c r="F118" s="16">
        <v>228</v>
      </c>
      <c r="G118" s="16">
        <v>2</v>
      </c>
      <c r="H118" s="16">
        <v>264</v>
      </c>
      <c r="I118" s="16">
        <v>8</v>
      </c>
      <c r="J118" s="16">
        <v>492</v>
      </c>
      <c r="K118" s="16">
        <v>10</v>
      </c>
      <c r="L118" s="16">
        <v>199</v>
      </c>
      <c r="M118" s="9" t="s">
        <v>398</v>
      </c>
    </row>
    <row r="119" spans="1:13" x14ac:dyDescent="0.2">
      <c r="A119" s="10" t="str">
        <f t="shared" si="8"/>
        <v>2023/8末</v>
      </c>
      <c r="B119" s="10" t="str">
        <f t="shared" si="8"/>
        <v>令和5/8末</v>
      </c>
      <c r="C119" s="18">
        <v>117</v>
      </c>
      <c r="D119" s="18">
        <v>111</v>
      </c>
      <c r="E119" s="19" t="s">
        <v>155</v>
      </c>
      <c r="F119" s="18">
        <v>184</v>
      </c>
      <c r="G119" s="18">
        <v>4</v>
      </c>
      <c r="H119" s="18">
        <v>214</v>
      </c>
      <c r="I119" s="18">
        <v>12</v>
      </c>
      <c r="J119" s="18">
        <v>398</v>
      </c>
      <c r="K119" s="18">
        <v>16</v>
      </c>
      <c r="L119" s="18">
        <v>192</v>
      </c>
      <c r="M119" s="7" t="s">
        <v>398</v>
      </c>
    </row>
    <row r="120" spans="1:13" x14ac:dyDescent="0.2">
      <c r="A120" s="8" t="str">
        <f t="shared" si="8"/>
        <v>2023/8末</v>
      </c>
      <c r="B120" s="8" t="str">
        <f t="shared" si="8"/>
        <v>令和5/8末</v>
      </c>
      <c r="C120" s="16">
        <v>118</v>
      </c>
      <c r="D120" s="16">
        <v>112</v>
      </c>
      <c r="E120" s="17" t="s">
        <v>156</v>
      </c>
      <c r="F120" s="16">
        <v>88</v>
      </c>
      <c r="G120" s="16">
        <v>1</v>
      </c>
      <c r="H120" s="16">
        <v>96</v>
      </c>
      <c r="I120" s="16">
        <v>1</v>
      </c>
      <c r="J120" s="16">
        <v>184</v>
      </c>
      <c r="K120" s="16">
        <v>2</v>
      </c>
      <c r="L120" s="16">
        <v>65</v>
      </c>
      <c r="M120" s="9" t="s">
        <v>398</v>
      </c>
    </row>
    <row r="121" spans="1:13" x14ac:dyDescent="0.2">
      <c r="A121" s="10" t="str">
        <f t="shared" si="8"/>
        <v>2023/8末</v>
      </c>
      <c r="B121" s="10" t="str">
        <f t="shared" si="8"/>
        <v>令和5/8末</v>
      </c>
      <c r="C121" s="18">
        <v>119</v>
      </c>
      <c r="D121" s="18">
        <v>113</v>
      </c>
      <c r="E121" s="19" t="s">
        <v>479</v>
      </c>
      <c r="F121" s="18">
        <v>72</v>
      </c>
      <c r="G121" s="18">
        <v>1</v>
      </c>
      <c r="H121" s="18">
        <v>86</v>
      </c>
      <c r="I121" s="18">
        <v>0</v>
      </c>
      <c r="J121" s="18">
        <v>158</v>
      </c>
      <c r="K121" s="18">
        <v>1</v>
      </c>
      <c r="L121" s="18">
        <v>62</v>
      </c>
      <c r="M121" s="7" t="s">
        <v>398</v>
      </c>
    </row>
    <row r="122" spans="1:13" x14ac:dyDescent="0.2">
      <c r="A122" s="8" t="str">
        <f t="shared" si="8"/>
        <v>2023/8末</v>
      </c>
      <c r="B122" s="8" t="str">
        <f t="shared" si="8"/>
        <v>令和5/8末</v>
      </c>
      <c r="C122" s="16">
        <v>120</v>
      </c>
      <c r="D122" s="16">
        <v>114</v>
      </c>
      <c r="E122" s="17" t="s">
        <v>157</v>
      </c>
      <c r="F122" s="16">
        <v>224</v>
      </c>
      <c r="G122" s="16">
        <v>3</v>
      </c>
      <c r="H122" s="16">
        <v>235</v>
      </c>
      <c r="I122" s="16">
        <v>3</v>
      </c>
      <c r="J122" s="16">
        <v>459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2023/8末</v>
      </c>
      <c r="B123" s="10" t="str">
        <f t="shared" si="8"/>
        <v>令和5/8末</v>
      </c>
      <c r="C123" s="18">
        <v>121</v>
      </c>
      <c r="D123" s="18">
        <v>115</v>
      </c>
      <c r="E123" s="19" t="s">
        <v>158</v>
      </c>
      <c r="F123" s="18">
        <v>492</v>
      </c>
      <c r="G123" s="18">
        <v>6</v>
      </c>
      <c r="H123" s="18">
        <v>496</v>
      </c>
      <c r="I123" s="18">
        <v>14</v>
      </c>
      <c r="J123" s="18">
        <v>988</v>
      </c>
      <c r="K123" s="18">
        <v>20</v>
      </c>
      <c r="L123" s="18">
        <v>428</v>
      </c>
      <c r="M123" s="7" t="s">
        <v>398</v>
      </c>
    </row>
    <row r="124" spans="1:13" x14ac:dyDescent="0.2">
      <c r="A124" s="8" t="str">
        <f t="shared" si="8"/>
        <v>2023/8末</v>
      </c>
      <c r="B124" s="8" t="str">
        <f t="shared" si="8"/>
        <v>令和5/8末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24</v>
      </c>
      <c r="I124" s="16">
        <v>0</v>
      </c>
      <c r="J124" s="16">
        <v>44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2023/8末</v>
      </c>
      <c r="B125" s="10" t="str">
        <f t="shared" si="8"/>
        <v>令和5/8末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2023/8末</v>
      </c>
      <c r="B126" s="8" t="str">
        <f t="shared" si="8"/>
        <v>令和5/8末</v>
      </c>
      <c r="C126" s="16">
        <v>124</v>
      </c>
      <c r="D126" s="16">
        <v>118</v>
      </c>
      <c r="E126" s="17" t="s">
        <v>161</v>
      </c>
      <c r="F126" s="16">
        <v>277</v>
      </c>
      <c r="G126" s="16">
        <v>0</v>
      </c>
      <c r="H126" s="16">
        <v>228</v>
      </c>
      <c r="I126" s="16">
        <v>2</v>
      </c>
      <c r="J126" s="16">
        <v>505</v>
      </c>
      <c r="K126" s="16">
        <v>2</v>
      </c>
      <c r="L126" s="16">
        <v>211</v>
      </c>
      <c r="M126" s="9" t="s">
        <v>398</v>
      </c>
    </row>
    <row r="127" spans="1:13" x14ac:dyDescent="0.2">
      <c r="A127" s="10" t="str">
        <f t="shared" si="8"/>
        <v>2023/8末</v>
      </c>
      <c r="B127" s="10" t="str">
        <f t="shared" si="8"/>
        <v>令和5/8末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8</v>
      </c>
      <c r="I127" s="18">
        <v>0</v>
      </c>
      <c r="J127" s="18">
        <v>17</v>
      </c>
      <c r="K127" s="18">
        <v>0</v>
      </c>
      <c r="L127" s="18">
        <v>9</v>
      </c>
      <c r="M127" s="7" t="s">
        <v>398</v>
      </c>
    </row>
    <row r="128" spans="1:13" x14ac:dyDescent="0.2">
      <c r="A128" s="8" t="str">
        <f t="shared" si="8"/>
        <v>2023/8末</v>
      </c>
      <c r="B128" s="8" t="str">
        <f t="shared" si="8"/>
        <v>令和5/8末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46</v>
      </c>
      <c r="I128" s="16">
        <v>0</v>
      </c>
      <c r="J128" s="16">
        <v>88</v>
      </c>
      <c r="K128" s="16">
        <v>0</v>
      </c>
      <c r="L128" s="16">
        <v>31</v>
      </c>
      <c r="M128" s="9" t="s">
        <v>398</v>
      </c>
    </row>
    <row r="129" spans="1:13" x14ac:dyDescent="0.2">
      <c r="A129" s="10" t="str">
        <f t="shared" si="8"/>
        <v>2023/8末</v>
      </c>
      <c r="B129" s="10" t="str">
        <f t="shared" si="8"/>
        <v>令和5/8末</v>
      </c>
      <c r="C129" s="18">
        <v>127</v>
      </c>
      <c r="D129" s="18">
        <v>123</v>
      </c>
      <c r="E129" s="19" t="s">
        <v>164</v>
      </c>
      <c r="F129" s="18">
        <v>322</v>
      </c>
      <c r="G129" s="18">
        <v>4</v>
      </c>
      <c r="H129" s="18">
        <v>336</v>
      </c>
      <c r="I129" s="18">
        <v>0</v>
      </c>
      <c r="J129" s="18">
        <v>658</v>
      </c>
      <c r="K129" s="18">
        <v>4</v>
      </c>
      <c r="L129" s="18">
        <v>270</v>
      </c>
      <c r="M129" s="7" t="s">
        <v>398</v>
      </c>
    </row>
    <row r="130" spans="1:13" x14ac:dyDescent="0.2">
      <c r="A130" s="8" t="str">
        <f t="shared" si="8"/>
        <v>2023/8末</v>
      </c>
      <c r="B130" s="8" t="str">
        <f t="shared" si="8"/>
        <v>令和5/8末</v>
      </c>
      <c r="C130" s="16">
        <v>128</v>
      </c>
      <c r="D130" s="16">
        <v>124</v>
      </c>
      <c r="E130" s="17" t="s">
        <v>165</v>
      </c>
      <c r="F130" s="16">
        <v>201</v>
      </c>
      <c r="G130" s="16">
        <v>3</v>
      </c>
      <c r="H130" s="16">
        <v>215</v>
      </c>
      <c r="I130" s="16">
        <v>0</v>
      </c>
      <c r="J130" s="16">
        <v>416</v>
      </c>
      <c r="K130" s="16">
        <v>3</v>
      </c>
      <c r="L130" s="16">
        <v>159</v>
      </c>
      <c r="M130" s="9" t="s">
        <v>398</v>
      </c>
    </row>
    <row r="131" spans="1:13" x14ac:dyDescent="0.2">
      <c r="A131" s="10" t="str">
        <f t="shared" si="8"/>
        <v>2023/8末</v>
      </c>
      <c r="B131" s="10" t="str">
        <f t="shared" si="8"/>
        <v>令和5/8末</v>
      </c>
      <c r="C131" s="18">
        <v>129</v>
      </c>
      <c r="D131" s="18">
        <v>125</v>
      </c>
      <c r="E131" s="19" t="s">
        <v>166</v>
      </c>
      <c r="F131" s="18">
        <v>401</v>
      </c>
      <c r="G131" s="18">
        <v>0</v>
      </c>
      <c r="H131" s="18">
        <v>388</v>
      </c>
      <c r="I131" s="18">
        <v>3</v>
      </c>
      <c r="J131" s="18">
        <v>789</v>
      </c>
      <c r="K131" s="18">
        <v>3</v>
      </c>
      <c r="L131" s="18">
        <v>277</v>
      </c>
      <c r="M131" s="7" t="s">
        <v>398</v>
      </c>
    </row>
    <row r="132" spans="1:13" x14ac:dyDescent="0.2">
      <c r="A132" s="8" t="str">
        <f t="shared" si="8"/>
        <v>2023/8末</v>
      </c>
      <c r="B132" s="8" t="str">
        <f t="shared" si="8"/>
        <v>令和5/8末</v>
      </c>
      <c r="C132" s="16">
        <v>130</v>
      </c>
      <c r="D132" s="16">
        <v>126</v>
      </c>
      <c r="E132" s="17" t="s">
        <v>167</v>
      </c>
      <c r="F132" s="16">
        <v>143</v>
      </c>
      <c r="G132" s="16">
        <v>1</v>
      </c>
      <c r="H132" s="16">
        <v>133</v>
      </c>
      <c r="I132" s="16">
        <v>1</v>
      </c>
      <c r="J132" s="16">
        <v>276</v>
      </c>
      <c r="K132" s="16">
        <v>2</v>
      </c>
      <c r="L132" s="16">
        <v>87</v>
      </c>
      <c r="M132" s="9" t="s">
        <v>398</v>
      </c>
    </row>
    <row r="133" spans="1:13" x14ac:dyDescent="0.2">
      <c r="A133" s="10" t="str">
        <f t="shared" ref="A133:B148" si="9">A132</f>
        <v>2023/8末</v>
      </c>
      <c r="B133" s="10" t="str">
        <f t="shared" si="9"/>
        <v>令和5/8末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2023/8末</v>
      </c>
      <c r="B134" s="8" t="str">
        <f t="shared" si="9"/>
        <v>令和5/8末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106</v>
      </c>
      <c r="I134" s="16">
        <v>0</v>
      </c>
      <c r="J134" s="16">
        <v>209</v>
      </c>
      <c r="K134" s="16">
        <v>1</v>
      </c>
      <c r="L134" s="16">
        <v>70</v>
      </c>
      <c r="M134" s="9" t="s">
        <v>398</v>
      </c>
    </row>
    <row r="135" spans="1:13" x14ac:dyDescent="0.2">
      <c r="A135" s="10" t="str">
        <f t="shared" si="9"/>
        <v>2023/8末</v>
      </c>
      <c r="B135" s="10" t="str">
        <f t="shared" si="9"/>
        <v>令和5/8末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74</v>
      </c>
      <c r="I135" s="18">
        <v>0</v>
      </c>
      <c r="J135" s="18">
        <v>147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2023/8末</v>
      </c>
      <c r="B136" s="8" t="str">
        <f t="shared" si="9"/>
        <v>令和5/8末</v>
      </c>
      <c r="C136" s="16">
        <v>134</v>
      </c>
      <c r="D136" s="16">
        <v>130</v>
      </c>
      <c r="E136" s="17" t="s">
        <v>171</v>
      </c>
      <c r="F136" s="16">
        <v>10</v>
      </c>
      <c r="G136" s="16">
        <v>0</v>
      </c>
      <c r="H136" s="16">
        <v>70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2023/8末</v>
      </c>
      <c r="B137" s="10" t="str">
        <f t="shared" si="9"/>
        <v>令和5/8末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2023/8末</v>
      </c>
      <c r="B138" s="8" t="str">
        <f t="shared" si="9"/>
        <v>令和5/8末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153</v>
      </c>
      <c r="I138" s="16">
        <v>0</v>
      </c>
      <c r="J138" s="16">
        <v>306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2023/8末</v>
      </c>
      <c r="B139" s="10" t="str">
        <f t="shared" si="9"/>
        <v>令和5/8末</v>
      </c>
      <c r="C139" s="18">
        <v>137</v>
      </c>
      <c r="D139" s="18">
        <v>151</v>
      </c>
      <c r="E139" s="19" t="s">
        <v>174</v>
      </c>
      <c r="F139" s="18">
        <v>354</v>
      </c>
      <c r="G139" s="18">
        <v>8</v>
      </c>
      <c r="H139" s="18">
        <v>365</v>
      </c>
      <c r="I139" s="18">
        <v>5</v>
      </c>
      <c r="J139" s="18">
        <v>719</v>
      </c>
      <c r="K139" s="18">
        <v>13</v>
      </c>
      <c r="L139" s="18">
        <v>269</v>
      </c>
      <c r="M139" s="7" t="s">
        <v>399</v>
      </c>
    </row>
    <row r="140" spans="1:13" x14ac:dyDescent="0.2">
      <c r="A140" s="8" t="str">
        <f t="shared" si="9"/>
        <v>2023/8末</v>
      </c>
      <c r="B140" s="8" t="str">
        <f t="shared" si="9"/>
        <v>令和5/8末</v>
      </c>
      <c r="C140" s="16">
        <v>138</v>
      </c>
      <c r="D140" s="16">
        <v>152</v>
      </c>
      <c r="E140" s="17" t="s">
        <v>175</v>
      </c>
      <c r="F140" s="16">
        <v>337</v>
      </c>
      <c r="G140" s="16">
        <v>0</v>
      </c>
      <c r="H140" s="16">
        <v>363</v>
      </c>
      <c r="I140" s="16">
        <v>1</v>
      </c>
      <c r="J140" s="16">
        <v>700</v>
      </c>
      <c r="K140" s="16">
        <v>1</v>
      </c>
      <c r="L140" s="16">
        <v>267</v>
      </c>
      <c r="M140" s="9" t="s">
        <v>399</v>
      </c>
    </row>
    <row r="141" spans="1:13" x14ac:dyDescent="0.2">
      <c r="A141" s="10" t="str">
        <f t="shared" si="9"/>
        <v>2023/8末</v>
      </c>
      <c r="B141" s="10" t="str">
        <f t="shared" si="9"/>
        <v>令和5/8末</v>
      </c>
      <c r="C141" s="18">
        <v>139</v>
      </c>
      <c r="D141" s="18">
        <v>153</v>
      </c>
      <c r="E141" s="19" t="s">
        <v>176</v>
      </c>
      <c r="F141" s="18">
        <v>127</v>
      </c>
      <c r="G141" s="18">
        <v>1</v>
      </c>
      <c r="H141" s="18">
        <v>129</v>
      </c>
      <c r="I141" s="18">
        <v>2</v>
      </c>
      <c r="J141" s="18">
        <v>256</v>
      </c>
      <c r="K141" s="18">
        <v>3</v>
      </c>
      <c r="L141" s="18">
        <v>113</v>
      </c>
      <c r="M141" s="7" t="s">
        <v>399</v>
      </c>
    </row>
    <row r="142" spans="1:13" x14ac:dyDescent="0.2">
      <c r="A142" s="8" t="str">
        <f t="shared" si="9"/>
        <v>2023/8末</v>
      </c>
      <c r="B142" s="8" t="str">
        <f t="shared" si="9"/>
        <v>令和5/8末</v>
      </c>
      <c r="C142" s="16">
        <v>140</v>
      </c>
      <c r="D142" s="16">
        <v>154</v>
      </c>
      <c r="E142" s="17" t="s">
        <v>177</v>
      </c>
      <c r="F142" s="16">
        <v>130</v>
      </c>
      <c r="G142" s="16">
        <v>0</v>
      </c>
      <c r="H142" s="16">
        <v>149</v>
      </c>
      <c r="I142" s="16">
        <v>0</v>
      </c>
      <c r="J142" s="16">
        <v>279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2023/8末</v>
      </c>
      <c r="B143" s="10" t="str">
        <f t="shared" si="9"/>
        <v>令和5/8末</v>
      </c>
      <c r="C143" s="18">
        <v>141</v>
      </c>
      <c r="D143" s="18">
        <v>155</v>
      </c>
      <c r="E143" s="19" t="s">
        <v>178</v>
      </c>
      <c r="F143" s="18">
        <v>139</v>
      </c>
      <c r="G143" s="18">
        <v>12</v>
      </c>
      <c r="H143" s="18">
        <v>130</v>
      </c>
      <c r="I143" s="18">
        <v>6</v>
      </c>
      <c r="J143" s="18">
        <v>269</v>
      </c>
      <c r="K143" s="18">
        <v>18</v>
      </c>
      <c r="L143" s="18">
        <v>115</v>
      </c>
      <c r="M143" s="7" t="s">
        <v>399</v>
      </c>
    </row>
    <row r="144" spans="1:13" x14ac:dyDescent="0.2">
      <c r="A144" s="8" t="str">
        <f t="shared" si="9"/>
        <v>2023/8末</v>
      </c>
      <c r="B144" s="8" t="str">
        <f t="shared" si="9"/>
        <v>令和5/8末</v>
      </c>
      <c r="C144" s="16">
        <v>142</v>
      </c>
      <c r="D144" s="16">
        <v>157</v>
      </c>
      <c r="E144" s="17" t="s">
        <v>179</v>
      </c>
      <c r="F144" s="16">
        <v>58</v>
      </c>
      <c r="G144" s="16">
        <v>0</v>
      </c>
      <c r="H144" s="16">
        <v>50</v>
      </c>
      <c r="I144" s="16">
        <v>0</v>
      </c>
      <c r="J144" s="16">
        <v>108</v>
      </c>
      <c r="K144" s="16">
        <v>0</v>
      </c>
      <c r="L144" s="16">
        <v>108</v>
      </c>
      <c r="M144" s="9" t="s">
        <v>399</v>
      </c>
    </row>
    <row r="145" spans="1:13" x14ac:dyDescent="0.2">
      <c r="A145" s="10" t="str">
        <f t="shared" si="9"/>
        <v>2023/8末</v>
      </c>
      <c r="B145" s="10" t="str">
        <f t="shared" si="9"/>
        <v>令和5/8末</v>
      </c>
      <c r="C145" s="18">
        <v>143</v>
      </c>
      <c r="D145" s="18">
        <v>158</v>
      </c>
      <c r="E145" s="19" t="s">
        <v>180</v>
      </c>
      <c r="F145" s="18">
        <v>10</v>
      </c>
      <c r="G145" s="18">
        <v>0</v>
      </c>
      <c r="H145" s="18">
        <v>74</v>
      </c>
      <c r="I145" s="18">
        <v>0</v>
      </c>
      <c r="J145" s="18">
        <v>84</v>
      </c>
      <c r="K145" s="18">
        <v>0</v>
      </c>
      <c r="L145" s="18">
        <v>84</v>
      </c>
      <c r="M145" s="7" t="s">
        <v>399</v>
      </c>
    </row>
    <row r="146" spans="1:13" x14ac:dyDescent="0.2">
      <c r="A146" s="8" t="str">
        <f t="shared" si="9"/>
        <v>2023/8末</v>
      </c>
      <c r="B146" s="8" t="str">
        <f t="shared" si="9"/>
        <v>令和5/8末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32</v>
      </c>
      <c r="I146" s="16">
        <v>0</v>
      </c>
      <c r="J146" s="16">
        <v>55</v>
      </c>
      <c r="K146" s="16">
        <v>0</v>
      </c>
      <c r="L146" s="16">
        <v>55</v>
      </c>
      <c r="M146" s="9" t="s">
        <v>400</v>
      </c>
    </row>
    <row r="147" spans="1:13" x14ac:dyDescent="0.2">
      <c r="A147" s="10" t="str">
        <f t="shared" si="9"/>
        <v>2023/8末</v>
      </c>
      <c r="B147" s="10" t="str">
        <f t="shared" si="9"/>
        <v>令和5/8末</v>
      </c>
      <c r="C147" s="18">
        <v>145</v>
      </c>
      <c r="D147" s="18">
        <v>160</v>
      </c>
      <c r="E147" s="19" t="s">
        <v>472</v>
      </c>
      <c r="F147" s="18">
        <v>123</v>
      </c>
      <c r="G147" s="18">
        <v>3</v>
      </c>
      <c r="H147" s="18">
        <v>101</v>
      </c>
      <c r="I147" s="18">
        <v>2</v>
      </c>
      <c r="J147" s="18">
        <v>224</v>
      </c>
      <c r="K147" s="18">
        <v>5</v>
      </c>
      <c r="L147" s="18">
        <v>115</v>
      </c>
      <c r="M147" s="7" t="s">
        <v>400</v>
      </c>
    </row>
    <row r="148" spans="1:13" x14ac:dyDescent="0.2">
      <c r="A148" s="8" t="str">
        <f t="shared" si="9"/>
        <v>2023/8末</v>
      </c>
      <c r="B148" s="8" t="str">
        <f t="shared" si="9"/>
        <v>令和5/8末</v>
      </c>
      <c r="C148" s="16">
        <v>146</v>
      </c>
      <c r="D148" s="16">
        <v>161</v>
      </c>
      <c r="E148" s="17" t="s">
        <v>182</v>
      </c>
      <c r="F148" s="16">
        <v>267</v>
      </c>
      <c r="G148" s="16">
        <v>3</v>
      </c>
      <c r="H148" s="16">
        <v>213</v>
      </c>
      <c r="I148" s="16">
        <v>3</v>
      </c>
      <c r="J148" s="16">
        <v>480</v>
      </c>
      <c r="K148" s="16">
        <v>6</v>
      </c>
      <c r="L148" s="16">
        <v>190</v>
      </c>
      <c r="M148" s="9" t="s">
        <v>400</v>
      </c>
    </row>
    <row r="149" spans="1:13" x14ac:dyDescent="0.2">
      <c r="A149" s="10" t="str">
        <f t="shared" ref="A149:B164" si="10">A148</f>
        <v>2023/8末</v>
      </c>
      <c r="B149" s="10" t="str">
        <f t="shared" si="10"/>
        <v>令和5/8末</v>
      </c>
      <c r="C149" s="18">
        <v>147</v>
      </c>
      <c r="D149" s="18">
        <v>162</v>
      </c>
      <c r="E149" s="19" t="s">
        <v>183</v>
      </c>
      <c r="F149" s="18">
        <v>80</v>
      </c>
      <c r="G149" s="18">
        <v>0</v>
      </c>
      <c r="H149" s="18">
        <v>71</v>
      </c>
      <c r="I149" s="18">
        <v>1</v>
      </c>
      <c r="J149" s="18">
        <v>151</v>
      </c>
      <c r="K149" s="18">
        <v>1</v>
      </c>
      <c r="L149" s="18">
        <v>63</v>
      </c>
      <c r="M149" s="7" t="s">
        <v>400</v>
      </c>
    </row>
    <row r="150" spans="1:13" x14ac:dyDescent="0.2">
      <c r="A150" s="8" t="str">
        <f t="shared" si="10"/>
        <v>2023/8末</v>
      </c>
      <c r="B150" s="8" t="str">
        <f t="shared" si="10"/>
        <v>令和5/8末</v>
      </c>
      <c r="C150" s="16">
        <v>148</v>
      </c>
      <c r="D150" s="16">
        <v>163</v>
      </c>
      <c r="E150" s="17" t="s">
        <v>184</v>
      </c>
      <c r="F150" s="16">
        <v>52</v>
      </c>
      <c r="G150" s="16">
        <v>0</v>
      </c>
      <c r="H150" s="16">
        <v>46</v>
      </c>
      <c r="I150" s="16">
        <v>0</v>
      </c>
      <c r="J150" s="16">
        <v>98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2023/8末</v>
      </c>
      <c r="B151" s="10" t="str">
        <f t="shared" si="10"/>
        <v>令和5/8末</v>
      </c>
      <c r="C151" s="18">
        <v>149</v>
      </c>
      <c r="D151" s="18">
        <v>164</v>
      </c>
      <c r="E151" s="19" t="s">
        <v>185</v>
      </c>
      <c r="F151" s="18">
        <v>65</v>
      </c>
      <c r="G151" s="18">
        <v>0</v>
      </c>
      <c r="H151" s="18">
        <v>71</v>
      </c>
      <c r="I151" s="18">
        <v>2</v>
      </c>
      <c r="J151" s="18">
        <v>136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2023/8末</v>
      </c>
      <c r="B152" s="8" t="str">
        <f t="shared" si="10"/>
        <v>令和5/8末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2023/8末</v>
      </c>
      <c r="B153" s="10" t="str">
        <f t="shared" si="10"/>
        <v>令和5/8末</v>
      </c>
      <c r="C153" s="18">
        <v>151</v>
      </c>
      <c r="D153" s="18">
        <v>166</v>
      </c>
      <c r="E153" s="19" t="s">
        <v>187</v>
      </c>
      <c r="F153" s="18">
        <v>114</v>
      </c>
      <c r="G153" s="18">
        <v>0</v>
      </c>
      <c r="H153" s="18">
        <v>123</v>
      </c>
      <c r="I153" s="18">
        <v>1</v>
      </c>
      <c r="J153" s="18">
        <v>237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2023/8末</v>
      </c>
      <c r="B154" s="8" t="str">
        <f t="shared" si="10"/>
        <v>令和5/8末</v>
      </c>
      <c r="C154" s="16">
        <v>152</v>
      </c>
      <c r="D154" s="16">
        <v>167</v>
      </c>
      <c r="E154" s="17" t="s">
        <v>188</v>
      </c>
      <c r="F154" s="16">
        <v>143</v>
      </c>
      <c r="G154" s="16">
        <v>0</v>
      </c>
      <c r="H154" s="16">
        <v>162</v>
      </c>
      <c r="I154" s="16">
        <v>1</v>
      </c>
      <c r="J154" s="16">
        <v>305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2023/8末</v>
      </c>
      <c r="B155" s="10" t="str">
        <f t="shared" si="10"/>
        <v>令和5/8末</v>
      </c>
      <c r="C155" s="18">
        <v>153</v>
      </c>
      <c r="D155" s="18">
        <v>168</v>
      </c>
      <c r="E155" s="19" t="s">
        <v>189</v>
      </c>
      <c r="F155" s="18">
        <v>271</v>
      </c>
      <c r="G155" s="18">
        <v>1</v>
      </c>
      <c r="H155" s="18">
        <v>256</v>
      </c>
      <c r="I155" s="18">
        <v>0</v>
      </c>
      <c r="J155" s="18">
        <v>527</v>
      </c>
      <c r="K155" s="18">
        <v>1</v>
      </c>
      <c r="L155" s="18">
        <v>229</v>
      </c>
      <c r="M155" s="7" t="s">
        <v>400</v>
      </c>
    </row>
    <row r="156" spans="1:13" x14ac:dyDescent="0.2">
      <c r="A156" s="8" t="str">
        <f t="shared" si="10"/>
        <v>2023/8末</v>
      </c>
      <c r="B156" s="8" t="str">
        <f t="shared" si="10"/>
        <v>令和5/8末</v>
      </c>
      <c r="C156" s="16">
        <v>154</v>
      </c>
      <c r="D156" s="16">
        <v>169</v>
      </c>
      <c r="E156" s="17" t="s">
        <v>190</v>
      </c>
      <c r="F156" s="16">
        <v>262</v>
      </c>
      <c r="G156" s="16">
        <v>2</v>
      </c>
      <c r="H156" s="16">
        <v>247</v>
      </c>
      <c r="I156" s="16">
        <v>2</v>
      </c>
      <c r="J156" s="16">
        <v>509</v>
      </c>
      <c r="K156" s="16">
        <v>4</v>
      </c>
      <c r="L156" s="16">
        <v>184</v>
      </c>
      <c r="M156" s="9" t="s">
        <v>400</v>
      </c>
    </row>
    <row r="157" spans="1:13" x14ac:dyDescent="0.2">
      <c r="A157" s="10" t="str">
        <f t="shared" si="10"/>
        <v>2023/8末</v>
      </c>
      <c r="B157" s="10" t="str">
        <f t="shared" si="10"/>
        <v>令和5/8末</v>
      </c>
      <c r="C157" s="18">
        <v>155</v>
      </c>
      <c r="D157" s="18">
        <v>170</v>
      </c>
      <c r="E157" s="19" t="s">
        <v>191</v>
      </c>
      <c r="F157" s="18">
        <v>484</v>
      </c>
      <c r="G157" s="18">
        <v>3</v>
      </c>
      <c r="H157" s="18">
        <v>505</v>
      </c>
      <c r="I157" s="18">
        <v>2</v>
      </c>
      <c r="J157" s="18">
        <v>989</v>
      </c>
      <c r="K157" s="18">
        <v>5</v>
      </c>
      <c r="L157" s="18">
        <v>379</v>
      </c>
      <c r="M157" s="7" t="s">
        <v>400</v>
      </c>
    </row>
    <row r="158" spans="1:13" x14ac:dyDescent="0.2">
      <c r="A158" s="8" t="str">
        <f t="shared" si="10"/>
        <v>2023/8末</v>
      </c>
      <c r="B158" s="8" t="str">
        <f t="shared" si="10"/>
        <v>令和5/8末</v>
      </c>
      <c r="C158" s="16">
        <v>156</v>
      </c>
      <c r="D158" s="16">
        <v>171</v>
      </c>
      <c r="E158" s="17" t="s">
        <v>192</v>
      </c>
      <c r="F158" s="16">
        <v>238</v>
      </c>
      <c r="G158" s="16">
        <v>1</v>
      </c>
      <c r="H158" s="16">
        <v>243</v>
      </c>
      <c r="I158" s="16">
        <v>0</v>
      </c>
      <c r="J158" s="16">
        <v>481</v>
      </c>
      <c r="K158" s="16">
        <v>1</v>
      </c>
      <c r="L158" s="16">
        <v>182</v>
      </c>
      <c r="M158" s="9" t="s">
        <v>400</v>
      </c>
    </row>
    <row r="159" spans="1:13" x14ac:dyDescent="0.2">
      <c r="A159" s="10" t="str">
        <f t="shared" si="10"/>
        <v>2023/8末</v>
      </c>
      <c r="B159" s="10" t="str">
        <f t="shared" si="10"/>
        <v>令和5/8末</v>
      </c>
      <c r="C159" s="18">
        <v>157</v>
      </c>
      <c r="D159" s="18">
        <v>172</v>
      </c>
      <c r="E159" s="19" t="s">
        <v>193</v>
      </c>
      <c r="F159" s="18">
        <v>468</v>
      </c>
      <c r="G159" s="18">
        <v>5</v>
      </c>
      <c r="H159" s="18">
        <v>470</v>
      </c>
      <c r="I159" s="18">
        <v>4</v>
      </c>
      <c r="J159" s="18">
        <v>938</v>
      </c>
      <c r="K159" s="18">
        <v>9</v>
      </c>
      <c r="L159" s="18">
        <v>347</v>
      </c>
      <c r="M159" s="7" t="s">
        <v>400</v>
      </c>
    </row>
    <row r="160" spans="1:13" x14ac:dyDescent="0.2">
      <c r="A160" s="8" t="str">
        <f t="shared" si="10"/>
        <v>2023/8末</v>
      </c>
      <c r="B160" s="8" t="str">
        <f t="shared" si="10"/>
        <v>令和5/8末</v>
      </c>
      <c r="C160" s="16">
        <v>158</v>
      </c>
      <c r="D160" s="16">
        <v>173</v>
      </c>
      <c r="E160" s="17" t="s">
        <v>194</v>
      </c>
      <c r="F160" s="16">
        <v>262</v>
      </c>
      <c r="G160" s="16">
        <v>7</v>
      </c>
      <c r="H160" s="16">
        <v>251</v>
      </c>
      <c r="I160" s="16">
        <v>4</v>
      </c>
      <c r="J160" s="16">
        <v>513</v>
      </c>
      <c r="K160" s="16">
        <v>11</v>
      </c>
      <c r="L160" s="16">
        <v>214</v>
      </c>
      <c r="M160" s="9" t="s">
        <v>400</v>
      </c>
    </row>
    <row r="161" spans="1:13" x14ac:dyDescent="0.2">
      <c r="A161" s="10" t="str">
        <f t="shared" si="10"/>
        <v>2023/8末</v>
      </c>
      <c r="B161" s="10" t="str">
        <f t="shared" si="10"/>
        <v>令和5/8末</v>
      </c>
      <c r="C161" s="18">
        <v>159</v>
      </c>
      <c r="D161" s="18">
        <v>174</v>
      </c>
      <c r="E161" s="19" t="s">
        <v>473</v>
      </c>
      <c r="F161" s="18">
        <v>35</v>
      </c>
      <c r="G161" s="18">
        <v>0</v>
      </c>
      <c r="H161" s="18">
        <v>28</v>
      </c>
      <c r="I161" s="18">
        <v>0</v>
      </c>
      <c r="J161" s="18">
        <v>63</v>
      </c>
      <c r="K161" s="18">
        <v>0</v>
      </c>
      <c r="L161" s="18">
        <v>43</v>
      </c>
      <c r="M161" s="7" t="s">
        <v>400</v>
      </c>
    </row>
    <row r="162" spans="1:13" x14ac:dyDescent="0.2">
      <c r="A162" s="8" t="str">
        <f t="shared" si="10"/>
        <v>2023/8末</v>
      </c>
      <c r="B162" s="8" t="str">
        <f t="shared" si="10"/>
        <v>令和5/8末</v>
      </c>
      <c r="C162" s="16">
        <v>160</v>
      </c>
      <c r="D162" s="16">
        <v>175</v>
      </c>
      <c r="E162" s="17" t="s">
        <v>474</v>
      </c>
      <c r="F162" s="16">
        <v>378</v>
      </c>
      <c r="G162" s="16">
        <v>3</v>
      </c>
      <c r="H162" s="16">
        <v>367</v>
      </c>
      <c r="I162" s="16">
        <v>3</v>
      </c>
      <c r="J162" s="16">
        <v>745</v>
      </c>
      <c r="K162" s="16">
        <v>6</v>
      </c>
      <c r="L162" s="16">
        <v>308</v>
      </c>
      <c r="M162" s="9" t="s">
        <v>400</v>
      </c>
    </row>
    <row r="163" spans="1:13" x14ac:dyDescent="0.2">
      <c r="A163" s="10" t="str">
        <f t="shared" si="10"/>
        <v>2023/8末</v>
      </c>
      <c r="B163" s="10" t="str">
        <f t="shared" si="10"/>
        <v>令和5/8末</v>
      </c>
      <c r="C163" s="18">
        <v>161</v>
      </c>
      <c r="D163" s="18">
        <v>176</v>
      </c>
      <c r="E163" s="19" t="s">
        <v>475</v>
      </c>
      <c r="F163" s="18">
        <v>195</v>
      </c>
      <c r="G163" s="18">
        <v>0</v>
      </c>
      <c r="H163" s="18">
        <v>208</v>
      </c>
      <c r="I163" s="18">
        <v>0</v>
      </c>
      <c r="J163" s="18">
        <v>403</v>
      </c>
      <c r="K163" s="18">
        <v>0</v>
      </c>
      <c r="L163" s="18">
        <v>143</v>
      </c>
      <c r="M163" s="7" t="s">
        <v>400</v>
      </c>
    </row>
    <row r="164" spans="1:13" x14ac:dyDescent="0.2">
      <c r="A164" s="8" t="str">
        <f t="shared" si="10"/>
        <v>2023/8末</v>
      </c>
      <c r="B164" s="8" t="str">
        <f t="shared" si="10"/>
        <v>令和5/8末</v>
      </c>
      <c r="C164" s="16">
        <v>162</v>
      </c>
      <c r="D164" s="16">
        <v>177</v>
      </c>
      <c r="E164" s="17" t="s">
        <v>195</v>
      </c>
      <c r="F164" s="16">
        <v>87</v>
      </c>
      <c r="G164" s="16">
        <v>1</v>
      </c>
      <c r="H164" s="16">
        <v>96</v>
      </c>
      <c r="I164" s="16">
        <v>2</v>
      </c>
      <c r="J164" s="16">
        <v>183</v>
      </c>
      <c r="K164" s="16">
        <v>3</v>
      </c>
      <c r="L164" s="16">
        <v>86</v>
      </c>
      <c r="M164" s="9" t="s">
        <v>400</v>
      </c>
    </row>
    <row r="165" spans="1:13" x14ac:dyDescent="0.2">
      <c r="A165" s="10" t="str">
        <f t="shared" ref="A165:B180" si="11">A164</f>
        <v>2023/8末</v>
      </c>
      <c r="B165" s="10" t="str">
        <f t="shared" si="11"/>
        <v>令和5/8末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71</v>
      </c>
      <c r="I165" s="18">
        <v>0</v>
      </c>
      <c r="J165" s="18">
        <v>158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2023/8末</v>
      </c>
      <c r="B166" s="8" t="str">
        <f t="shared" si="11"/>
        <v>令和5/8末</v>
      </c>
      <c r="C166" s="16">
        <v>164</v>
      </c>
      <c r="D166" s="16">
        <v>179</v>
      </c>
      <c r="E166" s="17" t="s">
        <v>197</v>
      </c>
      <c r="F166" s="16">
        <v>246</v>
      </c>
      <c r="G166" s="16">
        <v>19</v>
      </c>
      <c r="H166" s="16">
        <v>225</v>
      </c>
      <c r="I166" s="16">
        <v>8</v>
      </c>
      <c r="J166" s="16">
        <v>471</v>
      </c>
      <c r="K166" s="16">
        <v>27</v>
      </c>
      <c r="L166" s="16">
        <v>207</v>
      </c>
      <c r="M166" s="9" t="s">
        <v>400</v>
      </c>
    </row>
    <row r="167" spans="1:13" x14ac:dyDescent="0.2">
      <c r="A167" s="10" t="str">
        <f t="shared" si="11"/>
        <v>2023/8末</v>
      </c>
      <c r="B167" s="10" t="str">
        <f t="shared" si="11"/>
        <v>令和5/8末</v>
      </c>
      <c r="C167" s="18">
        <v>165</v>
      </c>
      <c r="D167" s="18">
        <v>193</v>
      </c>
      <c r="E167" s="19" t="s">
        <v>198</v>
      </c>
      <c r="F167" s="18">
        <v>210</v>
      </c>
      <c r="G167" s="18">
        <v>0</v>
      </c>
      <c r="H167" s="18">
        <v>237</v>
      </c>
      <c r="I167" s="18">
        <v>1</v>
      </c>
      <c r="J167" s="18">
        <v>447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2023/8末</v>
      </c>
      <c r="B168" s="8" t="str">
        <f t="shared" si="11"/>
        <v>令和5/8末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2023/8末</v>
      </c>
      <c r="B169" s="10" t="str">
        <f t="shared" si="11"/>
        <v>令和5/8末</v>
      </c>
      <c r="C169" s="18">
        <v>167</v>
      </c>
      <c r="D169" s="18">
        <v>180</v>
      </c>
      <c r="E169" s="19" t="s">
        <v>200</v>
      </c>
      <c r="F169" s="18">
        <v>91</v>
      </c>
      <c r="G169" s="18">
        <v>0</v>
      </c>
      <c r="H169" s="18">
        <v>85</v>
      </c>
      <c r="I169" s="18">
        <v>0</v>
      </c>
      <c r="J169" s="18">
        <v>176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2023/8末</v>
      </c>
      <c r="B170" s="8" t="str">
        <f t="shared" si="11"/>
        <v>令和5/8末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13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2023/8末</v>
      </c>
      <c r="B171" s="10" t="str">
        <f t="shared" si="11"/>
        <v>令和5/8末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2023/8末</v>
      </c>
      <c r="B172" s="8" t="str">
        <f t="shared" si="11"/>
        <v>令和5/8末</v>
      </c>
      <c r="C172" s="16">
        <v>170</v>
      </c>
      <c r="D172" s="16">
        <v>183</v>
      </c>
      <c r="E172" s="17" t="s">
        <v>203</v>
      </c>
      <c r="F172" s="16">
        <v>373</v>
      </c>
      <c r="G172" s="16">
        <v>1</v>
      </c>
      <c r="H172" s="16">
        <v>379</v>
      </c>
      <c r="I172" s="16">
        <v>2</v>
      </c>
      <c r="J172" s="16">
        <v>752</v>
      </c>
      <c r="K172" s="16">
        <v>3</v>
      </c>
      <c r="L172" s="16">
        <v>281</v>
      </c>
      <c r="M172" s="9" t="s">
        <v>401</v>
      </c>
    </row>
    <row r="173" spans="1:13" x14ac:dyDescent="0.2">
      <c r="A173" s="10" t="str">
        <f t="shared" si="11"/>
        <v>2023/8末</v>
      </c>
      <c r="B173" s="10" t="str">
        <f t="shared" si="11"/>
        <v>令和5/8末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130</v>
      </c>
      <c r="I173" s="18">
        <v>1</v>
      </c>
      <c r="J173" s="18">
        <v>263</v>
      </c>
      <c r="K173" s="18">
        <v>1</v>
      </c>
      <c r="L173" s="18">
        <v>95</v>
      </c>
      <c r="M173" s="7" t="s">
        <v>401</v>
      </c>
    </row>
    <row r="174" spans="1:13" x14ac:dyDescent="0.2">
      <c r="A174" s="8" t="str">
        <f t="shared" si="11"/>
        <v>2023/8末</v>
      </c>
      <c r="B174" s="8" t="str">
        <f t="shared" si="11"/>
        <v>令和5/8末</v>
      </c>
      <c r="C174" s="16">
        <v>172</v>
      </c>
      <c r="D174" s="16">
        <v>185</v>
      </c>
      <c r="E174" s="17" t="s">
        <v>205</v>
      </c>
      <c r="F174" s="16">
        <v>105</v>
      </c>
      <c r="G174" s="16">
        <v>1</v>
      </c>
      <c r="H174" s="16">
        <v>104</v>
      </c>
      <c r="I174" s="16">
        <v>6</v>
      </c>
      <c r="J174" s="16">
        <v>209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2023/8末</v>
      </c>
      <c r="B175" s="10" t="str">
        <f t="shared" si="11"/>
        <v>令和5/8末</v>
      </c>
      <c r="C175" s="18">
        <v>173</v>
      </c>
      <c r="D175" s="18">
        <v>186</v>
      </c>
      <c r="E175" s="19" t="s">
        <v>206</v>
      </c>
      <c r="F175" s="18">
        <v>195</v>
      </c>
      <c r="G175" s="18">
        <v>9</v>
      </c>
      <c r="H175" s="18">
        <v>195</v>
      </c>
      <c r="I175" s="18">
        <v>3</v>
      </c>
      <c r="J175" s="18">
        <v>390</v>
      </c>
      <c r="K175" s="18">
        <v>12</v>
      </c>
      <c r="L175" s="18">
        <v>171</v>
      </c>
      <c r="M175" s="7" t="s">
        <v>401</v>
      </c>
    </row>
    <row r="176" spans="1:13" x14ac:dyDescent="0.2">
      <c r="A176" s="8" t="str">
        <f t="shared" si="11"/>
        <v>2023/8末</v>
      </c>
      <c r="B176" s="8" t="str">
        <f t="shared" si="11"/>
        <v>令和5/8末</v>
      </c>
      <c r="C176" s="16">
        <v>174</v>
      </c>
      <c r="D176" s="16">
        <v>187</v>
      </c>
      <c r="E176" s="17" t="s">
        <v>207</v>
      </c>
      <c r="F176" s="16">
        <v>174</v>
      </c>
      <c r="G176" s="16">
        <v>1</v>
      </c>
      <c r="H176" s="16">
        <v>148</v>
      </c>
      <c r="I176" s="16">
        <v>1</v>
      </c>
      <c r="J176" s="16">
        <v>322</v>
      </c>
      <c r="K176" s="16">
        <v>2</v>
      </c>
      <c r="L176" s="16">
        <v>157</v>
      </c>
      <c r="M176" s="9" t="s">
        <v>401</v>
      </c>
    </row>
    <row r="177" spans="1:13" x14ac:dyDescent="0.2">
      <c r="A177" s="10" t="str">
        <f t="shared" si="11"/>
        <v>2023/8末</v>
      </c>
      <c r="B177" s="10" t="str">
        <f t="shared" si="11"/>
        <v>令和5/8末</v>
      </c>
      <c r="C177" s="18">
        <v>175</v>
      </c>
      <c r="D177" s="18">
        <v>188</v>
      </c>
      <c r="E177" s="19" t="s">
        <v>208</v>
      </c>
      <c r="F177" s="18">
        <v>198</v>
      </c>
      <c r="G177" s="18">
        <v>4</v>
      </c>
      <c r="H177" s="18">
        <v>174</v>
      </c>
      <c r="I177" s="18">
        <v>3</v>
      </c>
      <c r="J177" s="18">
        <v>372</v>
      </c>
      <c r="K177" s="18">
        <v>7</v>
      </c>
      <c r="L177" s="18">
        <v>173</v>
      </c>
      <c r="M177" s="7" t="s">
        <v>401</v>
      </c>
    </row>
    <row r="178" spans="1:13" x14ac:dyDescent="0.2">
      <c r="A178" s="8" t="str">
        <f t="shared" si="11"/>
        <v>2023/8末</v>
      </c>
      <c r="B178" s="8" t="str">
        <f t="shared" si="11"/>
        <v>令和5/8末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0</v>
      </c>
      <c r="H178" s="16">
        <v>49</v>
      </c>
      <c r="I178" s="16">
        <v>0</v>
      </c>
      <c r="J178" s="16">
        <v>106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2023/8末</v>
      </c>
      <c r="B179" s="10" t="str">
        <f t="shared" si="11"/>
        <v>令和5/8末</v>
      </c>
      <c r="C179" s="18">
        <v>177</v>
      </c>
      <c r="D179" s="18">
        <v>190</v>
      </c>
      <c r="E179" s="19" t="s">
        <v>210</v>
      </c>
      <c r="F179" s="18">
        <v>220</v>
      </c>
      <c r="G179" s="18">
        <v>3</v>
      </c>
      <c r="H179" s="18">
        <v>199</v>
      </c>
      <c r="I179" s="18">
        <v>3</v>
      </c>
      <c r="J179" s="18">
        <v>419</v>
      </c>
      <c r="K179" s="18">
        <v>6</v>
      </c>
      <c r="L179" s="18">
        <v>206</v>
      </c>
      <c r="M179" s="7" t="s">
        <v>401</v>
      </c>
    </row>
    <row r="180" spans="1:13" x14ac:dyDescent="0.2">
      <c r="A180" s="8" t="str">
        <f t="shared" si="11"/>
        <v>2023/8末</v>
      </c>
      <c r="B180" s="8" t="str">
        <f t="shared" si="11"/>
        <v>令和5/8末</v>
      </c>
      <c r="C180" s="16">
        <v>178</v>
      </c>
      <c r="D180" s="16">
        <v>192</v>
      </c>
      <c r="E180" s="17" t="s">
        <v>211</v>
      </c>
      <c r="F180" s="16">
        <v>521</v>
      </c>
      <c r="G180" s="16">
        <v>1</v>
      </c>
      <c r="H180" s="16">
        <v>500</v>
      </c>
      <c r="I180" s="16">
        <v>1</v>
      </c>
      <c r="J180" s="16">
        <v>1021</v>
      </c>
      <c r="K180" s="16">
        <v>2</v>
      </c>
      <c r="L180" s="16">
        <v>378</v>
      </c>
      <c r="M180" s="9" t="s">
        <v>401</v>
      </c>
    </row>
    <row r="181" spans="1:13" x14ac:dyDescent="0.2">
      <c r="A181" s="10" t="str">
        <f t="shared" ref="A181:B196" si="12">A180</f>
        <v>2023/8末</v>
      </c>
      <c r="B181" s="10" t="str">
        <f t="shared" si="12"/>
        <v>令和5/8末</v>
      </c>
      <c r="C181" s="18">
        <v>179</v>
      </c>
      <c r="D181" s="18">
        <v>191</v>
      </c>
      <c r="E181" s="19" t="s">
        <v>212</v>
      </c>
      <c r="F181" s="18">
        <v>483</v>
      </c>
      <c r="G181" s="18">
        <v>2</v>
      </c>
      <c r="H181" s="18">
        <v>444</v>
      </c>
      <c r="I181" s="18">
        <v>4</v>
      </c>
      <c r="J181" s="18">
        <v>927</v>
      </c>
      <c r="K181" s="18">
        <v>6</v>
      </c>
      <c r="L181" s="18">
        <v>407</v>
      </c>
      <c r="M181" s="7" t="s">
        <v>401</v>
      </c>
    </row>
    <row r="182" spans="1:13" x14ac:dyDescent="0.2">
      <c r="A182" s="8" t="str">
        <f t="shared" si="12"/>
        <v>2023/8末</v>
      </c>
      <c r="B182" s="8" t="str">
        <f t="shared" si="12"/>
        <v>令和5/8末</v>
      </c>
      <c r="C182" s="16">
        <v>180</v>
      </c>
      <c r="D182" s="16">
        <v>240</v>
      </c>
      <c r="E182" s="17" t="s">
        <v>213</v>
      </c>
      <c r="F182" s="16">
        <v>53</v>
      </c>
      <c r="G182" s="16">
        <v>0</v>
      </c>
      <c r="H182" s="16">
        <v>59</v>
      </c>
      <c r="I182" s="16">
        <v>0</v>
      </c>
      <c r="J182" s="16">
        <v>112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2023/8末</v>
      </c>
      <c r="B183" s="10" t="str">
        <f t="shared" si="12"/>
        <v>令和5/8末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138</v>
      </c>
      <c r="I183" s="18">
        <v>5</v>
      </c>
      <c r="J183" s="18">
        <v>281</v>
      </c>
      <c r="K183" s="18">
        <v>8</v>
      </c>
      <c r="L183" s="18">
        <v>125</v>
      </c>
      <c r="M183" s="7" t="s">
        <v>402</v>
      </c>
    </row>
    <row r="184" spans="1:13" x14ac:dyDescent="0.2">
      <c r="A184" s="8" t="str">
        <f t="shared" si="12"/>
        <v>2023/8末</v>
      </c>
      <c r="B184" s="8" t="str">
        <f t="shared" si="12"/>
        <v>令和5/8末</v>
      </c>
      <c r="C184" s="16">
        <v>182</v>
      </c>
      <c r="D184" s="16">
        <v>242</v>
      </c>
      <c r="E184" s="17" t="s">
        <v>215</v>
      </c>
      <c r="F184" s="16">
        <v>48</v>
      </c>
      <c r="G184" s="16">
        <v>0</v>
      </c>
      <c r="H184" s="16">
        <v>49</v>
      </c>
      <c r="I184" s="16">
        <v>0</v>
      </c>
      <c r="J184" s="16">
        <v>97</v>
      </c>
      <c r="K184" s="16">
        <v>0</v>
      </c>
      <c r="L184" s="16">
        <v>38</v>
      </c>
      <c r="M184" s="9" t="s">
        <v>402</v>
      </c>
    </row>
    <row r="185" spans="1:13" x14ac:dyDescent="0.2">
      <c r="A185" s="10" t="str">
        <f t="shared" si="12"/>
        <v>2023/8末</v>
      </c>
      <c r="B185" s="10" t="str">
        <f t="shared" si="12"/>
        <v>令和5/8末</v>
      </c>
      <c r="C185" s="18">
        <v>183</v>
      </c>
      <c r="D185" s="18">
        <v>243</v>
      </c>
      <c r="E185" s="19" t="s">
        <v>216</v>
      </c>
      <c r="F185" s="18">
        <v>55</v>
      </c>
      <c r="G185" s="18">
        <v>0</v>
      </c>
      <c r="H185" s="18">
        <v>53</v>
      </c>
      <c r="I185" s="18">
        <v>0</v>
      </c>
      <c r="J185" s="18">
        <v>108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2023/8末</v>
      </c>
      <c r="B186" s="8" t="str">
        <f t="shared" si="12"/>
        <v>令和5/8末</v>
      </c>
      <c r="C186" s="16">
        <v>184</v>
      </c>
      <c r="D186" s="16">
        <v>244</v>
      </c>
      <c r="E186" s="17" t="s">
        <v>217</v>
      </c>
      <c r="F186" s="16">
        <v>22</v>
      </c>
      <c r="G186" s="16">
        <v>0</v>
      </c>
      <c r="H186" s="16">
        <v>26</v>
      </c>
      <c r="I186" s="16">
        <v>1</v>
      </c>
      <c r="J186" s="16">
        <v>48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2023/8末</v>
      </c>
      <c r="B187" s="10" t="str">
        <f t="shared" si="12"/>
        <v>令和5/8末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2023/8末</v>
      </c>
      <c r="B188" s="8" t="str">
        <f t="shared" si="12"/>
        <v>令和5/8末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2023/8末</v>
      </c>
      <c r="B189" s="10" t="str">
        <f t="shared" si="12"/>
        <v>令和5/8末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60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2023/8末</v>
      </c>
      <c r="B190" s="8" t="str">
        <f t="shared" si="12"/>
        <v>令和5/8末</v>
      </c>
      <c r="C190" s="16">
        <v>188</v>
      </c>
      <c r="D190" s="16">
        <v>100</v>
      </c>
      <c r="E190" s="17" t="s">
        <v>221</v>
      </c>
      <c r="F190" s="16">
        <v>77</v>
      </c>
      <c r="G190" s="16">
        <v>0</v>
      </c>
      <c r="H190" s="16">
        <v>57</v>
      </c>
      <c r="I190" s="16">
        <v>0</v>
      </c>
      <c r="J190" s="16">
        <v>134</v>
      </c>
      <c r="K190" s="16">
        <v>0</v>
      </c>
      <c r="L190" s="16">
        <v>65</v>
      </c>
      <c r="M190" s="9" t="s">
        <v>403</v>
      </c>
    </row>
    <row r="191" spans="1:13" x14ac:dyDescent="0.2">
      <c r="A191" s="10" t="str">
        <f t="shared" si="12"/>
        <v>2023/8末</v>
      </c>
      <c r="B191" s="10" t="str">
        <f t="shared" si="12"/>
        <v>令和5/8末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2023/8末</v>
      </c>
      <c r="B192" s="8" t="str">
        <f t="shared" si="12"/>
        <v>令和5/8末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2023/8末</v>
      </c>
      <c r="B193" s="10" t="str">
        <f t="shared" si="12"/>
        <v>令和5/8末</v>
      </c>
      <c r="C193" s="18">
        <v>191</v>
      </c>
      <c r="D193" s="18">
        <v>132</v>
      </c>
      <c r="E193" s="19" t="s">
        <v>224</v>
      </c>
      <c r="F193" s="18">
        <v>4</v>
      </c>
      <c r="G193" s="18">
        <v>0</v>
      </c>
      <c r="H193" s="18">
        <v>23</v>
      </c>
      <c r="I193" s="18">
        <v>0</v>
      </c>
      <c r="J193" s="18">
        <v>27</v>
      </c>
      <c r="K193" s="18">
        <v>0</v>
      </c>
      <c r="L193" s="18">
        <v>26</v>
      </c>
      <c r="M193" s="7" t="s">
        <v>403</v>
      </c>
    </row>
    <row r="194" spans="1:13" x14ac:dyDescent="0.2">
      <c r="A194" s="8" t="str">
        <f t="shared" si="12"/>
        <v>2023/8末</v>
      </c>
      <c r="B194" s="8" t="str">
        <f t="shared" si="12"/>
        <v>令和5/8末</v>
      </c>
      <c r="C194" s="16">
        <v>192</v>
      </c>
      <c r="D194" s="16">
        <v>220</v>
      </c>
      <c r="E194" s="17" t="s">
        <v>225</v>
      </c>
      <c r="F194" s="16">
        <v>73</v>
      </c>
      <c r="G194" s="16">
        <v>1</v>
      </c>
      <c r="H194" s="16">
        <v>59</v>
      </c>
      <c r="I194" s="16">
        <v>0</v>
      </c>
      <c r="J194" s="16">
        <v>132</v>
      </c>
      <c r="K194" s="16">
        <v>1</v>
      </c>
      <c r="L194" s="16">
        <v>58</v>
      </c>
      <c r="M194" s="9" t="s">
        <v>404</v>
      </c>
    </row>
    <row r="195" spans="1:13" x14ac:dyDescent="0.2">
      <c r="A195" s="10" t="str">
        <f t="shared" si="12"/>
        <v>2023/8末</v>
      </c>
      <c r="B195" s="10" t="str">
        <f t="shared" si="12"/>
        <v>令和5/8末</v>
      </c>
      <c r="C195" s="18">
        <v>193</v>
      </c>
      <c r="D195" s="18">
        <v>221</v>
      </c>
      <c r="E195" s="19" t="s">
        <v>226</v>
      </c>
      <c r="F195" s="18">
        <v>109</v>
      </c>
      <c r="G195" s="18">
        <v>0</v>
      </c>
      <c r="H195" s="18">
        <v>94</v>
      </c>
      <c r="I195" s="18">
        <v>0</v>
      </c>
      <c r="J195" s="18">
        <v>203</v>
      </c>
      <c r="K195" s="18">
        <v>0</v>
      </c>
      <c r="L195" s="18">
        <v>89</v>
      </c>
      <c r="M195" s="7" t="s">
        <v>404</v>
      </c>
    </row>
    <row r="196" spans="1:13" x14ac:dyDescent="0.2">
      <c r="A196" s="8" t="str">
        <f t="shared" si="12"/>
        <v>2023/8末</v>
      </c>
      <c r="B196" s="8" t="str">
        <f t="shared" si="12"/>
        <v>令和5/8末</v>
      </c>
      <c r="C196" s="16">
        <v>194</v>
      </c>
      <c r="D196" s="16">
        <v>222</v>
      </c>
      <c r="E196" s="17" t="s">
        <v>227</v>
      </c>
      <c r="F196" s="16">
        <v>29</v>
      </c>
      <c r="G196" s="16">
        <v>0</v>
      </c>
      <c r="H196" s="16">
        <v>20</v>
      </c>
      <c r="I196" s="16">
        <v>0</v>
      </c>
      <c r="J196" s="16">
        <v>49</v>
      </c>
      <c r="K196" s="16">
        <v>0</v>
      </c>
      <c r="L196" s="16">
        <v>25</v>
      </c>
      <c r="M196" s="9" t="s">
        <v>404</v>
      </c>
    </row>
    <row r="197" spans="1:13" x14ac:dyDescent="0.2">
      <c r="A197" s="10" t="str">
        <f t="shared" ref="A197:B212" si="13">A196</f>
        <v>2023/8末</v>
      </c>
      <c r="B197" s="10" t="str">
        <f t="shared" si="13"/>
        <v>令和5/8末</v>
      </c>
      <c r="C197" s="18">
        <v>195</v>
      </c>
      <c r="D197" s="18">
        <v>223</v>
      </c>
      <c r="E197" s="19" t="s">
        <v>228</v>
      </c>
      <c r="F197" s="18">
        <v>154</v>
      </c>
      <c r="G197" s="18">
        <v>0</v>
      </c>
      <c r="H197" s="18">
        <v>169</v>
      </c>
      <c r="I197" s="18">
        <v>0</v>
      </c>
      <c r="J197" s="18">
        <v>323</v>
      </c>
      <c r="K197" s="18">
        <v>0</v>
      </c>
      <c r="L197" s="18">
        <v>140</v>
      </c>
      <c r="M197" s="7" t="s">
        <v>404</v>
      </c>
    </row>
    <row r="198" spans="1:13" x14ac:dyDescent="0.2">
      <c r="A198" s="8" t="str">
        <f t="shared" si="13"/>
        <v>2023/8末</v>
      </c>
      <c r="B198" s="8" t="str">
        <f t="shared" si="13"/>
        <v>令和5/8末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2023/8末</v>
      </c>
      <c r="B199" s="10" t="str">
        <f t="shared" si="13"/>
        <v>令和5/8末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2023/8末</v>
      </c>
      <c r="B200" s="8" t="str">
        <f t="shared" si="13"/>
        <v>令和5/8末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2023/8末</v>
      </c>
      <c r="B201" s="10" t="str">
        <f t="shared" si="13"/>
        <v>令和5/8末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2023/8末</v>
      </c>
      <c r="B202" s="8" t="str">
        <f t="shared" si="13"/>
        <v>令和5/8末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2023/8末</v>
      </c>
      <c r="B203" s="10" t="str">
        <f t="shared" si="13"/>
        <v>令和5/8末</v>
      </c>
      <c r="C203" s="18">
        <v>201</v>
      </c>
      <c r="D203" s="18">
        <v>230</v>
      </c>
      <c r="E203" s="19" t="s">
        <v>234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17</v>
      </c>
      <c r="M203" s="7" t="s">
        <v>405</v>
      </c>
    </row>
    <row r="204" spans="1:13" x14ac:dyDescent="0.2">
      <c r="A204" s="8" t="str">
        <f t="shared" si="13"/>
        <v>2023/8末</v>
      </c>
      <c r="B204" s="8" t="str">
        <f t="shared" si="13"/>
        <v>令和5/8末</v>
      </c>
      <c r="C204" s="16">
        <v>202</v>
      </c>
      <c r="D204" s="16">
        <v>231</v>
      </c>
      <c r="E204" s="17" t="s">
        <v>235</v>
      </c>
      <c r="F204" s="16">
        <v>95</v>
      </c>
      <c r="G204" s="16">
        <v>0</v>
      </c>
      <c r="H204" s="16">
        <v>108</v>
      </c>
      <c r="I204" s="16">
        <v>1</v>
      </c>
      <c r="J204" s="16">
        <v>203</v>
      </c>
      <c r="K204" s="16">
        <v>1</v>
      </c>
      <c r="L204" s="16">
        <v>93</v>
      </c>
      <c r="M204" s="9" t="s">
        <v>405</v>
      </c>
    </row>
    <row r="205" spans="1:13" x14ac:dyDescent="0.2">
      <c r="A205" s="10" t="str">
        <f t="shared" si="13"/>
        <v>2023/8末</v>
      </c>
      <c r="B205" s="10" t="str">
        <f t="shared" si="13"/>
        <v>令和5/8末</v>
      </c>
      <c r="C205" s="18">
        <v>203</v>
      </c>
      <c r="D205" s="18">
        <v>232</v>
      </c>
      <c r="E205" s="19" t="s">
        <v>236</v>
      </c>
      <c r="F205" s="18">
        <v>52</v>
      </c>
      <c r="G205" s="18">
        <v>0</v>
      </c>
      <c r="H205" s="18">
        <v>44</v>
      </c>
      <c r="I205" s="18">
        <v>0</v>
      </c>
      <c r="J205" s="18">
        <v>96</v>
      </c>
      <c r="K205" s="18">
        <v>0</v>
      </c>
      <c r="L205" s="18">
        <v>49</v>
      </c>
      <c r="M205" s="7" t="s">
        <v>405</v>
      </c>
    </row>
    <row r="206" spans="1:13" x14ac:dyDescent="0.2">
      <c r="A206" s="8" t="str">
        <f t="shared" si="13"/>
        <v>2023/8末</v>
      </c>
      <c r="B206" s="8" t="str">
        <f t="shared" si="13"/>
        <v>令和5/8末</v>
      </c>
      <c r="C206" s="16">
        <v>204</v>
      </c>
      <c r="D206" s="16">
        <v>200</v>
      </c>
      <c r="E206" s="17" t="s">
        <v>237</v>
      </c>
      <c r="F206" s="16">
        <v>26</v>
      </c>
      <c r="G206" s="16">
        <v>0</v>
      </c>
      <c r="H206" s="16">
        <v>27</v>
      </c>
      <c r="I206" s="16">
        <v>0</v>
      </c>
      <c r="J206" s="16">
        <v>53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2023/8末</v>
      </c>
      <c r="B207" s="10" t="str">
        <f t="shared" si="13"/>
        <v>令和5/8末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68</v>
      </c>
      <c r="I207" s="18">
        <v>0</v>
      </c>
      <c r="J207" s="18">
        <v>128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2023/8末</v>
      </c>
      <c r="B208" s="8" t="str">
        <f t="shared" si="13"/>
        <v>令和5/8末</v>
      </c>
      <c r="C208" s="16">
        <v>206</v>
      </c>
      <c r="D208" s="16">
        <v>202</v>
      </c>
      <c r="E208" s="17" t="s">
        <v>239</v>
      </c>
      <c r="F208" s="16">
        <v>45</v>
      </c>
      <c r="G208" s="16">
        <v>0</v>
      </c>
      <c r="H208" s="16">
        <v>47</v>
      </c>
      <c r="I208" s="16">
        <v>1</v>
      </c>
      <c r="J208" s="16">
        <v>92</v>
      </c>
      <c r="K208" s="16">
        <v>1</v>
      </c>
      <c r="L208" s="16">
        <v>35</v>
      </c>
      <c r="M208" s="9" t="s">
        <v>406</v>
      </c>
    </row>
    <row r="209" spans="1:13" x14ac:dyDescent="0.2">
      <c r="A209" s="10" t="str">
        <f t="shared" si="13"/>
        <v>2023/8末</v>
      </c>
      <c r="B209" s="10" t="str">
        <f t="shared" si="13"/>
        <v>令和5/8末</v>
      </c>
      <c r="C209" s="18">
        <v>207</v>
      </c>
      <c r="D209" s="18">
        <v>203</v>
      </c>
      <c r="E209" s="19" t="s">
        <v>240</v>
      </c>
      <c r="F209" s="18">
        <v>176</v>
      </c>
      <c r="G209" s="18">
        <v>1</v>
      </c>
      <c r="H209" s="18">
        <v>176</v>
      </c>
      <c r="I209" s="18">
        <v>2</v>
      </c>
      <c r="J209" s="18">
        <v>352</v>
      </c>
      <c r="K209" s="18">
        <v>3</v>
      </c>
      <c r="L209" s="18">
        <v>141</v>
      </c>
      <c r="M209" s="7" t="s">
        <v>406</v>
      </c>
    </row>
    <row r="210" spans="1:13" x14ac:dyDescent="0.2">
      <c r="A210" s="8" t="str">
        <f t="shared" si="13"/>
        <v>2023/8末</v>
      </c>
      <c r="B210" s="8" t="str">
        <f t="shared" si="13"/>
        <v>令和5/8末</v>
      </c>
      <c r="C210" s="16">
        <v>208</v>
      </c>
      <c r="D210" s="16">
        <v>204</v>
      </c>
      <c r="E210" s="17" t="s">
        <v>241</v>
      </c>
      <c r="F210" s="16">
        <v>204</v>
      </c>
      <c r="G210" s="16">
        <v>0</v>
      </c>
      <c r="H210" s="16">
        <v>223</v>
      </c>
      <c r="I210" s="16">
        <v>1</v>
      </c>
      <c r="J210" s="16">
        <v>427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2023/8末</v>
      </c>
      <c r="B211" s="10" t="str">
        <f t="shared" si="13"/>
        <v>令和5/8末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88</v>
      </c>
      <c r="I211" s="18">
        <v>1</v>
      </c>
      <c r="J211" s="18">
        <v>174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2023/8末</v>
      </c>
      <c r="B212" s="8" t="str">
        <f t="shared" si="13"/>
        <v>令和5/8末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2023/8末</v>
      </c>
      <c r="B213" s="10" t="str">
        <f t="shared" si="14"/>
        <v>令和5/8末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2023/8末</v>
      </c>
      <c r="B214" s="8" t="str">
        <f t="shared" si="14"/>
        <v>令和5/8末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2023/8末</v>
      </c>
      <c r="B215" s="10" t="str">
        <f t="shared" si="14"/>
        <v>令和5/8末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6</v>
      </c>
      <c r="I215" s="18">
        <v>0</v>
      </c>
      <c r="J215" s="18">
        <v>9</v>
      </c>
      <c r="K215" s="18">
        <v>0</v>
      </c>
      <c r="L215" s="18">
        <v>6</v>
      </c>
      <c r="M215" s="7" t="s">
        <v>406</v>
      </c>
    </row>
    <row r="216" spans="1:13" x14ac:dyDescent="0.2">
      <c r="A216" s="8" t="str">
        <f t="shared" si="14"/>
        <v>2023/8末</v>
      </c>
      <c r="B216" s="8" t="str">
        <f t="shared" si="14"/>
        <v>令和5/8末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2023/8末</v>
      </c>
      <c r="B217" s="10" t="str">
        <f t="shared" si="14"/>
        <v>令和5/8末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2023/8末</v>
      </c>
      <c r="B218" s="8" t="str">
        <f t="shared" si="14"/>
        <v>令和5/8末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198</v>
      </c>
      <c r="I218" s="16">
        <v>1</v>
      </c>
      <c r="J218" s="16">
        <v>390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14"/>
        <v>2023/8末</v>
      </c>
      <c r="B219" s="10" t="str">
        <f t="shared" si="14"/>
        <v>令和5/8末</v>
      </c>
      <c r="C219" s="18">
        <v>217</v>
      </c>
      <c r="D219" s="18">
        <v>323</v>
      </c>
      <c r="E219" s="19" t="s">
        <v>250</v>
      </c>
      <c r="F219" s="18">
        <v>42</v>
      </c>
      <c r="G219" s="18">
        <v>0</v>
      </c>
      <c r="H219" s="18">
        <v>51</v>
      </c>
      <c r="I219" s="18">
        <v>0</v>
      </c>
      <c r="J219" s="18">
        <v>93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2023/8末</v>
      </c>
      <c r="B220" s="8" t="str">
        <f t="shared" si="14"/>
        <v>令和5/8末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57</v>
      </c>
      <c r="I220" s="16">
        <v>0</v>
      </c>
      <c r="J220" s="16">
        <v>104</v>
      </c>
      <c r="K220" s="16">
        <v>0</v>
      </c>
      <c r="L220" s="16">
        <v>40</v>
      </c>
      <c r="M220" s="9" t="s">
        <v>407</v>
      </c>
    </row>
    <row r="221" spans="1:13" x14ac:dyDescent="0.2">
      <c r="A221" s="10" t="str">
        <f t="shared" si="14"/>
        <v>2023/8末</v>
      </c>
      <c r="B221" s="10" t="str">
        <f t="shared" si="14"/>
        <v>令和5/8末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2023/8末</v>
      </c>
      <c r="B222" s="8" t="str">
        <f t="shared" si="14"/>
        <v>令和5/8末</v>
      </c>
      <c r="C222" s="16">
        <v>220</v>
      </c>
      <c r="D222" s="16">
        <v>327</v>
      </c>
      <c r="E222" s="17" t="s">
        <v>253</v>
      </c>
      <c r="F222" s="16">
        <v>128</v>
      </c>
      <c r="G222" s="16">
        <v>0</v>
      </c>
      <c r="H222" s="16">
        <v>141</v>
      </c>
      <c r="I222" s="16">
        <v>0</v>
      </c>
      <c r="J222" s="16">
        <v>269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2023/8末</v>
      </c>
      <c r="B223" s="10" t="str">
        <f t="shared" si="14"/>
        <v>令和5/8末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26</v>
      </c>
      <c r="I223" s="18">
        <v>0</v>
      </c>
      <c r="J223" s="18">
        <v>53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2023/8末</v>
      </c>
      <c r="B224" s="8" t="str">
        <f t="shared" si="14"/>
        <v>令和5/8末</v>
      </c>
      <c r="C224" s="16">
        <v>222</v>
      </c>
      <c r="D224" s="16">
        <v>329</v>
      </c>
      <c r="E224" s="17" t="s">
        <v>255</v>
      </c>
      <c r="F224" s="16">
        <v>38</v>
      </c>
      <c r="G224" s="16">
        <v>0</v>
      </c>
      <c r="H224" s="16">
        <v>46</v>
      </c>
      <c r="I224" s="16">
        <v>0</v>
      </c>
      <c r="J224" s="16">
        <v>84</v>
      </c>
      <c r="K224" s="16">
        <v>0</v>
      </c>
      <c r="L224" s="16">
        <v>30</v>
      </c>
      <c r="M224" s="9" t="s">
        <v>407</v>
      </c>
    </row>
    <row r="225" spans="1:13" x14ac:dyDescent="0.2">
      <c r="A225" s="10" t="str">
        <f t="shared" si="14"/>
        <v>2023/8末</v>
      </c>
      <c r="B225" s="10" t="str">
        <f t="shared" si="14"/>
        <v>令和5/8末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2023/8末</v>
      </c>
      <c r="B226" s="8" t="str">
        <f t="shared" si="14"/>
        <v>令和5/8末</v>
      </c>
      <c r="C226" s="16">
        <v>224</v>
      </c>
      <c r="D226" s="16">
        <v>332</v>
      </c>
      <c r="E226" s="17" t="s">
        <v>257</v>
      </c>
      <c r="F226" s="16">
        <v>75</v>
      </c>
      <c r="G226" s="16">
        <v>0</v>
      </c>
      <c r="H226" s="16">
        <v>83</v>
      </c>
      <c r="I226" s="16">
        <v>0</v>
      </c>
      <c r="J226" s="16">
        <v>158</v>
      </c>
      <c r="K226" s="16">
        <v>0</v>
      </c>
      <c r="L226" s="16">
        <v>61</v>
      </c>
      <c r="M226" s="9" t="s">
        <v>407</v>
      </c>
    </row>
    <row r="227" spans="1:13" x14ac:dyDescent="0.2">
      <c r="A227" s="10" t="str">
        <f t="shared" si="14"/>
        <v>2023/8末</v>
      </c>
      <c r="B227" s="10" t="str">
        <f t="shared" si="14"/>
        <v>令和5/8末</v>
      </c>
      <c r="C227" s="18">
        <v>225</v>
      </c>
      <c r="D227" s="18">
        <v>333</v>
      </c>
      <c r="E227" s="19" t="s">
        <v>258</v>
      </c>
      <c r="F227" s="18">
        <v>100</v>
      </c>
      <c r="G227" s="18">
        <v>0</v>
      </c>
      <c r="H227" s="18">
        <v>90</v>
      </c>
      <c r="I227" s="18">
        <v>0</v>
      </c>
      <c r="J227" s="18">
        <v>190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2023/8末</v>
      </c>
      <c r="B228" s="8" t="str">
        <f t="shared" si="14"/>
        <v>令和5/8末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60</v>
      </c>
      <c r="I228" s="16">
        <v>0</v>
      </c>
      <c r="J228" s="16">
        <v>125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2023/8末</v>
      </c>
      <c r="B229" s="10" t="str">
        <f t="shared" si="15"/>
        <v>令和5/8末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81</v>
      </c>
      <c r="I229" s="18">
        <v>2</v>
      </c>
      <c r="J229" s="18">
        <v>160</v>
      </c>
      <c r="K229" s="18">
        <v>2</v>
      </c>
      <c r="L229" s="18">
        <v>70</v>
      </c>
      <c r="M229" s="7" t="s">
        <v>407</v>
      </c>
    </row>
    <row r="230" spans="1:13" x14ac:dyDescent="0.2">
      <c r="A230" s="8" t="str">
        <f t="shared" si="15"/>
        <v>2023/8末</v>
      </c>
      <c r="B230" s="8" t="str">
        <f t="shared" si="15"/>
        <v>令和5/8末</v>
      </c>
      <c r="C230" s="16">
        <v>228</v>
      </c>
      <c r="D230" s="16">
        <v>336</v>
      </c>
      <c r="E230" s="17" t="s">
        <v>261</v>
      </c>
      <c r="F230" s="16">
        <v>90</v>
      </c>
      <c r="G230" s="16">
        <v>0</v>
      </c>
      <c r="H230" s="16">
        <v>93</v>
      </c>
      <c r="I230" s="16">
        <v>0</v>
      </c>
      <c r="J230" s="16">
        <v>183</v>
      </c>
      <c r="K230" s="16">
        <v>0</v>
      </c>
      <c r="L230" s="16">
        <v>81</v>
      </c>
      <c r="M230" s="9" t="s">
        <v>407</v>
      </c>
    </row>
    <row r="231" spans="1:13" x14ac:dyDescent="0.2">
      <c r="A231" s="10" t="str">
        <f t="shared" si="15"/>
        <v>2023/8末</v>
      </c>
      <c r="B231" s="10" t="str">
        <f t="shared" si="15"/>
        <v>令和5/8末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2023/8末</v>
      </c>
      <c r="B232" s="8" t="str">
        <f t="shared" si="15"/>
        <v>令和5/8末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2023/8末</v>
      </c>
      <c r="B233" s="10" t="str">
        <f t="shared" si="15"/>
        <v>令和5/8末</v>
      </c>
      <c r="C233" s="18">
        <v>231</v>
      </c>
      <c r="D233" s="18">
        <v>340</v>
      </c>
      <c r="E233" s="19" t="s">
        <v>263</v>
      </c>
      <c r="F233" s="18">
        <v>47</v>
      </c>
      <c r="G233" s="18">
        <v>0</v>
      </c>
      <c r="H233" s="18">
        <v>44</v>
      </c>
      <c r="I233" s="18">
        <v>0</v>
      </c>
      <c r="J233" s="18">
        <v>91</v>
      </c>
      <c r="K233" s="18">
        <v>0</v>
      </c>
      <c r="L233" s="18">
        <v>38</v>
      </c>
      <c r="M233" s="7" t="s">
        <v>407</v>
      </c>
    </row>
    <row r="234" spans="1:13" x14ac:dyDescent="0.2">
      <c r="A234" s="8" t="str">
        <f t="shared" si="15"/>
        <v>2023/8末</v>
      </c>
      <c r="B234" s="8" t="str">
        <f t="shared" si="15"/>
        <v>令和5/8末</v>
      </c>
      <c r="C234" s="16">
        <v>232</v>
      </c>
      <c r="D234" s="16">
        <v>341</v>
      </c>
      <c r="E234" s="17" t="s">
        <v>264</v>
      </c>
      <c r="F234" s="16">
        <v>50</v>
      </c>
      <c r="G234" s="16">
        <v>0</v>
      </c>
      <c r="H234" s="16">
        <v>56</v>
      </c>
      <c r="I234" s="16">
        <v>0</v>
      </c>
      <c r="J234" s="16">
        <v>106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2023/8末</v>
      </c>
      <c r="B235" s="10" t="str">
        <f t="shared" si="15"/>
        <v>令和5/8末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2023/8末</v>
      </c>
      <c r="B236" s="8" t="str">
        <f t="shared" si="15"/>
        <v>令和5/8末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2023/8末</v>
      </c>
      <c r="B237" s="10" t="str">
        <f t="shared" si="15"/>
        <v>令和5/8末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2023/8末</v>
      </c>
      <c r="B238" s="8" t="str">
        <f t="shared" si="15"/>
        <v>令和5/8末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2023/8末</v>
      </c>
      <c r="B239" s="10" t="str">
        <f t="shared" si="15"/>
        <v>令和5/8末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2023/8末</v>
      </c>
      <c r="B240" s="8" t="str">
        <f t="shared" si="15"/>
        <v>令和5/8末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39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2023/8末</v>
      </c>
      <c r="B241" s="10" t="str">
        <f t="shared" si="15"/>
        <v>令和5/8末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2023/8末</v>
      </c>
      <c r="B242" s="8" t="str">
        <f t="shared" si="15"/>
        <v>令和5/8末</v>
      </c>
      <c r="C242" s="16">
        <v>240</v>
      </c>
      <c r="D242" s="16">
        <v>250</v>
      </c>
      <c r="E242" s="17" t="s">
        <v>272</v>
      </c>
      <c r="F242" s="16">
        <v>105</v>
      </c>
      <c r="G242" s="16">
        <v>0</v>
      </c>
      <c r="H242" s="16">
        <v>107</v>
      </c>
      <c r="I242" s="16">
        <v>0</v>
      </c>
      <c r="J242" s="16">
        <v>212</v>
      </c>
      <c r="K242" s="16">
        <v>0</v>
      </c>
      <c r="L242" s="16">
        <v>89</v>
      </c>
      <c r="M242" s="9" t="s">
        <v>408</v>
      </c>
    </row>
    <row r="243" spans="1:13" x14ac:dyDescent="0.2">
      <c r="A243" s="10" t="str">
        <f t="shared" si="15"/>
        <v>2023/8末</v>
      </c>
      <c r="B243" s="10" t="str">
        <f t="shared" si="15"/>
        <v>令和5/8末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53</v>
      </c>
      <c r="I243" s="18">
        <v>0</v>
      </c>
      <c r="J243" s="18">
        <v>101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2023/8末</v>
      </c>
      <c r="B244" s="8" t="str">
        <f t="shared" si="15"/>
        <v>令和5/8末</v>
      </c>
      <c r="C244" s="16">
        <v>242</v>
      </c>
      <c r="D244" s="16">
        <v>252</v>
      </c>
      <c r="E244" s="17" t="s">
        <v>274</v>
      </c>
      <c r="F244" s="16">
        <v>80</v>
      </c>
      <c r="G244" s="16">
        <v>0</v>
      </c>
      <c r="H244" s="16">
        <v>97</v>
      </c>
      <c r="I244" s="16">
        <v>0</v>
      </c>
      <c r="J244" s="16">
        <v>177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2023/8末</v>
      </c>
      <c r="B245" s="10" t="str">
        <f t="shared" si="16"/>
        <v>令和5/8末</v>
      </c>
      <c r="C245" s="18">
        <v>243</v>
      </c>
      <c r="D245" s="18">
        <v>253</v>
      </c>
      <c r="E245" s="19" t="s">
        <v>275</v>
      </c>
      <c r="F245" s="18">
        <v>92</v>
      </c>
      <c r="G245" s="18">
        <v>0</v>
      </c>
      <c r="H245" s="18">
        <v>91</v>
      </c>
      <c r="I245" s="18">
        <v>2</v>
      </c>
      <c r="J245" s="18">
        <v>183</v>
      </c>
      <c r="K245" s="18">
        <v>2</v>
      </c>
      <c r="L245" s="18">
        <v>87</v>
      </c>
      <c r="M245" s="7" t="s">
        <v>408</v>
      </c>
    </row>
    <row r="246" spans="1:13" x14ac:dyDescent="0.2">
      <c r="A246" s="8" t="str">
        <f t="shared" si="16"/>
        <v>2023/8末</v>
      </c>
      <c r="B246" s="8" t="str">
        <f t="shared" si="16"/>
        <v>令和5/8末</v>
      </c>
      <c r="C246" s="16">
        <v>244</v>
      </c>
      <c r="D246" s="16">
        <v>254</v>
      </c>
      <c r="E246" s="17" t="s">
        <v>276</v>
      </c>
      <c r="F246" s="16">
        <v>44</v>
      </c>
      <c r="G246" s="16">
        <v>0</v>
      </c>
      <c r="H246" s="16">
        <v>55</v>
      </c>
      <c r="I246" s="16">
        <v>1</v>
      </c>
      <c r="J246" s="16">
        <v>99</v>
      </c>
      <c r="K246" s="16">
        <v>1</v>
      </c>
      <c r="L246" s="16">
        <v>48</v>
      </c>
      <c r="M246" s="9" t="s">
        <v>408</v>
      </c>
    </row>
    <row r="247" spans="1:13" x14ac:dyDescent="0.2">
      <c r="A247" s="10" t="str">
        <f t="shared" si="16"/>
        <v>2023/8末</v>
      </c>
      <c r="B247" s="10" t="str">
        <f t="shared" si="16"/>
        <v>令和5/8末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12</v>
      </c>
      <c r="I247" s="18">
        <v>0</v>
      </c>
      <c r="J247" s="18">
        <v>29</v>
      </c>
      <c r="K247" s="18">
        <v>0</v>
      </c>
      <c r="L247" s="18">
        <v>18</v>
      </c>
      <c r="M247" s="7" t="s">
        <v>408</v>
      </c>
    </row>
    <row r="248" spans="1:13" x14ac:dyDescent="0.2">
      <c r="A248" s="8" t="str">
        <f t="shared" si="16"/>
        <v>2023/8末</v>
      </c>
      <c r="B248" s="8" t="str">
        <f t="shared" si="16"/>
        <v>令和5/8末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13</v>
      </c>
      <c r="I248" s="16">
        <v>0</v>
      </c>
      <c r="J248" s="16">
        <v>25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2023/8末</v>
      </c>
      <c r="B249" s="10" t="str">
        <f t="shared" si="16"/>
        <v>令和5/8末</v>
      </c>
      <c r="C249" s="18">
        <v>247</v>
      </c>
      <c r="D249" s="18">
        <v>257</v>
      </c>
      <c r="E249" s="19" t="s">
        <v>469</v>
      </c>
      <c r="F249" s="18">
        <v>56</v>
      </c>
      <c r="G249" s="18">
        <v>0</v>
      </c>
      <c r="H249" s="18">
        <v>66</v>
      </c>
      <c r="I249" s="18">
        <v>1</v>
      </c>
      <c r="J249" s="18">
        <v>122</v>
      </c>
      <c r="K249" s="18">
        <v>1</v>
      </c>
      <c r="L249" s="18">
        <v>48</v>
      </c>
      <c r="M249" s="7" t="s">
        <v>408</v>
      </c>
    </row>
    <row r="250" spans="1:13" x14ac:dyDescent="0.2">
      <c r="A250" s="8" t="str">
        <f t="shared" si="16"/>
        <v>2023/8末</v>
      </c>
      <c r="B250" s="8" t="str">
        <f t="shared" si="16"/>
        <v>令和5/8末</v>
      </c>
      <c r="C250" s="16">
        <v>248</v>
      </c>
      <c r="D250" s="16">
        <v>258</v>
      </c>
      <c r="E250" s="17" t="s">
        <v>278</v>
      </c>
      <c r="F250" s="16">
        <v>46</v>
      </c>
      <c r="G250" s="16">
        <v>0</v>
      </c>
      <c r="H250" s="16">
        <v>50</v>
      </c>
      <c r="I250" s="16">
        <v>1</v>
      </c>
      <c r="J250" s="16">
        <v>96</v>
      </c>
      <c r="K250" s="16">
        <v>1</v>
      </c>
      <c r="L250" s="16">
        <v>42</v>
      </c>
      <c r="M250" s="9" t="s">
        <v>408</v>
      </c>
    </row>
    <row r="251" spans="1:13" x14ac:dyDescent="0.2">
      <c r="A251" s="10" t="str">
        <f t="shared" si="16"/>
        <v>2023/8末</v>
      </c>
      <c r="B251" s="10" t="str">
        <f t="shared" si="16"/>
        <v>令和5/8末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69</v>
      </c>
      <c r="I251" s="18">
        <v>0</v>
      </c>
      <c r="J251" s="18">
        <v>127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2023/8末</v>
      </c>
      <c r="B252" s="8" t="str">
        <f t="shared" si="16"/>
        <v>令和5/8末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31</v>
      </c>
      <c r="I252" s="16">
        <v>0</v>
      </c>
      <c r="J252" s="16">
        <v>62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2023/8末</v>
      </c>
      <c r="B253" s="10" t="str">
        <f t="shared" si="16"/>
        <v>令和5/8末</v>
      </c>
      <c r="C253" s="18">
        <v>251</v>
      </c>
      <c r="D253" s="18">
        <v>271</v>
      </c>
      <c r="E253" s="19" t="s">
        <v>280</v>
      </c>
      <c r="F253" s="18">
        <v>27</v>
      </c>
      <c r="G253" s="18">
        <v>0</v>
      </c>
      <c r="H253" s="18">
        <v>31</v>
      </c>
      <c r="I253" s="18">
        <v>0</v>
      </c>
      <c r="J253" s="18">
        <v>58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2023/8末</v>
      </c>
      <c r="B254" s="8" t="str">
        <f t="shared" si="16"/>
        <v>令和5/8末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35</v>
      </c>
      <c r="I254" s="16">
        <v>0</v>
      </c>
      <c r="J254" s="16">
        <v>68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2023/8末</v>
      </c>
      <c r="B255" s="10" t="str">
        <f t="shared" si="16"/>
        <v>令和5/8末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40</v>
      </c>
      <c r="I255" s="18">
        <v>0</v>
      </c>
      <c r="J255" s="18">
        <v>77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2023/8末</v>
      </c>
      <c r="B256" s="8" t="str">
        <f t="shared" si="16"/>
        <v>令和5/8末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50</v>
      </c>
      <c r="I256" s="16">
        <v>0</v>
      </c>
      <c r="J256" s="16">
        <v>99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2023/8末</v>
      </c>
      <c r="B257" s="10" t="str">
        <f t="shared" si="16"/>
        <v>令和5/8末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2023/8末</v>
      </c>
      <c r="B258" s="8" t="str">
        <f t="shared" si="16"/>
        <v>令和5/8末</v>
      </c>
      <c r="C258" s="16">
        <v>256</v>
      </c>
      <c r="D258" s="16">
        <v>276</v>
      </c>
      <c r="E258" s="17" t="s">
        <v>285</v>
      </c>
      <c r="F258" s="16">
        <v>93</v>
      </c>
      <c r="G258" s="16">
        <v>1</v>
      </c>
      <c r="H258" s="16">
        <v>91</v>
      </c>
      <c r="I258" s="16">
        <v>0</v>
      </c>
      <c r="J258" s="16">
        <v>184</v>
      </c>
      <c r="K258" s="16">
        <v>1</v>
      </c>
      <c r="L258" s="16">
        <v>85</v>
      </c>
      <c r="M258" s="9" t="s">
        <v>409</v>
      </c>
    </row>
    <row r="259" spans="1:13" x14ac:dyDescent="0.2">
      <c r="A259" s="10" t="str">
        <f t="shared" si="16"/>
        <v>2023/8末</v>
      </c>
      <c r="B259" s="10" t="str">
        <f t="shared" si="16"/>
        <v>令和5/8末</v>
      </c>
      <c r="C259" s="18">
        <v>257</v>
      </c>
      <c r="D259" s="18">
        <v>277</v>
      </c>
      <c r="E259" s="19" t="s">
        <v>286</v>
      </c>
      <c r="F259" s="18">
        <v>52</v>
      </c>
      <c r="G259" s="18">
        <v>0</v>
      </c>
      <c r="H259" s="18">
        <v>51</v>
      </c>
      <c r="I259" s="18">
        <v>0</v>
      </c>
      <c r="J259" s="18">
        <v>103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2023/8末</v>
      </c>
      <c r="B260" s="8" t="str">
        <f t="shared" si="16"/>
        <v>令和5/8末</v>
      </c>
      <c r="C260" s="16">
        <v>258</v>
      </c>
      <c r="D260" s="16">
        <v>278</v>
      </c>
      <c r="E260" s="17" t="s">
        <v>287</v>
      </c>
      <c r="F260" s="16">
        <v>91</v>
      </c>
      <c r="G260" s="16">
        <v>1</v>
      </c>
      <c r="H260" s="16">
        <v>80</v>
      </c>
      <c r="I260" s="16">
        <v>1</v>
      </c>
      <c r="J260" s="16">
        <v>171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2023/8末</v>
      </c>
      <c r="B261" s="10" t="str">
        <f t="shared" si="17"/>
        <v>令和5/8末</v>
      </c>
      <c r="C261" s="18">
        <v>259</v>
      </c>
      <c r="D261" s="18">
        <v>280</v>
      </c>
      <c r="E261" s="19" t="s">
        <v>471</v>
      </c>
      <c r="F261" s="18">
        <v>76</v>
      </c>
      <c r="G261" s="18">
        <v>0</v>
      </c>
      <c r="H261" s="18">
        <v>91</v>
      </c>
      <c r="I261" s="18">
        <v>0</v>
      </c>
      <c r="J261" s="18">
        <v>167</v>
      </c>
      <c r="K261" s="18">
        <v>0</v>
      </c>
      <c r="L261" s="18">
        <v>77</v>
      </c>
      <c r="M261" s="7" t="s">
        <v>410</v>
      </c>
    </row>
    <row r="262" spans="1:13" x14ac:dyDescent="0.2">
      <c r="A262" s="8" t="str">
        <f t="shared" si="17"/>
        <v>2023/8末</v>
      </c>
      <c r="B262" s="8" t="str">
        <f t="shared" si="17"/>
        <v>令和5/8末</v>
      </c>
      <c r="C262" s="16">
        <v>260</v>
      </c>
      <c r="D262" s="16">
        <v>281</v>
      </c>
      <c r="E262" s="17" t="s">
        <v>480</v>
      </c>
      <c r="F262" s="16">
        <v>47</v>
      </c>
      <c r="G262" s="16">
        <v>0</v>
      </c>
      <c r="H262" s="16">
        <v>46</v>
      </c>
      <c r="I262" s="16">
        <v>0</v>
      </c>
      <c r="J262" s="16">
        <v>93</v>
      </c>
      <c r="K262" s="16">
        <v>0</v>
      </c>
      <c r="L262" s="16">
        <v>43</v>
      </c>
      <c r="M262" s="9" t="s">
        <v>410</v>
      </c>
    </row>
    <row r="263" spans="1:13" x14ac:dyDescent="0.2">
      <c r="A263" s="10" t="str">
        <f t="shared" si="17"/>
        <v>2023/8末</v>
      </c>
      <c r="B263" s="10" t="str">
        <f t="shared" si="17"/>
        <v>令和5/8末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2023/8末</v>
      </c>
      <c r="B264" s="8" t="str">
        <f t="shared" si="17"/>
        <v>令和5/8末</v>
      </c>
      <c r="C264" s="16">
        <v>262</v>
      </c>
      <c r="D264" s="16">
        <v>283</v>
      </c>
      <c r="E264" s="17" t="s">
        <v>482</v>
      </c>
      <c r="F264" s="16">
        <v>45</v>
      </c>
      <c r="G264" s="16">
        <v>0</v>
      </c>
      <c r="H264" s="16">
        <v>48</v>
      </c>
      <c r="I264" s="16">
        <v>0</v>
      </c>
      <c r="J264" s="16">
        <v>93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2023/8末</v>
      </c>
      <c r="B265" s="10" t="str">
        <f t="shared" si="17"/>
        <v>令和5/8末</v>
      </c>
      <c r="C265" s="18">
        <v>263</v>
      </c>
      <c r="D265" s="18">
        <v>284</v>
      </c>
      <c r="E265" s="19" t="s">
        <v>483</v>
      </c>
      <c r="F265" s="18">
        <v>22</v>
      </c>
      <c r="G265" s="18">
        <v>0</v>
      </c>
      <c r="H265" s="18">
        <v>14</v>
      </c>
      <c r="I265" s="18">
        <v>0</v>
      </c>
      <c r="J265" s="18">
        <v>36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2023/8末</v>
      </c>
      <c r="B266" s="8" t="str">
        <f t="shared" si="17"/>
        <v>令和5/8末</v>
      </c>
      <c r="C266" s="16">
        <v>264</v>
      </c>
      <c r="D266" s="16">
        <v>285</v>
      </c>
      <c r="E266" s="17" t="s">
        <v>484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2023/8末</v>
      </c>
      <c r="B267" s="10" t="str">
        <f t="shared" si="17"/>
        <v>令和5/8末</v>
      </c>
      <c r="C267" s="18">
        <v>265</v>
      </c>
      <c r="D267" s="18">
        <v>286</v>
      </c>
      <c r="E267" s="19" t="s">
        <v>485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2023/8末</v>
      </c>
      <c r="B268" s="8" t="str">
        <f t="shared" si="17"/>
        <v>令和5/8末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2023/8末</v>
      </c>
      <c r="B269" s="10" t="str">
        <f t="shared" si="17"/>
        <v>令和5/8末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28</v>
      </c>
      <c r="I269" s="18">
        <v>1</v>
      </c>
      <c r="J269" s="18">
        <v>48</v>
      </c>
      <c r="K269" s="18">
        <v>3</v>
      </c>
      <c r="L269" s="18">
        <v>22</v>
      </c>
      <c r="M269" s="7" t="s">
        <v>410</v>
      </c>
    </row>
    <row r="270" spans="1:13" x14ac:dyDescent="0.2">
      <c r="A270" s="8" t="str">
        <f t="shared" si="17"/>
        <v>2023/8末</v>
      </c>
      <c r="B270" s="8" t="str">
        <f t="shared" si="17"/>
        <v>令和5/8末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15</v>
      </c>
      <c r="I270" s="16">
        <v>1</v>
      </c>
      <c r="J270" s="16">
        <v>31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2023/8末</v>
      </c>
      <c r="B271" s="10" t="str">
        <f t="shared" si="17"/>
        <v>令和5/8末</v>
      </c>
      <c r="C271" s="18">
        <v>269</v>
      </c>
      <c r="D271" s="18">
        <v>290</v>
      </c>
      <c r="E271" s="19" t="s">
        <v>489</v>
      </c>
      <c r="F271" s="18">
        <v>27</v>
      </c>
      <c r="G271" s="18">
        <v>0</v>
      </c>
      <c r="H271" s="18">
        <v>33</v>
      </c>
      <c r="I271" s="18">
        <v>0</v>
      </c>
      <c r="J271" s="18">
        <v>60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2023/8末</v>
      </c>
      <c r="B272" s="8" t="str">
        <f t="shared" si="17"/>
        <v>令和5/8末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2023/8末</v>
      </c>
      <c r="B273" s="10" t="str">
        <f t="shared" si="17"/>
        <v>令和5/8末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2023/8末</v>
      </c>
      <c r="B274" s="8" t="str">
        <f t="shared" si="17"/>
        <v>令和5/8末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2023/8末</v>
      </c>
      <c r="B275" s="10" t="str">
        <f t="shared" si="17"/>
        <v>令和5/8末</v>
      </c>
      <c r="C275" s="18">
        <v>273</v>
      </c>
      <c r="D275" s="18">
        <v>294</v>
      </c>
      <c r="E275" s="19" t="s">
        <v>493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2023/8末</v>
      </c>
      <c r="B276" s="8" t="str">
        <f t="shared" si="17"/>
        <v>令和5/8末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2023/8末</v>
      </c>
      <c r="B277" s="10" t="str">
        <f t="shared" si="18"/>
        <v>令和5/8末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2023/8末</v>
      </c>
      <c r="B278" s="8" t="str">
        <f t="shared" si="18"/>
        <v>令和5/8末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2023/8末</v>
      </c>
      <c r="B279" s="10" t="str">
        <f t="shared" si="18"/>
        <v>令和5/8末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2023/8末</v>
      </c>
      <c r="B280" s="8" t="str">
        <f t="shared" si="18"/>
        <v>令和5/8末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2023/8末</v>
      </c>
      <c r="B281" s="10" t="str">
        <f t="shared" si="18"/>
        <v>令和5/8末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2023/8末</v>
      </c>
      <c r="B282" s="8" t="str">
        <f t="shared" si="18"/>
        <v>令和5/8末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2023/8末</v>
      </c>
      <c r="B283" s="10" t="str">
        <f t="shared" si="18"/>
        <v>令和5/8末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2023/8末</v>
      </c>
      <c r="B284" s="8" t="str">
        <f t="shared" si="18"/>
        <v>令和5/8末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2023/8末</v>
      </c>
      <c r="B285" s="10" t="str">
        <f t="shared" si="18"/>
        <v>令和5/8末</v>
      </c>
      <c r="C285" s="18">
        <v>283</v>
      </c>
      <c r="D285" s="18">
        <v>400</v>
      </c>
      <c r="E285" s="19" t="s">
        <v>288</v>
      </c>
      <c r="F285" s="18">
        <v>86</v>
      </c>
      <c r="G285" s="18">
        <v>0</v>
      </c>
      <c r="H285" s="18">
        <v>89</v>
      </c>
      <c r="I285" s="18">
        <v>1</v>
      </c>
      <c r="J285" s="18">
        <v>175</v>
      </c>
      <c r="K285" s="18">
        <v>1</v>
      </c>
      <c r="L285" s="18">
        <v>94</v>
      </c>
      <c r="M285" s="7" t="s">
        <v>411</v>
      </c>
    </row>
    <row r="286" spans="1:13" x14ac:dyDescent="0.2">
      <c r="A286" s="8" t="str">
        <f t="shared" si="18"/>
        <v>2023/8末</v>
      </c>
      <c r="B286" s="8" t="str">
        <f t="shared" si="18"/>
        <v>令和5/8末</v>
      </c>
      <c r="C286" s="16">
        <v>284</v>
      </c>
      <c r="D286" s="16">
        <v>401</v>
      </c>
      <c r="E286" s="17" t="s">
        <v>289</v>
      </c>
      <c r="F286" s="16">
        <v>151</v>
      </c>
      <c r="G286" s="16">
        <v>0</v>
      </c>
      <c r="H286" s="16">
        <v>169</v>
      </c>
      <c r="I286" s="16">
        <v>1</v>
      </c>
      <c r="J286" s="16">
        <v>320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2023/8末</v>
      </c>
      <c r="B287" s="10" t="str">
        <f t="shared" si="18"/>
        <v>令和5/8末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2023/8末</v>
      </c>
      <c r="B288" s="8" t="str">
        <f t="shared" si="18"/>
        <v>令和5/8末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35</v>
      </c>
      <c r="I288" s="16">
        <v>0</v>
      </c>
      <c r="J288" s="16">
        <v>65</v>
      </c>
      <c r="K288" s="16">
        <v>0</v>
      </c>
      <c r="L288" s="16">
        <v>34</v>
      </c>
      <c r="M288" s="9" t="s">
        <v>411</v>
      </c>
    </row>
    <row r="289" spans="1:13" x14ac:dyDescent="0.2">
      <c r="A289" s="10" t="str">
        <f t="shared" si="18"/>
        <v>2023/8末</v>
      </c>
      <c r="B289" s="10" t="str">
        <f t="shared" si="18"/>
        <v>令和5/8末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2023/8末</v>
      </c>
      <c r="B290" s="8" t="str">
        <f t="shared" si="18"/>
        <v>令和5/8末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2023/8末</v>
      </c>
      <c r="B291" s="10" t="str">
        <f t="shared" si="18"/>
        <v>令和5/8末</v>
      </c>
      <c r="C291" s="18">
        <v>289</v>
      </c>
      <c r="D291" s="18">
        <v>406</v>
      </c>
      <c r="E291" s="19" t="s">
        <v>294</v>
      </c>
      <c r="F291" s="18">
        <v>22</v>
      </c>
      <c r="G291" s="18">
        <v>0</v>
      </c>
      <c r="H291" s="18">
        <v>23</v>
      </c>
      <c r="I291" s="18">
        <v>0</v>
      </c>
      <c r="J291" s="18">
        <v>45</v>
      </c>
      <c r="K291" s="18">
        <v>0</v>
      </c>
      <c r="L291" s="18">
        <v>22</v>
      </c>
      <c r="M291" s="7" t="s">
        <v>411</v>
      </c>
    </row>
    <row r="292" spans="1:13" x14ac:dyDescent="0.2">
      <c r="A292" s="8" t="str">
        <f t="shared" si="18"/>
        <v>2023/8末</v>
      </c>
      <c r="B292" s="8" t="str">
        <f t="shared" si="18"/>
        <v>令和5/8末</v>
      </c>
      <c r="C292" s="16">
        <v>290</v>
      </c>
      <c r="D292" s="16">
        <v>407</v>
      </c>
      <c r="E292" s="17" t="s">
        <v>295</v>
      </c>
      <c r="F292" s="16">
        <v>85</v>
      </c>
      <c r="G292" s="16">
        <v>0</v>
      </c>
      <c r="H292" s="16">
        <v>79</v>
      </c>
      <c r="I292" s="16">
        <v>0</v>
      </c>
      <c r="J292" s="16">
        <v>164</v>
      </c>
      <c r="K292" s="16">
        <v>0</v>
      </c>
      <c r="L292" s="16">
        <v>76</v>
      </c>
      <c r="M292" s="9" t="s">
        <v>411</v>
      </c>
    </row>
    <row r="293" spans="1:13" x14ac:dyDescent="0.2">
      <c r="A293" s="10" t="str">
        <f t="shared" ref="A293:B308" si="19">A292</f>
        <v>2023/8末</v>
      </c>
      <c r="B293" s="10" t="str">
        <f t="shared" si="19"/>
        <v>令和5/8末</v>
      </c>
      <c r="C293" s="18">
        <v>291</v>
      </c>
      <c r="D293" s="18">
        <v>408</v>
      </c>
      <c r="E293" s="19" t="s">
        <v>296</v>
      </c>
      <c r="F293" s="18">
        <v>10</v>
      </c>
      <c r="G293" s="18">
        <v>0</v>
      </c>
      <c r="H293" s="18">
        <v>10</v>
      </c>
      <c r="I293" s="18">
        <v>0</v>
      </c>
      <c r="J293" s="18">
        <v>20</v>
      </c>
      <c r="K293" s="18">
        <v>0</v>
      </c>
      <c r="L293" s="18">
        <v>15</v>
      </c>
      <c r="M293" s="7" t="s">
        <v>411</v>
      </c>
    </row>
    <row r="294" spans="1:13" x14ac:dyDescent="0.2">
      <c r="A294" s="8" t="str">
        <f t="shared" si="19"/>
        <v>2023/8末</v>
      </c>
      <c r="B294" s="8" t="str">
        <f t="shared" si="19"/>
        <v>令和5/8末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2023/8末</v>
      </c>
      <c r="B295" s="10" t="str">
        <f t="shared" si="19"/>
        <v>令和5/8末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22</v>
      </c>
      <c r="I295" s="18">
        <v>1</v>
      </c>
      <c r="J295" s="18">
        <v>52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2023/8末</v>
      </c>
      <c r="B296" s="8" t="str">
        <f t="shared" si="19"/>
        <v>令和5/8末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2023/8末</v>
      </c>
      <c r="B297" s="10" t="str">
        <f t="shared" si="19"/>
        <v>令和5/8末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2023/8末</v>
      </c>
      <c r="B298" s="8" t="str">
        <f t="shared" si="19"/>
        <v>令和5/8末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2023/8末</v>
      </c>
      <c r="B299" s="10" t="str">
        <f t="shared" si="19"/>
        <v>令和5/8末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2023/8末</v>
      </c>
      <c r="B300" s="8" t="str">
        <f t="shared" si="19"/>
        <v>令和5/8末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2023/8末</v>
      </c>
      <c r="B301" s="10" t="str">
        <f t="shared" si="19"/>
        <v>令和5/8末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2023/8末</v>
      </c>
      <c r="B302" s="8" t="str">
        <f t="shared" si="19"/>
        <v>令和5/8末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2023/8末</v>
      </c>
      <c r="B303" s="10" t="str">
        <f t="shared" si="19"/>
        <v>令和5/8末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2023/8末</v>
      </c>
      <c r="B304" s="8" t="str">
        <f t="shared" si="19"/>
        <v>令和5/8末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64</v>
      </c>
      <c r="I304" s="16">
        <v>0</v>
      </c>
      <c r="J304" s="16">
        <v>69</v>
      </c>
      <c r="K304" s="16">
        <v>0</v>
      </c>
      <c r="L304" s="16">
        <v>69</v>
      </c>
      <c r="M304" s="9" t="s">
        <v>411</v>
      </c>
    </row>
    <row r="305" spans="1:13" x14ac:dyDescent="0.2">
      <c r="A305" s="10" t="str">
        <f t="shared" si="19"/>
        <v>2023/8末</v>
      </c>
      <c r="B305" s="10" t="str">
        <f t="shared" si="19"/>
        <v>令和5/8末</v>
      </c>
      <c r="C305" s="18">
        <v>303</v>
      </c>
      <c r="D305" s="18">
        <v>500</v>
      </c>
      <c r="E305" s="19" t="s">
        <v>308</v>
      </c>
      <c r="F305" s="18">
        <v>248</v>
      </c>
      <c r="G305" s="18">
        <v>0</v>
      </c>
      <c r="H305" s="18">
        <v>258</v>
      </c>
      <c r="I305" s="18">
        <v>1</v>
      </c>
      <c r="J305" s="18">
        <v>506</v>
      </c>
      <c r="K305" s="18">
        <v>1</v>
      </c>
      <c r="L305" s="18">
        <v>189</v>
      </c>
      <c r="M305" s="7" t="s">
        <v>412</v>
      </c>
    </row>
    <row r="306" spans="1:13" x14ac:dyDescent="0.2">
      <c r="A306" s="8" t="str">
        <f t="shared" si="19"/>
        <v>2023/8末</v>
      </c>
      <c r="B306" s="8" t="str">
        <f t="shared" si="19"/>
        <v>令和5/8末</v>
      </c>
      <c r="C306" s="16">
        <v>304</v>
      </c>
      <c r="D306" s="16">
        <v>501</v>
      </c>
      <c r="E306" s="17" t="s">
        <v>309</v>
      </c>
      <c r="F306" s="16">
        <v>87</v>
      </c>
      <c r="G306" s="16">
        <v>2</v>
      </c>
      <c r="H306" s="16">
        <v>73</v>
      </c>
      <c r="I306" s="16">
        <v>0</v>
      </c>
      <c r="J306" s="16">
        <v>160</v>
      </c>
      <c r="K306" s="16">
        <v>2</v>
      </c>
      <c r="L306" s="16">
        <v>72</v>
      </c>
      <c r="M306" s="9" t="s">
        <v>412</v>
      </c>
    </row>
    <row r="307" spans="1:13" x14ac:dyDescent="0.2">
      <c r="A307" s="10" t="str">
        <f t="shared" si="19"/>
        <v>2023/8末</v>
      </c>
      <c r="B307" s="10" t="str">
        <f t="shared" si="19"/>
        <v>令和5/8末</v>
      </c>
      <c r="C307" s="18">
        <v>305</v>
      </c>
      <c r="D307" s="18">
        <v>502</v>
      </c>
      <c r="E307" s="19" t="s">
        <v>310</v>
      </c>
      <c r="F307" s="18">
        <v>47</v>
      </c>
      <c r="G307" s="18">
        <v>0</v>
      </c>
      <c r="H307" s="18">
        <v>40</v>
      </c>
      <c r="I307" s="18">
        <v>0</v>
      </c>
      <c r="J307" s="18">
        <v>87</v>
      </c>
      <c r="K307" s="18">
        <v>0</v>
      </c>
      <c r="L307" s="18">
        <v>46</v>
      </c>
      <c r="M307" s="7" t="s">
        <v>412</v>
      </c>
    </row>
    <row r="308" spans="1:13" x14ac:dyDescent="0.2">
      <c r="A308" s="8" t="str">
        <f t="shared" si="19"/>
        <v>2023/8末</v>
      </c>
      <c r="B308" s="8" t="str">
        <f t="shared" si="19"/>
        <v>令和5/8末</v>
      </c>
      <c r="C308" s="16">
        <v>306</v>
      </c>
      <c r="D308" s="16">
        <v>503</v>
      </c>
      <c r="E308" s="17" t="s">
        <v>311</v>
      </c>
      <c r="F308" s="16">
        <v>50</v>
      </c>
      <c r="G308" s="16">
        <v>0</v>
      </c>
      <c r="H308" s="16">
        <v>41</v>
      </c>
      <c r="I308" s="16">
        <v>0</v>
      </c>
      <c r="J308" s="16">
        <v>91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2023/8末</v>
      </c>
      <c r="B309" s="10" t="str">
        <f t="shared" si="20"/>
        <v>令和5/8末</v>
      </c>
      <c r="C309" s="18">
        <v>307</v>
      </c>
      <c r="D309" s="18">
        <v>504</v>
      </c>
      <c r="E309" s="19" t="s">
        <v>312</v>
      </c>
      <c r="F309" s="18">
        <v>85</v>
      </c>
      <c r="G309" s="18">
        <v>0</v>
      </c>
      <c r="H309" s="18">
        <v>79</v>
      </c>
      <c r="I309" s="18">
        <v>0</v>
      </c>
      <c r="J309" s="18">
        <v>164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2023/8末</v>
      </c>
      <c r="B310" s="8" t="str">
        <f t="shared" si="20"/>
        <v>令和5/8末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2023/8末</v>
      </c>
      <c r="B311" s="10" t="str">
        <f t="shared" si="20"/>
        <v>令和5/8末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149</v>
      </c>
      <c r="I311" s="18">
        <v>0</v>
      </c>
      <c r="J311" s="18">
        <v>280</v>
      </c>
      <c r="K311" s="18">
        <v>0</v>
      </c>
      <c r="L311" s="18">
        <v>110</v>
      </c>
      <c r="M311" s="7" t="s">
        <v>412</v>
      </c>
    </row>
    <row r="312" spans="1:13" x14ac:dyDescent="0.2">
      <c r="A312" s="8" t="str">
        <f t="shared" si="20"/>
        <v>2023/8末</v>
      </c>
      <c r="B312" s="8" t="str">
        <f t="shared" si="20"/>
        <v>令和5/8末</v>
      </c>
      <c r="C312" s="16">
        <v>310</v>
      </c>
      <c r="D312" s="16">
        <v>507</v>
      </c>
      <c r="E312" s="17" t="s">
        <v>315</v>
      </c>
      <c r="F312" s="16">
        <v>38</v>
      </c>
      <c r="G312" s="16">
        <v>0</v>
      </c>
      <c r="H312" s="16">
        <v>38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2023/8末</v>
      </c>
      <c r="B313" s="10" t="str">
        <f t="shared" si="20"/>
        <v>令和5/8末</v>
      </c>
      <c r="C313" s="18">
        <v>311</v>
      </c>
      <c r="D313" s="18">
        <v>508</v>
      </c>
      <c r="E313" s="19" t="s">
        <v>316</v>
      </c>
      <c r="F313" s="18">
        <v>53</v>
      </c>
      <c r="G313" s="18">
        <v>3</v>
      </c>
      <c r="H313" s="18">
        <v>63</v>
      </c>
      <c r="I313" s="18">
        <v>2</v>
      </c>
      <c r="J313" s="18">
        <v>116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2023/8末</v>
      </c>
      <c r="B314" s="8" t="str">
        <f t="shared" si="20"/>
        <v>令和5/8末</v>
      </c>
      <c r="C314" s="16">
        <v>312</v>
      </c>
      <c r="D314" s="16">
        <v>509</v>
      </c>
      <c r="E314" s="17" t="s">
        <v>317</v>
      </c>
      <c r="F314" s="16">
        <v>81</v>
      </c>
      <c r="G314" s="16">
        <v>0</v>
      </c>
      <c r="H314" s="16">
        <v>76</v>
      </c>
      <c r="I314" s="16">
        <v>0</v>
      </c>
      <c r="J314" s="16">
        <v>157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2023/8末</v>
      </c>
      <c r="B315" s="10" t="str">
        <f t="shared" si="20"/>
        <v>令和5/8末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70</v>
      </c>
      <c r="I315" s="18">
        <v>0</v>
      </c>
      <c r="J315" s="18">
        <v>139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2023/8末</v>
      </c>
      <c r="B316" s="8" t="str">
        <f t="shared" si="20"/>
        <v>令和5/8末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20</v>
      </c>
      <c r="I316" s="16">
        <v>0</v>
      </c>
      <c r="J316" s="16">
        <v>40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2023/8末</v>
      </c>
      <c r="B317" s="10" t="str">
        <f t="shared" si="20"/>
        <v>令和5/8末</v>
      </c>
      <c r="C317" s="18">
        <v>315</v>
      </c>
      <c r="D317" s="18">
        <v>512</v>
      </c>
      <c r="E317" s="19" t="s">
        <v>320</v>
      </c>
      <c r="F317" s="18">
        <v>20</v>
      </c>
      <c r="G317" s="18">
        <v>0</v>
      </c>
      <c r="H317" s="18">
        <v>21</v>
      </c>
      <c r="I317" s="18">
        <v>1</v>
      </c>
      <c r="J317" s="18">
        <v>41</v>
      </c>
      <c r="K317" s="18">
        <v>1</v>
      </c>
      <c r="L317" s="18">
        <v>19</v>
      </c>
      <c r="M317" s="7" t="s">
        <v>412</v>
      </c>
    </row>
    <row r="318" spans="1:13" x14ac:dyDescent="0.2">
      <c r="A318" s="8" t="str">
        <f t="shared" si="20"/>
        <v>2023/8末</v>
      </c>
      <c r="B318" s="8" t="str">
        <f t="shared" si="20"/>
        <v>令和5/8末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73</v>
      </c>
      <c r="I318" s="16">
        <v>0</v>
      </c>
      <c r="J318" s="16">
        <v>143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2023/8末</v>
      </c>
      <c r="B319" s="10" t="str">
        <f t="shared" si="20"/>
        <v>令和5/8末</v>
      </c>
      <c r="C319" s="18">
        <v>317</v>
      </c>
      <c r="D319" s="18">
        <v>514</v>
      </c>
      <c r="E319" s="19" t="s">
        <v>322</v>
      </c>
      <c r="F319" s="18">
        <v>54</v>
      </c>
      <c r="G319" s="18">
        <v>1</v>
      </c>
      <c r="H319" s="18">
        <v>45</v>
      </c>
      <c r="I319" s="18">
        <v>2</v>
      </c>
      <c r="J319" s="18">
        <v>99</v>
      </c>
      <c r="K319" s="18">
        <v>3</v>
      </c>
      <c r="L319" s="18">
        <v>43</v>
      </c>
      <c r="M319" s="7" t="s">
        <v>412</v>
      </c>
    </row>
    <row r="320" spans="1:13" x14ac:dyDescent="0.2">
      <c r="A320" s="8" t="str">
        <f t="shared" si="20"/>
        <v>2023/8末</v>
      </c>
      <c r="B320" s="8" t="str">
        <f t="shared" si="20"/>
        <v>令和5/8末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82</v>
      </c>
      <c r="I320" s="16">
        <v>1</v>
      </c>
      <c r="J320" s="16">
        <v>146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2023/8末</v>
      </c>
      <c r="B321" s="10" t="str">
        <f t="shared" si="20"/>
        <v>令和5/8末</v>
      </c>
      <c r="C321" s="18">
        <v>319</v>
      </c>
      <c r="D321" s="18">
        <v>516</v>
      </c>
      <c r="E321" s="19" t="s">
        <v>324</v>
      </c>
      <c r="F321" s="18">
        <v>44</v>
      </c>
      <c r="G321" s="18">
        <v>0</v>
      </c>
      <c r="H321" s="18">
        <v>41</v>
      </c>
      <c r="I321" s="18">
        <v>0</v>
      </c>
      <c r="J321" s="18">
        <v>85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2023/8末</v>
      </c>
      <c r="B322" s="8" t="str">
        <f t="shared" si="20"/>
        <v>令和5/8末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83</v>
      </c>
      <c r="I322" s="16">
        <v>0</v>
      </c>
      <c r="J322" s="16">
        <v>155</v>
      </c>
      <c r="K322" s="16">
        <v>0</v>
      </c>
      <c r="L322" s="16">
        <v>50</v>
      </c>
      <c r="M322" s="9" t="s">
        <v>412</v>
      </c>
    </row>
    <row r="323" spans="1:13" x14ac:dyDescent="0.2">
      <c r="A323" s="10" t="str">
        <f t="shared" si="20"/>
        <v>2023/8末</v>
      </c>
      <c r="B323" s="10" t="str">
        <f t="shared" si="20"/>
        <v>令和5/8末</v>
      </c>
      <c r="C323" s="18">
        <v>321</v>
      </c>
      <c r="D323" s="18">
        <v>518</v>
      </c>
      <c r="E323" s="19" t="s">
        <v>326</v>
      </c>
      <c r="F323" s="18">
        <v>175</v>
      </c>
      <c r="G323" s="18">
        <v>2</v>
      </c>
      <c r="H323" s="18">
        <v>175</v>
      </c>
      <c r="I323" s="18">
        <v>3</v>
      </c>
      <c r="J323" s="18">
        <v>350</v>
      </c>
      <c r="K323" s="18">
        <v>5</v>
      </c>
      <c r="L323" s="18">
        <v>140</v>
      </c>
      <c r="M323" s="7" t="s">
        <v>412</v>
      </c>
    </row>
    <row r="324" spans="1:13" x14ac:dyDescent="0.2">
      <c r="A324" s="8" t="str">
        <f t="shared" si="20"/>
        <v>2023/8末</v>
      </c>
      <c r="B324" s="8" t="str">
        <f t="shared" si="20"/>
        <v>令和5/8末</v>
      </c>
      <c r="C324" s="16">
        <v>322</v>
      </c>
      <c r="D324" s="16">
        <v>519</v>
      </c>
      <c r="E324" s="17" t="s">
        <v>327</v>
      </c>
      <c r="F324" s="16">
        <v>71</v>
      </c>
      <c r="G324" s="16">
        <v>0</v>
      </c>
      <c r="H324" s="16">
        <v>72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2023/8末</v>
      </c>
      <c r="B325" s="10" t="str">
        <f t="shared" si="21"/>
        <v>令和5/8末</v>
      </c>
      <c r="C325" s="18">
        <v>323</v>
      </c>
      <c r="D325" s="18">
        <v>520</v>
      </c>
      <c r="E325" s="19" t="s">
        <v>328</v>
      </c>
      <c r="F325" s="18">
        <v>97</v>
      </c>
      <c r="G325" s="18">
        <v>0</v>
      </c>
      <c r="H325" s="18">
        <v>97</v>
      </c>
      <c r="I325" s="18">
        <v>0</v>
      </c>
      <c r="J325" s="18">
        <v>194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2023/8末</v>
      </c>
      <c r="B326" s="8" t="str">
        <f t="shared" si="21"/>
        <v>令和5/8末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32</v>
      </c>
      <c r="I326" s="16">
        <v>0</v>
      </c>
      <c r="J326" s="16">
        <v>76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2023/8末</v>
      </c>
      <c r="B327" s="10" t="str">
        <f t="shared" si="21"/>
        <v>令和5/8末</v>
      </c>
      <c r="C327" s="18">
        <v>325</v>
      </c>
      <c r="D327" s="18">
        <v>522</v>
      </c>
      <c r="E327" s="19" t="s">
        <v>330</v>
      </c>
      <c r="F327" s="18">
        <v>80</v>
      </c>
      <c r="G327" s="18">
        <v>0</v>
      </c>
      <c r="H327" s="18">
        <v>79</v>
      </c>
      <c r="I327" s="18">
        <v>0</v>
      </c>
      <c r="J327" s="18">
        <v>159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2023/8末</v>
      </c>
      <c r="B328" s="8" t="str">
        <f t="shared" si="21"/>
        <v>令和5/8末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45</v>
      </c>
      <c r="I328" s="16">
        <v>0</v>
      </c>
      <c r="J328" s="16">
        <v>86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2023/8末</v>
      </c>
      <c r="B329" s="10" t="str">
        <f t="shared" si="21"/>
        <v>令和5/8末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2023/8末</v>
      </c>
      <c r="B330" s="8" t="str">
        <f t="shared" si="21"/>
        <v>令和5/8末</v>
      </c>
      <c r="C330" s="16">
        <v>328</v>
      </c>
      <c r="D330" s="16">
        <v>525</v>
      </c>
      <c r="E330" s="17" t="s">
        <v>333</v>
      </c>
      <c r="F330" s="16">
        <v>39</v>
      </c>
      <c r="G330" s="16">
        <v>0</v>
      </c>
      <c r="H330" s="16">
        <v>45</v>
      </c>
      <c r="I330" s="16">
        <v>0</v>
      </c>
      <c r="J330" s="16">
        <v>84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2023/8末</v>
      </c>
      <c r="B331" s="10" t="str">
        <f t="shared" si="21"/>
        <v>令和5/8末</v>
      </c>
      <c r="C331" s="18">
        <v>329</v>
      </c>
      <c r="D331" s="18">
        <v>526</v>
      </c>
      <c r="E331" s="19" t="s">
        <v>334</v>
      </c>
      <c r="F331" s="18">
        <v>42</v>
      </c>
      <c r="G331" s="18">
        <v>0</v>
      </c>
      <c r="H331" s="18">
        <v>44</v>
      </c>
      <c r="I331" s="18">
        <v>0</v>
      </c>
      <c r="J331" s="18">
        <v>86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2023/8末</v>
      </c>
      <c r="B332" s="8" t="str">
        <f t="shared" si="21"/>
        <v>令和5/8末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21</v>
      </c>
      <c r="I332" s="16">
        <v>0</v>
      </c>
      <c r="J332" s="16">
        <v>39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2023/8末</v>
      </c>
      <c r="B333" s="10" t="str">
        <f t="shared" si="21"/>
        <v>令和5/8末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2023/8末</v>
      </c>
      <c r="B334" s="8" t="str">
        <f t="shared" si="21"/>
        <v>令和5/8末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2023/8末</v>
      </c>
      <c r="B335" s="10" t="str">
        <f t="shared" si="21"/>
        <v>令和5/8末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2023/8末</v>
      </c>
      <c r="B336" s="8" t="str">
        <f t="shared" si="21"/>
        <v>令和5/8末</v>
      </c>
      <c r="C336" s="16">
        <v>334</v>
      </c>
      <c r="D336" s="16">
        <v>531</v>
      </c>
      <c r="E336" s="17" t="s">
        <v>339</v>
      </c>
      <c r="F336" s="16">
        <v>17</v>
      </c>
      <c r="G336" s="16">
        <v>1</v>
      </c>
      <c r="H336" s="16">
        <v>11</v>
      </c>
      <c r="I336" s="16">
        <v>1</v>
      </c>
      <c r="J336" s="16">
        <v>28</v>
      </c>
      <c r="K336" s="16">
        <v>2</v>
      </c>
      <c r="L336" s="16">
        <v>12</v>
      </c>
      <c r="M336" s="9" t="s">
        <v>412</v>
      </c>
    </row>
    <row r="337" spans="1:13" x14ac:dyDescent="0.2">
      <c r="A337" s="10" t="str">
        <f t="shared" si="21"/>
        <v>2023/8末</v>
      </c>
      <c r="B337" s="10" t="str">
        <f t="shared" si="21"/>
        <v>令和5/8末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2023/8末</v>
      </c>
      <c r="B338" s="8" t="str">
        <f t="shared" si="21"/>
        <v>令和5/8末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2023/8末</v>
      </c>
      <c r="B339" s="10" t="str">
        <f t="shared" si="21"/>
        <v>令和5/8末</v>
      </c>
      <c r="C339" s="18">
        <v>337</v>
      </c>
      <c r="D339" s="18">
        <v>534</v>
      </c>
      <c r="E339" s="19" t="s">
        <v>342</v>
      </c>
      <c r="F339" s="18">
        <v>100</v>
      </c>
      <c r="G339" s="18">
        <v>0</v>
      </c>
      <c r="H339" s="18">
        <v>93</v>
      </c>
      <c r="I339" s="18">
        <v>0</v>
      </c>
      <c r="J339" s="18">
        <v>193</v>
      </c>
      <c r="K339" s="18">
        <v>0</v>
      </c>
      <c r="L339" s="18">
        <v>99</v>
      </c>
      <c r="M339" s="7" t="s">
        <v>412</v>
      </c>
    </row>
    <row r="340" spans="1:13" x14ac:dyDescent="0.2">
      <c r="A340" s="8" t="str">
        <f t="shared" si="21"/>
        <v>2023/8末</v>
      </c>
      <c r="B340" s="8" t="str">
        <f t="shared" si="21"/>
        <v>令和5/8末</v>
      </c>
      <c r="C340" s="16">
        <v>338</v>
      </c>
      <c r="D340" s="16">
        <v>535</v>
      </c>
      <c r="E340" s="17" t="s">
        <v>343</v>
      </c>
      <c r="F340" s="16">
        <v>11</v>
      </c>
      <c r="G340" s="16">
        <v>0</v>
      </c>
      <c r="H340" s="16">
        <v>6</v>
      </c>
      <c r="I340" s="16">
        <v>0</v>
      </c>
      <c r="J340" s="16">
        <v>17</v>
      </c>
      <c r="K340" s="16">
        <v>0</v>
      </c>
      <c r="L340" s="16">
        <v>11</v>
      </c>
      <c r="M340" s="9" t="s">
        <v>412</v>
      </c>
    </row>
    <row r="341" spans="1:13" x14ac:dyDescent="0.2">
      <c r="A341" s="10" t="str">
        <f t="shared" ref="A341:B346" si="22">A340</f>
        <v>2023/8末</v>
      </c>
      <c r="B341" s="10" t="str">
        <f t="shared" si="22"/>
        <v>令和5/8末</v>
      </c>
      <c r="C341" s="18">
        <v>339</v>
      </c>
      <c r="D341" s="18">
        <v>536</v>
      </c>
      <c r="E341" s="19" t="s">
        <v>344</v>
      </c>
      <c r="F341" s="18">
        <v>72</v>
      </c>
      <c r="G341" s="18">
        <v>0</v>
      </c>
      <c r="H341" s="18">
        <v>64</v>
      </c>
      <c r="I341" s="18">
        <v>3</v>
      </c>
      <c r="J341" s="18">
        <v>136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2023/8末</v>
      </c>
      <c r="B342" s="8" t="str">
        <f t="shared" si="22"/>
        <v>令和5/8末</v>
      </c>
      <c r="C342" s="16">
        <v>340</v>
      </c>
      <c r="D342" s="16">
        <v>537</v>
      </c>
      <c r="E342" s="17" t="s">
        <v>345</v>
      </c>
      <c r="F342" s="16">
        <v>65</v>
      </c>
      <c r="G342" s="16">
        <v>1</v>
      </c>
      <c r="H342" s="16">
        <v>64</v>
      </c>
      <c r="I342" s="16">
        <v>1</v>
      </c>
      <c r="J342" s="16">
        <v>129</v>
      </c>
      <c r="K342" s="16">
        <v>2</v>
      </c>
      <c r="L342" s="16">
        <v>60</v>
      </c>
      <c r="M342" s="9" t="s">
        <v>412</v>
      </c>
    </row>
    <row r="343" spans="1:13" x14ac:dyDescent="0.2">
      <c r="A343" s="10" t="str">
        <f t="shared" si="22"/>
        <v>2023/8末</v>
      </c>
      <c r="B343" s="10" t="str">
        <f t="shared" si="22"/>
        <v>令和5/8末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2023/8末</v>
      </c>
      <c r="B344" s="8" t="str">
        <f t="shared" si="22"/>
        <v>令和5/8末</v>
      </c>
      <c r="C344" s="16">
        <v>342</v>
      </c>
      <c r="D344" s="16">
        <v>539</v>
      </c>
      <c r="E344" s="17" t="s">
        <v>347</v>
      </c>
      <c r="F344" s="16">
        <v>85</v>
      </c>
      <c r="G344" s="16">
        <v>0</v>
      </c>
      <c r="H344" s="16">
        <v>90</v>
      </c>
      <c r="I344" s="16">
        <v>1</v>
      </c>
      <c r="J344" s="16">
        <v>175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2023/8末</v>
      </c>
      <c r="B345" s="10" t="str">
        <f t="shared" si="22"/>
        <v>令和5/8末</v>
      </c>
      <c r="C345" s="18">
        <v>343</v>
      </c>
      <c r="D345" s="18">
        <v>540</v>
      </c>
      <c r="E345" s="19" t="s">
        <v>348</v>
      </c>
      <c r="F345" s="18">
        <v>20</v>
      </c>
      <c r="G345" s="18">
        <v>0</v>
      </c>
      <c r="H345" s="18">
        <v>53</v>
      </c>
      <c r="I345" s="18">
        <v>0</v>
      </c>
      <c r="J345" s="18">
        <v>73</v>
      </c>
      <c r="K345" s="18">
        <v>0</v>
      </c>
      <c r="L345" s="18">
        <v>73</v>
      </c>
      <c r="M345" s="7" t="s">
        <v>412</v>
      </c>
    </row>
    <row r="346" spans="1:13" x14ac:dyDescent="0.2">
      <c r="A346" s="11" t="str">
        <f t="shared" si="22"/>
        <v>2023/8末</v>
      </c>
      <c r="B346" s="11" t="str">
        <f t="shared" si="22"/>
        <v>令和5/8末</v>
      </c>
      <c r="C346" s="20">
        <v>344</v>
      </c>
      <c r="D346" s="20">
        <v>541</v>
      </c>
      <c r="E346" s="21" t="s">
        <v>349</v>
      </c>
      <c r="F346" s="20">
        <v>5</v>
      </c>
      <c r="G346" s="20">
        <v>0</v>
      </c>
      <c r="H346" s="20">
        <v>22</v>
      </c>
      <c r="I346" s="20">
        <v>0</v>
      </c>
      <c r="J346" s="20">
        <v>27</v>
      </c>
      <c r="K346" s="20">
        <v>0</v>
      </c>
      <c r="L346" s="20">
        <v>27</v>
      </c>
      <c r="M346" s="5" t="s">
        <v>412</v>
      </c>
    </row>
  </sheetData>
  <sheetProtection algorithmName="SHA-512" hashValue="nxl6e370+1i8Rmg262+KUooF3MO140zJWSXMzmREsxqa44qOEyv9laf5MXGhdfeSjwboLcE2RIYDyx74Po0TXQ==" saltValue="6BZFlDWFLgddWdJUoy8Jm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R346"/>
  <sheetViews>
    <sheetView workbookViewId="0">
      <selection activeCell="C3" sqref="C3:E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538</v>
      </c>
      <c r="B2" s="24" t="s">
        <v>539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38379</v>
      </c>
      <c r="G2" s="26">
        <f t="shared" si="0"/>
        <v>335</v>
      </c>
      <c r="H2" s="26">
        <f t="shared" si="0"/>
        <v>39374</v>
      </c>
      <c r="I2" s="26">
        <f t="shared" si="0"/>
        <v>553</v>
      </c>
      <c r="J2" s="26">
        <f t="shared" si="0"/>
        <v>77753</v>
      </c>
      <c r="K2" s="26">
        <f t="shared" si="0"/>
        <v>888</v>
      </c>
      <c r="L2" s="26">
        <f t="shared" si="0"/>
        <v>34689</v>
      </c>
      <c r="M2" s="108" t="s">
        <v>350</v>
      </c>
    </row>
    <row r="3" spans="1:18" x14ac:dyDescent="0.2">
      <c r="A3" s="6" t="str">
        <f>A2</f>
        <v>2023/9末</v>
      </c>
      <c r="B3" s="6" t="str">
        <f>B2</f>
        <v>令和5/9末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39</v>
      </c>
      <c r="I3" s="14">
        <v>2</v>
      </c>
      <c r="J3" s="14">
        <v>69</v>
      </c>
      <c r="K3" s="14">
        <v>2</v>
      </c>
      <c r="L3" s="14">
        <v>48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2023/9末</v>
      </c>
      <c r="B4" s="8" t="str">
        <f>B3</f>
        <v>令和5/9末</v>
      </c>
      <c r="C4" s="16">
        <v>2</v>
      </c>
      <c r="D4" s="16">
        <v>2</v>
      </c>
      <c r="E4" s="17" t="s">
        <v>43</v>
      </c>
      <c r="F4" s="16">
        <v>117</v>
      </c>
      <c r="G4" s="16">
        <v>0</v>
      </c>
      <c r="H4" s="16">
        <v>182</v>
      </c>
      <c r="I4" s="16">
        <v>7</v>
      </c>
      <c r="J4" s="16">
        <v>299</v>
      </c>
      <c r="K4" s="16">
        <v>7</v>
      </c>
      <c r="L4" s="16">
        <v>177</v>
      </c>
      <c r="M4" s="9" t="s">
        <v>396</v>
      </c>
      <c r="Q4" s="1"/>
    </row>
    <row r="5" spans="1:18" x14ac:dyDescent="0.2">
      <c r="A5" s="10" t="str">
        <f t="shared" ref="A5:B20" si="1">A4</f>
        <v>2023/9末</v>
      </c>
      <c r="B5" s="10" t="str">
        <f t="shared" si="1"/>
        <v>令和5/9末</v>
      </c>
      <c r="C5" s="18">
        <v>3</v>
      </c>
      <c r="D5" s="18">
        <v>3</v>
      </c>
      <c r="E5" s="19" t="s">
        <v>44</v>
      </c>
      <c r="F5" s="18">
        <v>152</v>
      </c>
      <c r="G5" s="18">
        <v>6</v>
      </c>
      <c r="H5" s="18">
        <v>150</v>
      </c>
      <c r="I5" s="18">
        <v>4</v>
      </c>
      <c r="J5" s="18">
        <v>302</v>
      </c>
      <c r="K5" s="18">
        <v>10</v>
      </c>
      <c r="L5" s="18">
        <v>140</v>
      </c>
      <c r="M5" s="7" t="s">
        <v>396</v>
      </c>
    </row>
    <row r="6" spans="1:18" x14ac:dyDescent="0.2">
      <c r="A6" s="8" t="str">
        <f t="shared" si="1"/>
        <v>2023/9末</v>
      </c>
      <c r="B6" s="8" t="str">
        <f t="shared" si="1"/>
        <v>令和5/9末</v>
      </c>
      <c r="C6" s="16">
        <v>4</v>
      </c>
      <c r="D6" s="16">
        <v>4</v>
      </c>
      <c r="E6" s="17" t="s">
        <v>45</v>
      </c>
      <c r="F6" s="16">
        <v>252</v>
      </c>
      <c r="G6" s="16">
        <v>0</v>
      </c>
      <c r="H6" s="16">
        <v>267</v>
      </c>
      <c r="I6" s="16">
        <v>4</v>
      </c>
      <c r="J6" s="16">
        <v>519</v>
      </c>
      <c r="K6" s="16">
        <v>4</v>
      </c>
      <c r="L6" s="16">
        <v>244</v>
      </c>
      <c r="M6" s="9" t="s">
        <v>396</v>
      </c>
    </row>
    <row r="7" spans="1:18" x14ac:dyDescent="0.2">
      <c r="A7" s="10" t="str">
        <f t="shared" si="1"/>
        <v>2023/9末</v>
      </c>
      <c r="B7" s="10" t="str">
        <f t="shared" si="1"/>
        <v>令和5/9末</v>
      </c>
      <c r="C7" s="18">
        <v>5</v>
      </c>
      <c r="D7" s="18">
        <v>5</v>
      </c>
      <c r="E7" s="19" t="s">
        <v>46</v>
      </c>
      <c r="F7" s="18">
        <v>158</v>
      </c>
      <c r="G7" s="18">
        <v>3</v>
      </c>
      <c r="H7" s="18">
        <v>160</v>
      </c>
      <c r="I7" s="18">
        <v>1</v>
      </c>
      <c r="J7" s="18">
        <v>318</v>
      </c>
      <c r="K7" s="18">
        <v>4</v>
      </c>
      <c r="L7" s="18">
        <v>133</v>
      </c>
      <c r="M7" s="7" t="s">
        <v>396</v>
      </c>
    </row>
    <row r="8" spans="1:18" x14ac:dyDescent="0.2">
      <c r="A8" s="8" t="str">
        <f t="shared" si="1"/>
        <v>2023/9末</v>
      </c>
      <c r="B8" s="8" t="str">
        <f t="shared" si="1"/>
        <v>令和5/9末</v>
      </c>
      <c r="C8" s="16">
        <v>6</v>
      </c>
      <c r="D8" s="16">
        <v>6</v>
      </c>
      <c r="E8" s="17" t="s">
        <v>47</v>
      </c>
      <c r="F8" s="16">
        <v>258</v>
      </c>
      <c r="G8" s="16">
        <v>0</v>
      </c>
      <c r="H8" s="16">
        <v>270</v>
      </c>
      <c r="I8" s="16">
        <v>1</v>
      </c>
      <c r="J8" s="16">
        <v>528</v>
      </c>
      <c r="K8" s="16">
        <v>1</v>
      </c>
      <c r="L8" s="16">
        <v>242</v>
      </c>
      <c r="M8" s="9" t="s">
        <v>396</v>
      </c>
    </row>
    <row r="9" spans="1:18" x14ac:dyDescent="0.2">
      <c r="A9" s="10" t="str">
        <f t="shared" si="1"/>
        <v>2023/9末</v>
      </c>
      <c r="B9" s="10" t="str">
        <f t="shared" si="1"/>
        <v>令和5/9末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145</v>
      </c>
      <c r="I9" s="18">
        <v>0</v>
      </c>
      <c r="J9" s="18">
        <v>283</v>
      </c>
      <c r="K9" s="18">
        <v>0</v>
      </c>
      <c r="L9" s="18">
        <v>120</v>
      </c>
      <c r="M9" s="7" t="s">
        <v>396</v>
      </c>
    </row>
    <row r="10" spans="1:18" x14ac:dyDescent="0.2">
      <c r="A10" s="8" t="str">
        <f t="shared" si="1"/>
        <v>2023/9末</v>
      </c>
      <c r="B10" s="8" t="str">
        <f t="shared" si="1"/>
        <v>令和5/9末</v>
      </c>
      <c r="C10" s="16">
        <v>8</v>
      </c>
      <c r="D10" s="16">
        <v>8</v>
      </c>
      <c r="E10" s="17" t="s">
        <v>49</v>
      </c>
      <c r="F10" s="16">
        <v>161</v>
      </c>
      <c r="G10" s="16">
        <v>1</v>
      </c>
      <c r="H10" s="16">
        <v>175</v>
      </c>
      <c r="I10" s="16">
        <v>7</v>
      </c>
      <c r="J10" s="16">
        <v>336</v>
      </c>
      <c r="K10" s="16">
        <v>8</v>
      </c>
      <c r="L10" s="16">
        <v>160</v>
      </c>
      <c r="M10" s="9" t="s">
        <v>396</v>
      </c>
    </row>
    <row r="11" spans="1:18" x14ac:dyDescent="0.2">
      <c r="A11" s="10" t="str">
        <f t="shared" si="1"/>
        <v>2023/9末</v>
      </c>
      <c r="B11" s="10" t="str">
        <f t="shared" si="1"/>
        <v>令和5/9末</v>
      </c>
      <c r="C11" s="18">
        <v>9</v>
      </c>
      <c r="D11" s="18">
        <v>10</v>
      </c>
      <c r="E11" s="19" t="s">
        <v>50</v>
      </c>
      <c r="F11" s="18">
        <v>34</v>
      </c>
      <c r="G11" s="18">
        <v>0</v>
      </c>
      <c r="H11" s="18">
        <v>40</v>
      </c>
      <c r="I11" s="18">
        <v>0</v>
      </c>
      <c r="J11" s="18">
        <v>74</v>
      </c>
      <c r="K11" s="18">
        <v>0</v>
      </c>
      <c r="L11" s="18">
        <v>48</v>
      </c>
      <c r="M11" s="7" t="s">
        <v>396</v>
      </c>
    </row>
    <row r="12" spans="1:18" x14ac:dyDescent="0.2">
      <c r="A12" s="8" t="str">
        <f t="shared" si="1"/>
        <v>2023/9末</v>
      </c>
      <c r="B12" s="8" t="str">
        <f t="shared" si="1"/>
        <v>令和5/9末</v>
      </c>
      <c r="C12" s="16">
        <v>10</v>
      </c>
      <c r="D12" s="16">
        <v>11</v>
      </c>
      <c r="E12" s="17" t="s">
        <v>51</v>
      </c>
      <c r="F12" s="16">
        <v>161</v>
      </c>
      <c r="G12" s="16">
        <v>0</v>
      </c>
      <c r="H12" s="16">
        <v>180</v>
      </c>
      <c r="I12" s="16">
        <v>5</v>
      </c>
      <c r="J12" s="16">
        <v>341</v>
      </c>
      <c r="K12" s="16">
        <v>5</v>
      </c>
      <c r="L12" s="16">
        <v>165</v>
      </c>
      <c r="M12" s="9" t="s">
        <v>396</v>
      </c>
    </row>
    <row r="13" spans="1:18" x14ac:dyDescent="0.2">
      <c r="A13" s="10" t="str">
        <f t="shared" si="1"/>
        <v>2023/9末</v>
      </c>
      <c r="B13" s="10" t="str">
        <f t="shared" si="1"/>
        <v>令和5/9末</v>
      </c>
      <c r="C13" s="18">
        <v>11</v>
      </c>
      <c r="D13" s="18">
        <v>12</v>
      </c>
      <c r="E13" s="19" t="s">
        <v>52</v>
      </c>
      <c r="F13" s="18">
        <v>112</v>
      </c>
      <c r="G13" s="18">
        <v>2</v>
      </c>
      <c r="H13" s="18">
        <v>127</v>
      </c>
      <c r="I13" s="18">
        <v>4</v>
      </c>
      <c r="J13" s="18">
        <v>239</v>
      </c>
      <c r="K13" s="18">
        <v>6</v>
      </c>
      <c r="L13" s="18">
        <v>124</v>
      </c>
      <c r="M13" s="7" t="s">
        <v>396</v>
      </c>
    </row>
    <row r="14" spans="1:18" x14ac:dyDescent="0.2">
      <c r="A14" s="8" t="str">
        <f t="shared" si="1"/>
        <v>2023/9末</v>
      </c>
      <c r="B14" s="8" t="str">
        <f t="shared" si="1"/>
        <v>令和5/9末</v>
      </c>
      <c r="C14" s="16">
        <v>12</v>
      </c>
      <c r="D14" s="16">
        <v>13</v>
      </c>
      <c r="E14" s="17" t="s">
        <v>53</v>
      </c>
      <c r="F14" s="16">
        <v>172</v>
      </c>
      <c r="G14" s="16">
        <v>0</v>
      </c>
      <c r="H14" s="16">
        <v>209</v>
      </c>
      <c r="I14" s="16">
        <v>1</v>
      </c>
      <c r="J14" s="16">
        <v>381</v>
      </c>
      <c r="K14" s="16">
        <v>1</v>
      </c>
      <c r="L14" s="16">
        <v>187</v>
      </c>
      <c r="M14" s="9" t="s">
        <v>396</v>
      </c>
    </row>
    <row r="15" spans="1:18" x14ac:dyDescent="0.2">
      <c r="A15" s="10" t="str">
        <f t="shared" si="1"/>
        <v>2023/9末</v>
      </c>
      <c r="B15" s="10" t="str">
        <f t="shared" si="1"/>
        <v>令和5/9末</v>
      </c>
      <c r="C15" s="18">
        <v>13</v>
      </c>
      <c r="D15" s="18">
        <v>14</v>
      </c>
      <c r="E15" s="19" t="s">
        <v>54</v>
      </c>
      <c r="F15" s="18">
        <v>85</v>
      </c>
      <c r="G15" s="18">
        <v>2</v>
      </c>
      <c r="H15" s="18">
        <v>105</v>
      </c>
      <c r="I15" s="18">
        <v>5</v>
      </c>
      <c r="J15" s="18">
        <v>190</v>
      </c>
      <c r="K15" s="18">
        <v>7</v>
      </c>
      <c r="L15" s="18">
        <v>100</v>
      </c>
      <c r="M15" s="7" t="s">
        <v>396</v>
      </c>
    </row>
    <row r="16" spans="1:18" x14ac:dyDescent="0.2">
      <c r="A16" s="8" t="str">
        <f t="shared" si="1"/>
        <v>2023/9末</v>
      </c>
      <c r="B16" s="8" t="str">
        <f t="shared" si="1"/>
        <v>令和5/9末</v>
      </c>
      <c r="C16" s="16">
        <v>14</v>
      </c>
      <c r="D16" s="16">
        <v>15</v>
      </c>
      <c r="E16" s="17" t="s">
        <v>55</v>
      </c>
      <c r="F16" s="16">
        <v>179</v>
      </c>
      <c r="G16" s="16">
        <v>0</v>
      </c>
      <c r="H16" s="16">
        <v>197</v>
      </c>
      <c r="I16" s="16">
        <v>3</v>
      </c>
      <c r="J16" s="16">
        <v>376</v>
      </c>
      <c r="K16" s="16">
        <v>3</v>
      </c>
      <c r="L16" s="16">
        <v>181</v>
      </c>
      <c r="M16" s="9" t="s">
        <v>396</v>
      </c>
    </row>
    <row r="17" spans="1:13" x14ac:dyDescent="0.2">
      <c r="A17" s="10" t="str">
        <f t="shared" si="1"/>
        <v>2023/9末</v>
      </c>
      <c r="B17" s="10" t="str">
        <f t="shared" si="1"/>
        <v>令和5/9末</v>
      </c>
      <c r="C17" s="18">
        <v>15</v>
      </c>
      <c r="D17" s="18">
        <v>16</v>
      </c>
      <c r="E17" s="19" t="s">
        <v>56</v>
      </c>
      <c r="F17" s="18">
        <v>72</v>
      </c>
      <c r="G17" s="18">
        <v>0</v>
      </c>
      <c r="H17" s="18">
        <v>83</v>
      </c>
      <c r="I17" s="18">
        <v>0</v>
      </c>
      <c r="J17" s="18">
        <v>155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2023/9末</v>
      </c>
      <c r="B18" s="8" t="str">
        <f t="shared" si="1"/>
        <v>令和5/9末</v>
      </c>
      <c r="C18" s="16">
        <v>16</v>
      </c>
      <c r="D18" s="16">
        <v>17</v>
      </c>
      <c r="E18" s="17" t="s">
        <v>57</v>
      </c>
      <c r="F18" s="16">
        <v>183</v>
      </c>
      <c r="G18" s="16">
        <v>0</v>
      </c>
      <c r="H18" s="16">
        <v>196</v>
      </c>
      <c r="I18" s="16">
        <v>1</v>
      </c>
      <c r="J18" s="16">
        <v>379</v>
      </c>
      <c r="K18" s="16">
        <v>1</v>
      </c>
      <c r="L18" s="16">
        <v>170</v>
      </c>
      <c r="M18" s="9" t="s">
        <v>396</v>
      </c>
    </row>
    <row r="19" spans="1:13" x14ac:dyDescent="0.2">
      <c r="A19" s="10" t="str">
        <f t="shared" si="1"/>
        <v>2023/9末</v>
      </c>
      <c r="B19" s="10" t="str">
        <f t="shared" si="1"/>
        <v>令和5/9末</v>
      </c>
      <c r="C19" s="18">
        <v>17</v>
      </c>
      <c r="D19" s="18">
        <v>18</v>
      </c>
      <c r="E19" s="19" t="s">
        <v>58</v>
      </c>
      <c r="F19" s="18">
        <v>224</v>
      </c>
      <c r="G19" s="18">
        <v>0</v>
      </c>
      <c r="H19" s="18">
        <v>244</v>
      </c>
      <c r="I19" s="18">
        <v>2</v>
      </c>
      <c r="J19" s="18">
        <v>468</v>
      </c>
      <c r="K19" s="18">
        <v>2</v>
      </c>
      <c r="L19" s="18">
        <v>211</v>
      </c>
      <c r="M19" s="7" t="s">
        <v>396</v>
      </c>
    </row>
    <row r="20" spans="1:13" x14ac:dyDescent="0.2">
      <c r="A20" s="8" t="str">
        <f t="shared" si="1"/>
        <v>2023/9末</v>
      </c>
      <c r="B20" s="8" t="str">
        <f t="shared" si="1"/>
        <v>令和5/9末</v>
      </c>
      <c r="C20" s="16">
        <v>18</v>
      </c>
      <c r="D20" s="16">
        <v>19</v>
      </c>
      <c r="E20" s="17" t="s">
        <v>59</v>
      </c>
      <c r="F20" s="16">
        <v>158</v>
      </c>
      <c r="G20" s="16">
        <v>3</v>
      </c>
      <c r="H20" s="16">
        <v>179</v>
      </c>
      <c r="I20" s="16">
        <v>3</v>
      </c>
      <c r="J20" s="16">
        <v>337</v>
      </c>
      <c r="K20" s="16">
        <v>6</v>
      </c>
      <c r="L20" s="16">
        <v>143</v>
      </c>
      <c r="M20" s="9" t="s">
        <v>396</v>
      </c>
    </row>
    <row r="21" spans="1:13" x14ac:dyDescent="0.2">
      <c r="A21" s="10" t="str">
        <f t="shared" ref="A21:B36" si="2">A20</f>
        <v>2023/9末</v>
      </c>
      <c r="B21" s="10" t="str">
        <f t="shared" si="2"/>
        <v>令和5/9末</v>
      </c>
      <c r="C21" s="18">
        <v>19</v>
      </c>
      <c r="D21" s="18">
        <v>103</v>
      </c>
      <c r="E21" s="19" t="s">
        <v>60</v>
      </c>
      <c r="F21" s="18">
        <v>200</v>
      </c>
      <c r="G21" s="18">
        <v>6</v>
      </c>
      <c r="H21" s="18">
        <v>202</v>
      </c>
      <c r="I21" s="18">
        <v>3</v>
      </c>
      <c r="J21" s="18">
        <v>402</v>
      </c>
      <c r="K21" s="18">
        <v>9</v>
      </c>
      <c r="L21" s="18">
        <v>167</v>
      </c>
      <c r="M21" s="7" t="s">
        <v>396</v>
      </c>
    </row>
    <row r="22" spans="1:13" x14ac:dyDescent="0.2">
      <c r="A22" s="8" t="str">
        <f t="shared" si="2"/>
        <v>2023/9末</v>
      </c>
      <c r="B22" s="8" t="str">
        <f t="shared" si="2"/>
        <v>令和5/9末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2023/9末</v>
      </c>
      <c r="B23" s="10" t="str">
        <f t="shared" si="2"/>
        <v>令和5/9末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2023/9末</v>
      </c>
      <c r="B24" s="8" t="str">
        <f t="shared" si="2"/>
        <v>令和5/9末</v>
      </c>
      <c r="C24" s="16">
        <v>22</v>
      </c>
      <c r="D24" s="16">
        <v>20</v>
      </c>
      <c r="E24" s="17" t="s">
        <v>63</v>
      </c>
      <c r="F24" s="16">
        <v>36</v>
      </c>
      <c r="G24" s="16">
        <v>0</v>
      </c>
      <c r="H24" s="16">
        <v>33</v>
      </c>
      <c r="I24" s="16">
        <v>0</v>
      </c>
      <c r="J24" s="16">
        <v>69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2023/9末</v>
      </c>
      <c r="B25" s="10" t="str">
        <f t="shared" si="2"/>
        <v>令和5/9末</v>
      </c>
      <c r="C25" s="18">
        <v>23</v>
      </c>
      <c r="D25" s="18">
        <v>21</v>
      </c>
      <c r="E25" s="19" t="s">
        <v>64</v>
      </c>
      <c r="F25" s="18">
        <v>161</v>
      </c>
      <c r="G25" s="18">
        <v>0</v>
      </c>
      <c r="H25" s="18">
        <v>177</v>
      </c>
      <c r="I25" s="18">
        <v>11</v>
      </c>
      <c r="J25" s="18">
        <v>338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2023/9末</v>
      </c>
      <c r="B26" s="8" t="str">
        <f t="shared" si="2"/>
        <v>令和5/9末</v>
      </c>
      <c r="C26" s="16">
        <v>24</v>
      </c>
      <c r="D26" s="16">
        <v>22</v>
      </c>
      <c r="E26" s="17" t="s">
        <v>65</v>
      </c>
      <c r="F26" s="16">
        <v>235</v>
      </c>
      <c r="G26" s="16">
        <v>2</v>
      </c>
      <c r="H26" s="16">
        <v>282</v>
      </c>
      <c r="I26" s="16">
        <v>9</v>
      </c>
      <c r="J26" s="16">
        <v>517</v>
      </c>
      <c r="K26" s="16">
        <v>11</v>
      </c>
      <c r="L26" s="16">
        <v>254</v>
      </c>
      <c r="M26" s="9" t="s">
        <v>396</v>
      </c>
    </row>
    <row r="27" spans="1:13" x14ac:dyDescent="0.2">
      <c r="A27" s="10" t="str">
        <f t="shared" si="2"/>
        <v>2023/9末</v>
      </c>
      <c r="B27" s="10" t="str">
        <f t="shared" si="2"/>
        <v>令和5/9末</v>
      </c>
      <c r="C27" s="18">
        <v>25</v>
      </c>
      <c r="D27" s="18">
        <v>23</v>
      </c>
      <c r="E27" s="19" t="s">
        <v>66</v>
      </c>
      <c r="F27" s="18">
        <v>224</v>
      </c>
      <c r="G27" s="18">
        <v>2</v>
      </c>
      <c r="H27" s="18">
        <v>230</v>
      </c>
      <c r="I27" s="18">
        <v>5</v>
      </c>
      <c r="J27" s="18">
        <v>454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2023/9末</v>
      </c>
      <c r="B28" s="8" t="str">
        <f t="shared" si="2"/>
        <v>令和5/9末</v>
      </c>
      <c r="C28" s="16">
        <v>26</v>
      </c>
      <c r="D28" s="16">
        <v>24</v>
      </c>
      <c r="E28" s="17" t="s">
        <v>67</v>
      </c>
      <c r="F28" s="16">
        <v>321</v>
      </c>
      <c r="G28" s="16">
        <v>4</v>
      </c>
      <c r="H28" s="16">
        <v>385</v>
      </c>
      <c r="I28" s="16">
        <v>11</v>
      </c>
      <c r="J28" s="16">
        <v>706</v>
      </c>
      <c r="K28" s="16">
        <v>15</v>
      </c>
      <c r="L28" s="16">
        <v>319</v>
      </c>
      <c r="M28" s="9" t="s">
        <v>396</v>
      </c>
    </row>
    <row r="29" spans="1:13" x14ac:dyDescent="0.2">
      <c r="A29" s="10" t="str">
        <f t="shared" si="2"/>
        <v>2023/9末</v>
      </c>
      <c r="B29" s="10" t="str">
        <f t="shared" si="2"/>
        <v>令和5/9末</v>
      </c>
      <c r="C29" s="18">
        <v>27</v>
      </c>
      <c r="D29" s="18">
        <v>25</v>
      </c>
      <c r="E29" s="19" t="s">
        <v>68</v>
      </c>
      <c r="F29" s="18">
        <v>208</v>
      </c>
      <c r="G29" s="18">
        <v>8</v>
      </c>
      <c r="H29" s="18">
        <v>242</v>
      </c>
      <c r="I29" s="18">
        <v>16</v>
      </c>
      <c r="J29" s="18">
        <v>450</v>
      </c>
      <c r="K29" s="18">
        <v>24</v>
      </c>
      <c r="L29" s="18">
        <v>218</v>
      </c>
      <c r="M29" s="7" t="s">
        <v>396</v>
      </c>
    </row>
    <row r="30" spans="1:13" x14ac:dyDescent="0.2">
      <c r="A30" s="8" t="str">
        <f t="shared" si="2"/>
        <v>2023/9末</v>
      </c>
      <c r="B30" s="8" t="str">
        <f t="shared" si="2"/>
        <v>令和5/9末</v>
      </c>
      <c r="C30" s="16">
        <v>28</v>
      </c>
      <c r="D30" s="16">
        <v>26</v>
      </c>
      <c r="E30" s="17" t="s">
        <v>69</v>
      </c>
      <c r="F30" s="16">
        <v>174</v>
      </c>
      <c r="G30" s="16">
        <v>0</v>
      </c>
      <c r="H30" s="16">
        <v>168</v>
      </c>
      <c r="I30" s="16">
        <v>0</v>
      </c>
      <c r="J30" s="16">
        <v>342</v>
      </c>
      <c r="K30" s="16">
        <v>0</v>
      </c>
      <c r="L30" s="16">
        <v>145</v>
      </c>
      <c r="M30" s="9" t="s">
        <v>396</v>
      </c>
    </row>
    <row r="31" spans="1:13" x14ac:dyDescent="0.2">
      <c r="A31" s="10" t="str">
        <f t="shared" si="2"/>
        <v>2023/9末</v>
      </c>
      <c r="B31" s="10" t="str">
        <f t="shared" si="2"/>
        <v>令和5/9末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2023/9末</v>
      </c>
      <c r="B32" s="8" t="str">
        <f t="shared" si="2"/>
        <v>令和5/9末</v>
      </c>
      <c r="C32" s="16">
        <v>30</v>
      </c>
      <c r="D32" s="16">
        <v>29</v>
      </c>
      <c r="E32" s="17" t="s">
        <v>71</v>
      </c>
      <c r="F32" s="16">
        <v>8</v>
      </c>
      <c r="G32" s="16">
        <v>0</v>
      </c>
      <c r="H32" s="16">
        <v>18</v>
      </c>
      <c r="I32" s="16">
        <v>0</v>
      </c>
      <c r="J32" s="16">
        <v>26</v>
      </c>
      <c r="K32" s="16">
        <v>0</v>
      </c>
      <c r="L32" s="16">
        <v>26</v>
      </c>
      <c r="M32" s="9" t="s">
        <v>396</v>
      </c>
    </row>
    <row r="33" spans="1:13" x14ac:dyDescent="0.2">
      <c r="A33" s="10" t="str">
        <f t="shared" si="2"/>
        <v>2023/9末</v>
      </c>
      <c r="B33" s="10" t="str">
        <f t="shared" si="2"/>
        <v>令和5/9末</v>
      </c>
      <c r="C33" s="18">
        <v>31</v>
      </c>
      <c r="D33" s="18">
        <v>30</v>
      </c>
      <c r="E33" s="19" t="s">
        <v>72</v>
      </c>
      <c r="F33" s="18">
        <v>539</v>
      </c>
      <c r="G33" s="18">
        <v>3</v>
      </c>
      <c r="H33" s="18">
        <v>530</v>
      </c>
      <c r="I33" s="18">
        <v>6</v>
      </c>
      <c r="J33" s="18">
        <v>1069</v>
      </c>
      <c r="K33" s="18">
        <v>9</v>
      </c>
      <c r="L33" s="18">
        <v>480</v>
      </c>
      <c r="M33" s="7" t="s">
        <v>396</v>
      </c>
    </row>
    <row r="34" spans="1:13" x14ac:dyDescent="0.2">
      <c r="A34" s="8" t="str">
        <f t="shared" si="2"/>
        <v>2023/9末</v>
      </c>
      <c r="B34" s="8" t="str">
        <f t="shared" si="2"/>
        <v>令和5/9末</v>
      </c>
      <c r="C34" s="16">
        <v>32</v>
      </c>
      <c r="D34" s="16">
        <v>31</v>
      </c>
      <c r="E34" s="17" t="s">
        <v>73</v>
      </c>
      <c r="F34" s="16">
        <v>586</v>
      </c>
      <c r="G34" s="16">
        <v>4</v>
      </c>
      <c r="H34" s="16">
        <v>731</v>
      </c>
      <c r="I34" s="16">
        <v>23</v>
      </c>
      <c r="J34" s="16">
        <v>1317</v>
      </c>
      <c r="K34" s="16">
        <v>27</v>
      </c>
      <c r="L34" s="16">
        <v>698</v>
      </c>
      <c r="M34" s="9" t="s">
        <v>396</v>
      </c>
    </row>
    <row r="35" spans="1:13" x14ac:dyDescent="0.2">
      <c r="A35" s="10" t="str">
        <f t="shared" si="2"/>
        <v>2023/9末</v>
      </c>
      <c r="B35" s="10" t="str">
        <f t="shared" si="2"/>
        <v>令和5/9末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2023/9末</v>
      </c>
      <c r="B36" s="8" t="str">
        <f t="shared" si="2"/>
        <v>令和5/9末</v>
      </c>
      <c r="C36" s="16">
        <v>34</v>
      </c>
      <c r="D36" s="16">
        <v>33</v>
      </c>
      <c r="E36" s="17" t="s">
        <v>75</v>
      </c>
      <c r="F36" s="16">
        <v>326</v>
      </c>
      <c r="G36" s="16">
        <v>4</v>
      </c>
      <c r="H36" s="16">
        <v>316</v>
      </c>
      <c r="I36" s="16">
        <v>4</v>
      </c>
      <c r="J36" s="16">
        <v>642</v>
      </c>
      <c r="K36" s="16">
        <v>8</v>
      </c>
      <c r="L36" s="16">
        <v>246</v>
      </c>
      <c r="M36" s="9" t="s">
        <v>396</v>
      </c>
    </row>
    <row r="37" spans="1:13" x14ac:dyDescent="0.2">
      <c r="A37" s="10" t="str">
        <f t="shared" ref="A37:B52" si="3">A36</f>
        <v>2023/9末</v>
      </c>
      <c r="B37" s="10" t="str">
        <f t="shared" si="3"/>
        <v>令和5/9末</v>
      </c>
      <c r="C37" s="18">
        <v>35</v>
      </c>
      <c r="D37" s="18">
        <v>34</v>
      </c>
      <c r="E37" s="19" t="s">
        <v>76</v>
      </c>
      <c r="F37" s="18">
        <v>429</v>
      </c>
      <c r="G37" s="18">
        <v>2</v>
      </c>
      <c r="H37" s="18">
        <v>400</v>
      </c>
      <c r="I37" s="18">
        <v>3</v>
      </c>
      <c r="J37" s="18">
        <v>829</v>
      </c>
      <c r="K37" s="18">
        <v>5</v>
      </c>
      <c r="L37" s="18">
        <v>384</v>
      </c>
      <c r="M37" s="7" t="s">
        <v>396</v>
      </c>
    </row>
    <row r="38" spans="1:13" x14ac:dyDescent="0.2">
      <c r="A38" s="8" t="str">
        <f t="shared" si="3"/>
        <v>2023/9末</v>
      </c>
      <c r="B38" s="8" t="str">
        <f t="shared" si="3"/>
        <v>令和5/9末</v>
      </c>
      <c r="C38" s="16">
        <v>36</v>
      </c>
      <c r="D38" s="16">
        <v>35</v>
      </c>
      <c r="E38" s="17" t="s">
        <v>77</v>
      </c>
      <c r="F38" s="16">
        <v>545</v>
      </c>
      <c r="G38" s="16">
        <v>9</v>
      </c>
      <c r="H38" s="16">
        <v>506</v>
      </c>
      <c r="I38" s="16">
        <v>4</v>
      </c>
      <c r="J38" s="16">
        <v>1051</v>
      </c>
      <c r="K38" s="16">
        <v>13</v>
      </c>
      <c r="L38" s="16">
        <v>448</v>
      </c>
      <c r="M38" s="9" t="s">
        <v>396</v>
      </c>
    </row>
    <row r="39" spans="1:13" x14ac:dyDescent="0.2">
      <c r="A39" s="10" t="str">
        <f t="shared" si="3"/>
        <v>2023/9末</v>
      </c>
      <c r="B39" s="10" t="str">
        <f t="shared" si="3"/>
        <v>令和5/9末</v>
      </c>
      <c r="C39" s="18">
        <v>37</v>
      </c>
      <c r="D39" s="18">
        <v>36</v>
      </c>
      <c r="E39" s="19" t="s">
        <v>78</v>
      </c>
      <c r="F39" s="18">
        <v>151</v>
      </c>
      <c r="G39" s="18">
        <v>1</v>
      </c>
      <c r="H39" s="18">
        <v>138</v>
      </c>
      <c r="I39" s="18">
        <v>2</v>
      </c>
      <c r="J39" s="18">
        <v>289</v>
      </c>
      <c r="K39" s="18">
        <v>3</v>
      </c>
      <c r="L39" s="18">
        <v>111</v>
      </c>
      <c r="M39" s="7" t="s">
        <v>396</v>
      </c>
    </row>
    <row r="40" spans="1:13" x14ac:dyDescent="0.2">
      <c r="A40" s="8" t="str">
        <f t="shared" si="3"/>
        <v>2023/9末</v>
      </c>
      <c r="B40" s="8" t="str">
        <f t="shared" si="3"/>
        <v>令和5/9末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8</v>
      </c>
      <c r="I40" s="16">
        <v>0</v>
      </c>
      <c r="J40" s="16">
        <v>25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2023/9末</v>
      </c>
      <c r="B41" s="10" t="str">
        <f t="shared" si="3"/>
        <v>令和5/9末</v>
      </c>
      <c r="C41" s="18">
        <v>39</v>
      </c>
      <c r="D41" s="18">
        <v>38</v>
      </c>
      <c r="E41" s="19" t="s">
        <v>80</v>
      </c>
      <c r="F41" s="18">
        <v>275</v>
      </c>
      <c r="G41" s="18">
        <v>3</v>
      </c>
      <c r="H41" s="18">
        <v>290</v>
      </c>
      <c r="I41" s="18">
        <v>5</v>
      </c>
      <c r="J41" s="18">
        <v>565</v>
      </c>
      <c r="K41" s="18">
        <v>8</v>
      </c>
      <c r="L41" s="18">
        <v>221</v>
      </c>
      <c r="M41" s="7" t="s">
        <v>396</v>
      </c>
    </row>
    <row r="42" spans="1:13" x14ac:dyDescent="0.2">
      <c r="A42" s="8" t="str">
        <f t="shared" si="3"/>
        <v>2023/9末</v>
      </c>
      <c r="B42" s="8" t="str">
        <f t="shared" si="3"/>
        <v>令和5/9末</v>
      </c>
      <c r="C42" s="16">
        <v>40</v>
      </c>
      <c r="D42" s="16">
        <v>39</v>
      </c>
      <c r="E42" s="17" t="s">
        <v>81</v>
      </c>
      <c r="F42" s="16">
        <v>217</v>
      </c>
      <c r="G42" s="16">
        <v>0</v>
      </c>
      <c r="H42" s="16">
        <v>204</v>
      </c>
      <c r="I42" s="16">
        <v>0</v>
      </c>
      <c r="J42" s="16">
        <v>421</v>
      </c>
      <c r="K42" s="16">
        <v>0</v>
      </c>
      <c r="L42" s="16">
        <v>162</v>
      </c>
      <c r="M42" s="9" t="s">
        <v>396</v>
      </c>
    </row>
    <row r="43" spans="1:13" x14ac:dyDescent="0.2">
      <c r="A43" s="10" t="str">
        <f t="shared" si="3"/>
        <v>2023/9末</v>
      </c>
      <c r="B43" s="10" t="str">
        <f t="shared" si="3"/>
        <v>令和5/9末</v>
      </c>
      <c r="C43" s="18">
        <v>41</v>
      </c>
      <c r="D43" s="18">
        <v>40</v>
      </c>
      <c r="E43" s="19" t="s">
        <v>465</v>
      </c>
      <c r="F43" s="18">
        <v>113</v>
      </c>
      <c r="G43" s="18">
        <v>1</v>
      </c>
      <c r="H43" s="18">
        <v>111</v>
      </c>
      <c r="I43" s="18">
        <v>3</v>
      </c>
      <c r="J43" s="18">
        <v>224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2023/9末</v>
      </c>
      <c r="B44" s="8" t="str">
        <f t="shared" si="3"/>
        <v>令和5/9末</v>
      </c>
      <c r="C44" s="16">
        <v>42</v>
      </c>
      <c r="D44" s="16">
        <v>41</v>
      </c>
      <c r="E44" s="17" t="s">
        <v>466</v>
      </c>
      <c r="F44" s="16">
        <v>115</v>
      </c>
      <c r="G44" s="16">
        <v>1</v>
      </c>
      <c r="H44" s="16">
        <v>128</v>
      </c>
      <c r="I44" s="16">
        <v>2</v>
      </c>
      <c r="J44" s="16">
        <v>243</v>
      </c>
      <c r="K44" s="16">
        <v>3</v>
      </c>
      <c r="L44" s="16">
        <v>123</v>
      </c>
      <c r="M44" s="9" t="s">
        <v>396</v>
      </c>
    </row>
    <row r="45" spans="1:13" x14ac:dyDescent="0.2">
      <c r="A45" s="10" t="str">
        <f t="shared" si="3"/>
        <v>2023/9末</v>
      </c>
      <c r="B45" s="10" t="str">
        <f t="shared" si="3"/>
        <v>令和5/9末</v>
      </c>
      <c r="C45" s="18">
        <v>43</v>
      </c>
      <c r="D45" s="18">
        <v>42</v>
      </c>
      <c r="E45" s="19" t="s">
        <v>82</v>
      </c>
      <c r="F45" s="18">
        <v>161</v>
      </c>
      <c r="G45" s="18">
        <v>0</v>
      </c>
      <c r="H45" s="18">
        <v>165</v>
      </c>
      <c r="I45" s="18">
        <v>8</v>
      </c>
      <c r="J45" s="18">
        <v>326</v>
      </c>
      <c r="K45" s="18">
        <v>8</v>
      </c>
      <c r="L45" s="18">
        <v>150</v>
      </c>
      <c r="M45" s="7" t="s">
        <v>396</v>
      </c>
    </row>
    <row r="46" spans="1:13" x14ac:dyDescent="0.2">
      <c r="A46" s="8" t="str">
        <f t="shared" si="3"/>
        <v>2023/9末</v>
      </c>
      <c r="B46" s="8" t="str">
        <f t="shared" si="3"/>
        <v>令和5/9末</v>
      </c>
      <c r="C46" s="16">
        <v>44</v>
      </c>
      <c r="D46" s="16">
        <v>43</v>
      </c>
      <c r="E46" s="17" t="s">
        <v>83</v>
      </c>
      <c r="F46" s="16">
        <v>196</v>
      </c>
      <c r="G46" s="16">
        <v>0</v>
      </c>
      <c r="H46" s="16">
        <v>211</v>
      </c>
      <c r="I46" s="16">
        <v>0</v>
      </c>
      <c r="J46" s="16">
        <v>407</v>
      </c>
      <c r="K46" s="16">
        <v>0</v>
      </c>
      <c r="L46" s="16">
        <v>191</v>
      </c>
      <c r="M46" s="9" t="s">
        <v>396</v>
      </c>
    </row>
    <row r="47" spans="1:13" x14ac:dyDescent="0.2">
      <c r="A47" s="10" t="str">
        <f t="shared" si="3"/>
        <v>2023/9末</v>
      </c>
      <c r="B47" s="10" t="str">
        <f t="shared" si="3"/>
        <v>令和5/9末</v>
      </c>
      <c r="C47" s="18">
        <v>45</v>
      </c>
      <c r="D47" s="18">
        <v>44</v>
      </c>
      <c r="E47" s="19" t="s">
        <v>84</v>
      </c>
      <c r="F47" s="18">
        <v>31</v>
      </c>
      <c r="G47" s="18">
        <v>0</v>
      </c>
      <c r="H47" s="18">
        <v>53</v>
      </c>
      <c r="I47" s="18">
        <v>0</v>
      </c>
      <c r="J47" s="18">
        <v>84</v>
      </c>
      <c r="K47" s="18">
        <v>0</v>
      </c>
      <c r="L47" s="18">
        <v>42</v>
      </c>
      <c r="M47" s="7" t="s">
        <v>396</v>
      </c>
    </row>
    <row r="48" spans="1:13" x14ac:dyDescent="0.2">
      <c r="A48" s="8" t="str">
        <f t="shared" si="3"/>
        <v>2023/9末</v>
      </c>
      <c r="B48" s="8" t="str">
        <f t="shared" si="3"/>
        <v>令和5/9末</v>
      </c>
      <c r="C48" s="16">
        <v>46</v>
      </c>
      <c r="D48" s="16">
        <v>45</v>
      </c>
      <c r="E48" s="17" t="s">
        <v>85</v>
      </c>
      <c r="F48" s="16">
        <v>146</v>
      </c>
      <c r="G48" s="16">
        <v>0</v>
      </c>
      <c r="H48" s="16">
        <v>135</v>
      </c>
      <c r="I48" s="16">
        <v>1</v>
      </c>
      <c r="J48" s="16">
        <v>281</v>
      </c>
      <c r="K48" s="16">
        <v>1</v>
      </c>
      <c r="L48" s="16">
        <v>132</v>
      </c>
      <c r="M48" s="9" t="s">
        <v>396</v>
      </c>
    </row>
    <row r="49" spans="1:13" x14ac:dyDescent="0.2">
      <c r="A49" s="10" t="str">
        <f t="shared" si="3"/>
        <v>2023/9末</v>
      </c>
      <c r="B49" s="10" t="str">
        <f t="shared" si="3"/>
        <v>令和5/9末</v>
      </c>
      <c r="C49" s="18">
        <v>47</v>
      </c>
      <c r="D49" s="18">
        <v>46</v>
      </c>
      <c r="E49" s="19" t="s">
        <v>86</v>
      </c>
      <c r="F49" s="18">
        <v>103</v>
      </c>
      <c r="G49" s="18">
        <v>1</v>
      </c>
      <c r="H49" s="18">
        <v>150</v>
      </c>
      <c r="I49" s="18">
        <v>1</v>
      </c>
      <c r="J49" s="18">
        <v>253</v>
      </c>
      <c r="K49" s="18">
        <v>2</v>
      </c>
      <c r="L49" s="18">
        <v>211</v>
      </c>
      <c r="M49" s="7" t="s">
        <v>396</v>
      </c>
    </row>
    <row r="50" spans="1:13" x14ac:dyDescent="0.2">
      <c r="A50" s="8" t="str">
        <f t="shared" si="3"/>
        <v>2023/9末</v>
      </c>
      <c r="B50" s="8" t="str">
        <f t="shared" si="3"/>
        <v>令和5/9末</v>
      </c>
      <c r="C50" s="16">
        <v>48</v>
      </c>
      <c r="D50" s="16">
        <v>47</v>
      </c>
      <c r="E50" s="17" t="s">
        <v>87</v>
      </c>
      <c r="F50" s="16">
        <v>106</v>
      </c>
      <c r="G50" s="16">
        <v>0</v>
      </c>
      <c r="H50" s="16">
        <v>114</v>
      </c>
      <c r="I50" s="16">
        <v>0</v>
      </c>
      <c r="J50" s="16">
        <v>220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2023/9末</v>
      </c>
      <c r="B51" s="10" t="str">
        <f t="shared" si="3"/>
        <v>令和5/9末</v>
      </c>
      <c r="C51" s="18">
        <v>49</v>
      </c>
      <c r="D51" s="18">
        <v>48</v>
      </c>
      <c r="E51" s="19" t="s">
        <v>88</v>
      </c>
      <c r="F51" s="18">
        <v>148</v>
      </c>
      <c r="G51" s="18">
        <v>0</v>
      </c>
      <c r="H51" s="18">
        <v>136</v>
      </c>
      <c r="I51" s="18">
        <v>1</v>
      </c>
      <c r="J51" s="18">
        <v>284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2023/9末</v>
      </c>
      <c r="B52" s="8" t="str">
        <f t="shared" si="3"/>
        <v>令和5/9末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86</v>
      </c>
      <c r="I52" s="16">
        <v>1</v>
      </c>
      <c r="J52" s="16">
        <v>174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2023/9末</v>
      </c>
      <c r="B53" s="10" t="str">
        <f t="shared" si="4"/>
        <v>令和5/9末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2023/9末</v>
      </c>
      <c r="B54" s="8" t="str">
        <f t="shared" si="4"/>
        <v>令和5/9末</v>
      </c>
      <c r="C54" s="16">
        <v>52</v>
      </c>
      <c r="D54" s="16">
        <v>51</v>
      </c>
      <c r="E54" s="17" t="s">
        <v>91</v>
      </c>
      <c r="F54" s="16">
        <v>99</v>
      </c>
      <c r="G54" s="16">
        <v>0</v>
      </c>
      <c r="H54" s="16">
        <v>107</v>
      </c>
      <c r="I54" s="16">
        <v>0</v>
      </c>
      <c r="J54" s="16">
        <v>206</v>
      </c>
      <c r="K54" s="16">
        <v>0</v>
      </c>
      <c r="L54" s="16">
        <v>91</v>
      </c>
      <c r="M54" s="9" t="s">
        <v>396</v>
      </c>
    </row>
    <row r="55" spans="1:13" x14ac:dyDescent="0.2">
      <c r="A55" s="10" t="str">
        <f t="shared" si="4"/>
        <v>2023/9末</v>
      </c>
      <c r="B55" s="10" t="str">
        <f t="shared" si="4"/>
        <v>令和5/9末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14</v>
      </c>
      <c r="I55" s="18">
        <v>0</v>
      </c>
      <c r="J55" s="18">
        <v>29</v>
      </c>
      <c r="K55" s="18">
        <v>0</v>
      </c>
      <c r="L55" s="18">
        <v>14</v>
      </c>
      <c r="M55" s="7" t="s">
        <v>396</v>
      </c>
    </row>
    <row r="56" spans="1:13" x14ac:dyDescent="0.2">
      <c r="A56" s="8" t="str">
        <f t="shared" si="4"/>
        <v>2023/9末</v>
      </c>
      <c r="B56" s="8" t="str">
        <f t="shared" si="4"/>
        <v>令和5/9末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65</v>
      </c>
      <c r="I56" s="16">
        <v>1</v>
      </c>
      <c r="J56" s="16">
        <v>126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2023/9末</v>
      </c>
      <c r="B57" s="10" t="str">
        <f t="shared" si="4"/>
        <v>令和5/9末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156</v>
      </c>
      <c r="I57" s="18">
        <v>4</v>
      </c>
      <c r="J57" s="18">
        <v>290</v>
      </c>
      <c r="K57" s="18">
        <v>4</v>
      </c>
      <c r="L57" s="18">
        <v>123</v>
      </c>
      <c r="M57" s="7" t="s">
        <v>396</v>
      </c>
    </row>
    <row r="58" spans="1:13" x14ac:dyDescent="0.2">
      <c r="A58" s="8" t="str">
        <f t="shared" si="4"/>
        <v>2023/9末</v>
      </c>
      <c r="B58" s="8" t="str">
        <f t="shared" si="4"/>
        <v>令和5/9末</v>
      </c>
      <c r="C58" s="16">
        <v>56</v>
      </c>
      <c r="D58" s="16">
        <v>55</v>
      </c>
      <c r="E58" s="17" t="s">
        <v>95</v>
      </c>
      <c r="F58" s="16">
        <v>302</v>
      </c>
      <c r="G58" s="16">
        <v>6</v>
      </c>
      <c r="H58" s="16">
        <v>331</v>
      </c>
      <c r="I58" s="16">
        <v>8</v>
      </c>
      <c r="J58" s="16">
        <v>633</v>
      </c>
      <c r="K58" s="16">
        <v>14</v>
      </c>
      <c r="L58" s="16">
        <v>278</v>
      </c>
      <c r="M58" s="9" t="s">
        <v>396</v>
      </c>
    </row>
    <row r="59" spans="1:13" x14ac:dyDescent="0.2">
      <c r="A59" s="10" t="str">
        <f t="shared" si="4"/>
        <v>2023/9末</v>
      </c>
      <c r="B59" s="10" t="str">
        <f t="shared" si="4"/>
        <v>令和5/9末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2023/9末</v>
      </c>
      <c r="B60" s="8" t="str">
        <f t="shared" si="4"/>
        <v>令和5/9末</v>
      </c>
      <c r="C60" s="16">
        <v>58</v>
      </c>
      <c r="D60" s="16">
        <v>57</v>
      </c>
      <c r="E60" s="17" t="s">
        <v>96</v>
      </c>
      <c r="F60" s="16">
        <v>78</v>
      </c>
      <c r="G60" s="16">
        <v>3</v>
      </c>
      <c r="H60" s="16">
        <v>79</v>
      </c>
      <c r="I60" s="16">
        <v>2</v>
      </c>
      <c r="J60" s="16">
        <v>157</v>
      </c>
      <c r="K60" s="16">
        <v>5</v>
      </c>
      <c r="L60" s="16">
        <v>73</v>
      </c>
      <c r="M60" s="9" t="s">
        <v>396</v>
      </c>
    </row>
    <row r="61" spans="1:13" x14ac:dyDescent="0.2">
      <c r="A61" s="10" t="str">
        <f t="shared" si="4"/>
        <v>2023/9末</v>
      </c>
      <c r="B61" s="10" t="str">
        <f t="shared" si="4"/>
        <v>令和5/9末</v>
      </c>
      <c r="C61" s="18">
        <v>59</v>
      </c>
      <c r="D61" s="18">
        <v>58</v>
      </c>
      <c r="E61" s="19" t="s">
        <v>97</v>
      </c>
      <c r="F61" s="18">
        <v>129</v>
      </c>
      <c r="G61" s="18">
        <v>0</v>
      </c>
      <c r="H61" s="18">
        <v>117</v>
      </c>
      <c r="I61" s="18">
        <v>0</v>
      </c>
      <c r="J61" s="18">
        <v>246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2023/9末</v>
      </c>
      <c r="B62" s="8" t="str">
        <f t="shared" si="4"/>
        <v>令和5/9末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2023/9末</v>
      </c>
      <c r="B63" s="10" t="str">
        <f t="shared" si="4"/>
        <v>令和5/9末</v>
      </c>
      <c r="C63" s="18">
        <v>61</v>
      </c>
      <c r="D63" s="18">
        <v>60</v>
      </c>
      <c r="E63" s="19" t="s">
        <v>99</v>
      </c>
      <c r="F63" s="18">
        <v>259</v>
      </c>
      <c r="G63" s="18">
        <v>5</v>
      </c>
      <c r="H63" s="18">
        <v>285</v>
      </c>
      <c r="I63" s="18">
        <v>13</v>
      </c>
      <c r="J63" s="18">
        <v>544</v>
      </c>
      <c r="K63" s="18">
        <v>18</v>
      </c>
      <c r="L63" s="18">
        <v>283</v>
      </c>
      <c r="M63" s="7" t="s">
        <v>396</v>
      </c>
    </row>
    <row r="64" spans="1:13" x14ac:dyDescent="0.2">
      <c r="A64" s="8" t="str">
        <f t="shared" si="4"/>
        <v>2023/9末</v>
      </c>
      <c r="B64" s="8" t="str">
        <f t="shared" si="4"/>
        <v>令和5/9末</v>
      </c>
      <c r="C64" s="16">
        <v>62</v>
      </c>
      <c r="D64" s="16">
        <v>61</v>
      </c>
      <c r="E64" s="17" t="s">
        <v>100</v>
      </c>
      <c r="F64" s="16">
        <v>284</v>
      </c>
      <c r="G64" s="16">
        <v>7</v>
      </c>
      <c r="H64" s="16">
        <v>261</v>
      </c>
      <c r="I64" s="16">
        <v>11</v>
      </c>
      <c r="J64" s="16">
        <v>545</v>
      </c>
      <c r="K64" s="16">
        <v>18</v>
      </c>
      <c r="L64" s="16">
        <v>291</v>
      </c>
      <c r="M64" s="9" t="s">
        <v>396</v>
      </c>
    </row>
    <row r="65" spans="1:13" x14ac:dyDescent="0.2">
      <c r="A65" s="10" t="str">
        <f t="shared" si="4"/>
        <v>2023/9末</v>
      </c>
      <c r="B65" s="10" t="str">
        <f t="shared" si="4"/>
        <v>令和5/9末</v>
      </c>
      <c r="C65" s="18">
        <v>63</v>
      </c>
      <c r="D65" s="18">
        <v>62</v>
      </c>
      <c r="E65" s="19" t="s">
        <v>101</v>
      </c>
      <c r="F65" s="18">
        <v>118</v>
      </c>
      <c r="G65" s="18">
        <v>1</v>
      </c>
      <c r="H65" s="18">
        <v>101</v>
      </c>
      <c r="I65" s="18">
        <v>7</v>
      </c>
      <c r="J65" s="18">
        <v>219</v>
      </c>
      <c r="K65" s="18">
        <v>8</v>
      </c>
      <c r="L65" s="18">
        <v>136</v>
      </c>
      <c r="M65" s="7" t="s">
        <v>396</v>
      </c>
    </row>
    <row r="66" spans="1:13" x14ac:dyDescent="0.2">
      <c r="A66" s="8" t="str">
        <f t="shared" si="4"/>
        <v>2023/9末</v>
      </c>
      <c r="B66" s="8" t="str">
        <f t="shared" si="4"/>
        <v>令和5/9末</v>
      </c>
      <c r="C66" s="16">
        <v>64</v>
      </c>
      <c r="D66" s="16">
        <v>63</v>
      </c>
      <c r="E66" s="17" t="s">
        <v>102</v>
      </c>
      <c r="F66" s="16">
        <v>340</v>
      </c>
      <c r="G66" s="16">
        <v>7</v>
      </c>
      <c r="H66" s="16">
        <v>336</v>
      </c>
      <c r="I66" s="16">
        <v>8</v>
      </c>
      <c r="J66" s="16">
        <v>676</v>
      </c>
      <c r="K66" s="16">
        <v>15</v>
      </c>
      <c r="L66" s="16">
        <v>318</v>
      </c>
      <c r="M66" s="9" t="s">
        <v>396</v>
      </c>
    </row>
    <row r="67" spans="1:13" x14ac:dyDescent="0.2">
      <c r="A67" s="10" t="str">
        <f t="shared" si="4"/>
        <v>2023/9末</v>
      </c>
      <c r="B67" s="10" t="str">
        <f t="shared" si="4"/>
        <v>令和5/9末</v>
      </c>
      <c r="C67" s="18">
        <v>65</v>
      </c>
      <c r="D67" s="18">
        <v>64</v>
      </c>
      <c r="E67" s="19" t="s">
        <v>103</v>
      </c>
      <c r="F67" s="18">
        <v>334</v>
      </c>
      <c r="G67" s="18">
        <v>16</v>
      </c>
      <c r="H67" s="18">
        <v>345</v>
      </c>
      <c r="I67" s="18">
        <v>18</v>
      </c>
      <c r="J67" s="18">
        <v>679</v>
      </c>
      <c r="K67" s="18">
        <v>34</v>
      </c>
      <c r="L67" s="18">
        <v>310</v>
      </c>
      <c r="M67" s="7" t="s">
        <v>396</v>
      </c>
    </row>
    <row r="68" spans="1:13" x14ac:dyDescent="0.2">
      <c r="A68" s="8" t="str">
        <f t="shared" si="4"/>
        <v>2023/9末</v>
      </c>
      <c r="B68" s="8" t="str">
        <f t="shared" si="4"/>
        <v>令和5/9末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2023/9末</v>
      </c>
      <c r="B69" s="10" t="str">
        <f t="shared" si="5"/>
        <v>令和5/9末</v>
      </c>
      <c r="C69" s="18">
        <v>67</v>
      </c>
      <c r="D69" s="18">
        <v>66</v>
      </c>
      <c r="E69" s="19" t="s">
        <v>105</v>
      </c>
      <c r="F69" s="18">
        <v>102</v>
      </c>
      <c r="G69" s="18">
        <v>0</v>
      </c>
      <c r="H69" s="18">
        <v>102</v>
      </c>
      <c r="I69" s="18">
        <v>0</v>
      </c>
      <c r="J69" s="18">
        <v>204</v>
      </c>
      <c r="K69" s="18">
        <v>0</v>
      </c>
      <c r="L69" s="18">
        <v>97</v>
      </c>
      <c r="M69" s="7" t="s">
        <v>396</v>
      </c>
    </row>
    <row r="70" spans="1:13" x14ac:dyDescent="0.2">
      <c r="A70" s="8" t="str">
        <f t="shared" si="5"/>
        <v>2023/9末</v>
      </c>
      <c r="B70" s="8" t="str">
        <f t="shared" si="5"/>
        <v>令和5/9末</v>
      </c>
      <c r="C70" s="16">
        <v>68</v>
      </c>
      <c r="D70" s="16">
        <v>67</v>
      </c>
      <c r="E70" s="17" t="s">
        <v>106</v>
      </c>
      <c r="F70" s="16">
        <v>221</v>
      </c>
      <c r="G70" s="16">
        <v>2</v>
      </c>
      <c r="H70" s="16">
        <v>259</v>
      </c>
      <c r="I70" s="16">
        <v>5</v>
      </c>
      <c r="J70" s="16">
        <v>480</v>
      </c>
      <c r="K70" s="16">
        <v>7</v>
      </c>
      <c r="L70" s="16">
        <v>197</v>
      </c>
      <c r="M70" s="9" t="s">
        <v>396</v>
      </c>
    </row>
    <row r="71" spans="1:13" x14ac:dyDescent="0.2">
      <c r="A71" s="10" t="str">
        <f t="shared" si="5"/>
        <v>2023/9末</v>
      </c>
      <c r="B71" s="10" t="str">
        <f t="shared" si="5"/>
        <v>令和5/9末</v>
      </c>
      <c r="C71" s="18">
        <v>69</v>
      </c>
      <c r="D71" s="18">
        <v>68</v>
      </c>
      <c r="E71" s="19" t="s">
        <v>107</v>
      </c>
      <c r="F71" s="18">
        <v>343</v>
      </c>
      <c r="G71" s="18">
        <v>1</v>
      </c>
      <c r="H71" s="18">
        <v>348</v>
      </c>
      <c r="I71" s="18">
        <v>3</v>
      </c>
      <c r="J71" s="18">
        <v>691</v>
      </c>
      <c r="K71" s="18">
        <v>4</v>
      </c>
      <c r="L71" s="18">
        <v>341</v>
      </c>
      <c r="M71" s="7" t="s">
        <v>396</v>
      </c>
    </row>
    <row r="72" spans="1:13" x14ac:dyDescent="0.2">
      <c r="A72" s="8" t="str">
        <f t="shared" si="5"/>
        <v>2023/9末</v>
      </c>
      <c r="B72" s="8" t="str">
        <f t="shared" si="5"/>
        <v>令和5/9末</v>
      </c>
      <c r="C72" s="16">
        <v>70</v>
      </c>
      <c r="D72" s="16">
        <v>69</v>
      </c>
      <c r="E72" s="17" t="s">
        <v>108</v>
      </c>
      <c r="F72" s="16">
        <v>378</v>
      </c>
      <c r="G72" s="16">
        <v>7</v>
      </c>
      <c r="H72" s="16">
        <v>313</v>
      </c>
      <c r="I72" s="16">
        <v>5</v>
      </c>
      <c r="J72" s="16">
        <v>691</v>
      </c>
      <c r="K72" s="16">
        <v>12</v>
      </c>
      <c r="L72" s="16">
        <v>357</v>
      </c>
      <c r="M72" s="9" t="s">
        <v>396</v>
      </c>
    </row>
    <row r="73" spans="1:13" x14ac:dyDescent="0.2">
      <c r="A73" s="10" t="str">
        <f t="shared" si="5"/>
        <v>2023/9末</v>
      </c>
      <c r="B73" s="10" t="str">
        <f t="shared" si="5"/>
        <v>令和5/9末</v>
      </c>
      <c r="C73" s="18">
        <v>71</v>
      </c>
      <c r="D73" s="18">
        <v>70</v>
      </c>
      <c r="E73" s="19" t="s">
        <v>109</v>
      </c>
      <c r="F73" s="18">
        <v>175</v>
      </c>
      <c r="G73" s="18">
        <v>1</v>
      </c>
      <c r="H73" s="18">
        <v>168</v>
      </c>
      <c r="I73" s="18">
        <v>1</v>
      </c>
      <c r="J73" s="18">
        <v>343</v>
      </c>
      <c r="K73" s="18">
        <v>2</v>
      </c>
      <c r="L73" s="18">
        <v>146</v>
      </c>
      <c r="M73" s="7" t="s">
        <v>396</v>
      </c>
    </row>
    <row r="74" spans="1:13" x14ac:dyDescent="0.2">
      <c r="A74" s="8" t="str">
        <f t="shared" si="5"/>
        <v>2023/9末</v>
      </c>
      <c r="B74" s="8" t="str">
        <f t="shared" si="5"/>
        <v>令和5/9末</v>
      </c>
      <c r="C74" s="16">
        <v>72</v>
      </c>
      <c r="D74" s="16">
        <v>71</v>
      </c>
      <c r="E74" s="17" t="s">
        <v>110</v>
      </c>
      <c r="F74" s="16">
        <v>202</v>
      </c>
      <c r="G74" s="16">
        <v>2</v>
      </c>
      <c r="H74" s="16">
        <v>179</v>
      </c>
      <c r="I74" s="16">
        <v>7</v>
      </c>
      <c r="J74" s="16">
        <v>381</v>
      </c>
      <c r="K74" s="16">
        <v>9</v>
      </c>
      <c r="L74" s="16">
        <v>187</v>
      </c>
      <c r="M74" s="9" t="s">
        <v>396</v>
      </c>
    </row>
    <row r="75" spans="1:13" x14ac:dyDescent="0.2">
      <c r="A75" s="10" t="str">
        <f t="shared" si="5"/>
        <v>2023/9末</v>
      </c>
      <c r="B75" s="10" t="str">
        <f t="shared" si="5"/>
        <v>令和5/9末</v>
      </c>
      <c r="C75" s="18">
        <v>73</v>
      </c>
      <c r="D75" s="18">
        <v>72</v>
      </c>
      <c r="E75" s="19" t="s">
        <v>111</v>
      </c>
      <c r="F75" s="18">
        <v>229</v>
      </c>
      <c r="G75" s="18">
        <v>2</v>
      </c>
      <c r="H75" s="18">
        <v>302</v>
      </c>
      <c r="I75" s="18">
        <v>9</v>
      </c>
      <c r="J75" s="18">
        <v>531</v>
      </c>
      <c r="K75" s="18">
        <v>11</v>
      </c>
      <c r="L75" s="18">
        <v>259</v>
      </c>
      <c r="M75" s="7" t="s">
        <v>396</v>
      </c>
    </row>
    <row r="76" spans="1:13" x14ac:dyDescent="0.2">
      <c r="A76" s="8" t="str">
        <f t="shared" si="5"/>
        <v>2023/9末</v>
      </c>
      <c r="B76" s="8" t="str">
        <f t="shared" si="5"/>
        <v>令和5/9末</v>
      </c>
      <c r="C76" s="16">
        <v>74</v>
      </c>
      <c r="D76" s="16">
        <v>73</v>
      </c>
      <c r="E76" s="17" t="s">
        <v>112</v>
      </c>
      <c r="F76" s="16">
        <v>423</v>
      </c>
      <c r="G76" s="16">
        <v>1</v>
      </c>
      <c r="H76" s="16">
        <v>314</v>
      </c>
      <c r="I76" s="16">
        <v>2</v>
      </c>
      <c r="J76" s="16">
        <v>737</v>
      </c>
      <c r="K76" s="16">
        <v>3</v>
      </c>
      <c r="L76" s="16">
        <v>427</v>
      </c>
      <c r="M76" s="9" t="s">
        <v>396</v>
      </c>
    </row>
    <row r="77" spans="1:13" x14ac:dyDescent="0.2">
      <c r="A77" s="10" t="str">
        <f t="shared" si="5"/>
        <v>2023/9末</v>
      </c>
      <c r="B77" s="10" t="str">
        <f t="shared" si="5"/>
        <v>令和5/9末</v>
      </c>
      <c r="C77" s="18">
        <v>75</v>
      </c>
      <c r="D77" s="18">
        <v>74</v>
      </c>
      <c r="E77" s="19" t="s">
        <v>113</v>
      </c>
      <c r="F77" s="18">
        <v>430</v>
      </c>
      <c r="G77" s="18">
        <v>1</v>
      </c>
      <c r="H77" s="18">
        <v>435</v>
      </c>
      <c r="I77" s="18">
        <v>5</v>
      </c>
      <c r="J77" s="18">
        <v>865</v>
      </c>
      <c r="K77" s="18">
        <v>6</v>
      </c>
      <c r="L77" s="18">
        <v>384</v>
      </c>
      <c r="M77" s="7" t="s">
        <v>396</v>
      </c>
    </row>
    <row r="78" spans="1:13" x14ac:dyDescent="0.2">
      <c r="A78" s="8" t="str">
        <f t="shared" si="5"/>
        <v>2023/9末</v>
      </c>
      <c r="B78" s="8" t="str">
        <f t="shared" si="5"/>
        <v>令和5/9末</v>
      </c>
      <c r="C78" s="16">
        <v>76</v>
      </c>
      <c r="D78" s="16">
        <v>75</v>
      </c>
      <c r="E78" s="17" t="s">
        <v>114</v>
      </c>
      <c r="F78" s="16">
        <v>220</v>
      </c>
      <c r="G78" s="16">
        <v>2</v>
      </c>
      <c r="H78" s="16">
        <v>242</v>
      </c>
      <c r="I78" s="16">
        <v>4</v>
      </c>
      <c r="J78" s="16">
        <v>462</v>
      </c>
      <c r="K78" s="16">
        <v>6</v>
      </c>
      <c r="L78" s="16">
        <v>189</v>
      </c>
      <c r="M78" s="9" t="s">
        <v>396</v>
      </c>
    </row>
    <row r="79" spans="1:13" x14ac:dyDescent="0.2">
      <c r="A79" s="10" t="str">
        <f t="shared" si="5"/>
        <v>2023/9末</v>
      </c>
      <c r="B79" s="10" t="str">
        <f t="shared" si="5"/>
        <v>令和5/9末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10</v>
      </c>
      <c r="I79" s="18">
        <v>0</v>
      </c>
      <c r="J79" s="18">
        <v>22</v>
      </c>
      <c r="K79" s="18">
        <v>0</v>
      </c>
      <c r="L79" s="18">
        <v>9</v>
      </c>
      <c r="M79" s="7" t="s">
        <v>396</v>
      </c>
    </row>
    <row r="80" spans="1:13" x14ac:dyDescent="0.2">
      <c r="A80" s="8" t="str">
        <f t="shared" si="5"/>
        <v>2023/9末</v>
      </c>
      <c r="B80" s="8" t="str">
        <f t="shared" si="5"/>
        <v>令和5/9末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2023/9末</v>
      </c>
      <c r="B81" s="10" t="str">
        <f t="shared" si="5"/>
        <v>令和5/9末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2023/9末</v>
      </c>
      <c r="B82" s="8" t="str">
        <f t="shared" si="5"/>
        <v>令和5/9末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23</v>
      </c>
      <c r="I82" s="16">
        <v>0</v>
      </c>
      <c r="J82" s="16">
        <v>43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2023/9末</v>
      </c>
      <c r="B83" s="10" t="str">
        <f t="shared" si="5"/>
        <v>令和5/9末</v>
      </c>
      <c r="C83" s="18">
        <v>81</v>
      </c>
      <c r="D83" s="18">
        <v>80</v>
      </c>
      <c r="E83" s="19" t="s">
        <v>119</v>
      </c>
      <c r="F83" s="18">
        <v>335</v>
      </c>
      <c r="G83" s="18">
        <v>3</v>
      </c>
      <c r="H83" s="18">
        <v>284</v>
      </c>
      <c r="I83" s="18">
        <v>4</v>
      </c>
      <c r="J83" s="18">
        <v>619</v>
      </c>
      <c r="K83" s="18">
        <v>7</v>
      </c>
      <c r="L83" s="18">
        <v>306</v>
      </c>
      <c r="M83" s="7" t="s">
        <v>396</v>
      </c>
    </row>
    <row r="84" spans="1:13" x14ac:dyDescent="0.2">
      <c r="A84" s="8" t="str">
        <f t="shared" si="5"/>
        <v>2023/9末</v>
      </c>
      <c r="B84" s="8" t="str">
        <f t="shared" si="5"/>
        <v>令和5/9末</v>
      </c>
      <c r="C84" s="16">
        <v>82</v>
      </c>
      <c r="D84" s="16">
        <v>81</v>
      </c>
      <c r="E84" s="17" t="s">
        <v>120</v>
      </c>
      <c r="F84" s="16">
        <v>420</v>
      </c>
      <c r="G84" s="16">
        <v>1</v>
      </c>
      <c r="H84" s="16">
        <v>413</v>
      </c>
      <c r="I84" s="16">
        <v>10</v>
      </c>
      <c r="J84" s="16">
        <v>833</v>
      </c>
      <c r="K84" s="16">
        <v>11</v>
      </c>
      <c r="L84" s="16">
        <v>377</v>
      </c>
      <c r="M84" s="9" t="s">
        <v>396</v>
      </c>
    </row>
    <row r="85" spans="1:13" x14ac:dyDescent="0.2">
      <c r="A85" s="10" t="str">
        <f t="shared" ref="A85:B100" si="6">A84</f>
        <v>2023/9末</v>
      </c>
      <c r="B85" s="10" t="str">
        <f t="shared" si="6"/>
        <v>令和5/9末</v>
      </c>
      <c r="C85" s="18">
        <v>83</v>
      </c>
      <c r="D85" s="18">
        <v>82</v>
      </c>
      <c r="E85" s="19" t="s">
        <v>121</v>
      </c>
      <c r="F85" s="18">
        <v>210</v>
      </c>
      <c r="G85" s="18">
        <v>0</v>
      </c>
      <c r="H85" s="18">
        <v>168</v>
      </c>
      <c r="I85" s="18">
        <v>1</v>
      </c>
      <c r="J85" s="18">
        <v>378</v>
      </c>
      <c r="K85" s="18">
        <v>1</v>
      </c>
      <c r="L85" s="18">
        <v>196</v>
      </c>
      <c r="M85" s="7" t="s">
        <v>396</v>
      </c>
    </row>
    <row r="86" spans="1:13" x14ac:dyDescent="0.2">
      <c r="A86" s="8" t="str">
        <f t="shared" si="6"/>
        <v>2023/9末</v>
      </c>
      <c r="B86" s="8" t="str">
        <f t="shared" si="6"/>
        <v>令和5/9末</v>
      </c>
      <c r="C86" s="16">
        <v>84</v>
      </c>
      <c r="D86" s="16">
        <v>83</v>
      </c>
      <c r="E86" s="17" t="s">
        <v>122</v>
      </c>
      <c r="F86" s="16">
        <v>217</v>
      </c>
      <c r="G86" s="16">
        <v>0</v>
      </c>
      <c r="H86" s="16">
        <v>205</v>
      </c>
      <c r="I86" s="16">
        <v>1</v>
      </c>
      <c r="J86" s="16">
        <v>422</v>
      </c>
      <c r="K86" s="16">
        <v>1</v>
      </c>
      <c r="L86" s="16">
        <v>212</v>
      </c>
      <c r="M86" s="9" t="s">
        <v>396</v>
      </c>
    </row>
    <row r="87" spans="1:13" x14ac:dyDescent="0.2">
      <c r="A87" s="10" t="str">
        <f t="shared" si="6"/>
        <v>2023/9末</v>
      </c>
      <c r="B87" s="10" t="str">
        <f t="shared" si="6"/>
        <v>令和5/9末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123</v>
      </c>
      <c r="I87" s="18">
        <v>1</v>
      </c>
      <c r="J87" s="18">
        <v>242</v>
      </c>
      <c r="K87" s="18">
        <v>1</v>
      </c>
      <c r="L87" s="18">
        <v>113</v>
      </c>
      <c r="M87" s="7" t="s">
        <v>396</v>
      </c>
    </row>
    <row r="88" spans="1:13" x14ac:dyDescent="0.2">
      <c r="A88" s="8" t="str">
        <f t="shared" si="6"/>
        <v>2023/9末</v>
      </c>
      <c r="B88" s="8" t="str">
        <f t="shared" si="6"/>
        <v>令和5/9末</v>
      </c>
      <c r="C88" s="16">
        <v>86</v>
      </c>
      <c r="D88" s="16">
        <v>85</v>
      </c>
      <c r="E88" s="17" t="s">
        <v>124</v>
      </c>
      <c r="F88" s="16">
        <v>153</v>
      </c>
      <c r="G88" s="16">
        <v>3</v>
      </c>
      <c r="H88" s="16">
        <v>152</v>
      </c>
      <c r="I88" s="16">
        <v>1</v>
      </c>
      <c r="J88" s="16">
        <v>305</v>
      </c>
      <c r="K88" s="16">
        <v>4</v>
      </c>
      <c r="L88" s="16">
        <v>148</v>
      </c>
      <c r="M88" s="9" t="s">
        <v>396</v>
      </c>
    </row>
    <row r="89" spans="1:13" x14ac:dyDescent="0.2">
      <c r="A89" s="10" t="str">
        <f t="shared" si="6"/>
        <v>2023/9末</v>
      </c>
      <c r="B89" s="10" t="str">
        <f t="shared" si="6"/>
        <v>令和5/9末</v>
      </c>
      <c r="C89" s="18">
        <v>87</v>
      </c>
      <c r="D89" s="18">
        <v>86</v>
      </c>
      <c r="E89" s="19" t="s">
        <v>125</v>
      </c>
      <c r="F89" s="18">
        <v>267</v>
      </c>
      <c r="G89" s="18">
        <v>0</v>
      </c>
      <c r="H89" s="18">
        <v>257</v>
      </c>
      <c r="I89" s="18">
        <v>4</v>
      </c>
      <c r="J89" s="18">
        <v>524</v>
      </c>
      <c r="K89" s="18">
        <v>4</v>
      </c>
      <c r="L89" s="18">
        <v>240</v>
      </c>
      <c r="M89" s="7" t="s">
        <v>396</v>
      </c>
    </row>
    <row r="90" spans="1:13" x14ac:dyDescent="0.2">
      <c r="A90" s="8" t="str">
        <f t="shared" si="6"/>
        <v>2023/9末</v>
      </c>
      <c r="B90" s="8" t="str">
        <f t="shared" si="6"/>
        <v>令和5/9末</v>
      </c>
      <c r="C90" s="16">
        <v>88</v>
      </c>
      <c r="D90" s="16">
        <v>87</v>
      </c>
      <c r="E90" s="17" t="s">
        <v>126</v>
      </c>
      <c r="F90" s="16">
        <v>260</v>
      </c>
      <c r="G90" s="16">
        <v>1</v>
      </c>
      <c r="H90" s="16">
        <v>263</v>
      </c>
      <c r="I90" s="16">
        <v>4</v>
      </c>
      <c r="J90" s="16">
        <v>523</v>
      </c>
      <c r="K90" s="16">
        <v>5</v>
      </c>
      <c r="L90" s="16">
        <v>252</v>
      </c>
      <c r="M90" s="9" t="s">
        <v>396</v>
      </c>
    </row>
    <row r="91" spans="1:13" x14ac:dyDescent="0.2">
      <c r="A91" s="10" t="str">
        <f t="shared" si="6"/>
        <v>2023/9末</v>
      </c>
      <c r="B91" s="10" t="str">
        <f t="shared" si="6"/>
        <v>令和5/9末</v>
      </c>
      <c r="C91" s="18">
        <v>89</v>
      </c>
      <c r="D91" s="18">
        <v>88</v>
      </c>
      <c r="E91" s="19" t="s">
        <v>127</v>
      </c>
      <c r="F91" s="18">
        <v>213</v>
      </c>
      <c r="G91" s="18">
        <v>7</v>
      </c>
      <c r="H91" s="18">
        <v>222</v>
      </c>
      <c r="I91" s="18">
        <v>2</v>
      </c>
      <c r="J91" s="18">
        <v>435</v>
      </c>
      <c r="K91" s="18">
        <v>9</v>
      </c>
      <c r="L91" s="18">
        <v>186</v>
      </c>
      <c r="M91" s="7" t="s">
        <v>396</v>
      </c>
    </row>
    <row r="92" spans="1:13" x14ac:dyDescent="0.2">
      <c r="A92" s="8" t="str">
        <f t="shared" si="6"/>
        <v>2023/9末</v>
      </c>
      <c r="B92" s="8" t="str">
        <f t="shared" si="6"/>
        <v>令和5/9末</v>
      </c>
      <c r="C92" s="16">
        <v>90</v>
      </c>
      <c r="D92" s="16">
        <v>89</v>
      </c>
      <c r="E92" s="17" t="s">
        <v>128</v>
      </c>
      <c r="F92" s="16">
        <v>156</v>
      </c>
      <c r="G92" s="16">
        <v>5</v>
      </c>
      <c r="H92" s="16">
        <v>133</v>
      </c>
      <c r="I92" s="16">
        <v>5</v>
      </c>
      <c r="J92" s="16">
        <v>289</v>
      </c>
      <c r="K92" s="16">
        <v>10</v>
      </c>
      <c r="L92" s="16">
        <v>140</v>
      </c>
      <c r="M92" s="9" t="s">
        <v>396</v>
      </c>
    </row>
    <row r="93" spans="1:13" x14ac:dyDescent="0.2">
      <c r="A93" s="10" t="str">
        <f t="shared" si="6"/>
        <v>2023/9末</v>
      </c>
      <c r="B93" s="10" t="str">
        <f t="shared" si="6"/>
        <v>令和5/9末</v>
      </c>
      <c r="C93" s="18">
        <v>91</v>
      </c>
      <c r="D93" s="18">
        <v>90</v>
      </c>
      <c r="E93" s="19" t="s">
        <v>129</v>
      </c>
      <c r="F93" s="18">
        <v>367</v>
      </c>
      <c r="G93" s="18">
        <v>6</v>
      </c>
      <c r="H93" s="18">
        <v>362</v>
      </c>
      <c r="I93" s="18">
        <v>6</v>
      </c>
      <c r="J93" s="18">
        <v>729</v>
      </c>
      <c r="K93" s="18">
        <v>12</v>
      </c>
      <c r="L93" s="18">
        <v>338</v>
      </c>
      <c r="M93" s="7" t="s">
        <v>396</v>
      </c>
    </row>
    <row r="94" spans="1:13" x14ac:dyDescent="0.2">
      <c r="A94" s="8" t="str">
        <f t="shared" si="6"/>
        <v>2023/9末</v>
      </c>
      <c r="B94" s="8" t="str">
        <f t="shared" si="6"/>
        <v>令和5/9末</v>
      </c>
      <c r="C94" s="16">
        <v>92</v>
      </c>
      <c r="D94" s="16">
        <v>91</v>
      </c>
      <c r="E94" s="17" t="s">
        <v>130</v>
      </c>
      <c r="F94" s="16">
        <v>221</v>
      </c>
      <c r="G94" s="16">
        <v>4</v>
      </c>
      <c r="H94" s="16">
        <v>227</v>
      </c>
      <c r="I94" s="16">
        <v>1</v>
      </c>
      <c r="J94" s="16">
        <v>448</v>
      </c>
      <c r="K94" s="16">
        <v>5</v>
      </c>
      <c r="L94" s="16">
        <v>207</v>
      </c>
      <c r="M94" s="9" t="s">
        <v>396</v>
      </c>
    </row>
    <row r="95" spans="1:13" x14ac:dyDescent="0.2">
      <c r="A95" s="10" t="str">
        <f t="shared" si="6"/>
        <v>2023/9末</v>
      </c>
      <c r="B95" s="10" t="str">
        <f t="shared" si="6"/>
        <v>令和5/9末</v>
      </c>
      <c r="C95" s="18">
        <v>93</v>
      </c>
      <c r="D95" s="18">
        <v>92</v>
      </c>
      <c r="E95" s="19" t="s">
        <v>131</v>
      </c>
      <c r="F95" s="18">
        <v>135</v>
      </c>
      <c r="G95" s="18">
        <v>1</v>
      </c>
      <c r="H95" s="18">
        <v>144</v>
      </c>
      <c r="I95" s="18">
        <v>6</v>
      </c>
      <c r="J95" s="18">
        <v>279</v>
      </c>
      <c r="K95" s="18">
        <v>7</v>
      </c>
      <c r="L95" s="18">
        <v>141</v>
      </c>
      <c r="M95" s="7" t="s">
        <v>396</v>
      </c>
    </row>
    <row r="96" spans="1:13" x14ac:dyDescent="0.2">
      <c r="A96" s="8" t="str">
        <f t="shared" si="6"/>
        <v>2023/9末</v>
      </c>
      <c r="B96" s="8" t="str">
        <f t="shared" si="6"/>
        <v>令和5/9末</v>
      </c>
      <c r="C96" s="16">
        <v>94</v>
      </c>
      <c r="D96" s="16">
        <v>93</v>
      </c>
      <c r="E96" s="17" t="s">
        <v>132</v>
      </c>
      <c r="F96" s="16">
        <v>236</v>
      </c>
      <c r="G96" s="16">
        <v>1</v>
      </c>
      <c r="H96" s="16">
        <v>219</v>
      </c>
      <c r="I96" s="16">
        <v>5</v>
      </c>
      <c r="J96" s="16">
        <v>455</v>
      </c>
      <c r="K96" s="16">
        <v>6</v>
      </c>
      <c r="L96" s="16">
        <v>203</v>
      </c>
      <c r="M96" s="9" t="s">
        <v>396</v>
      </c>
    </row>
    <row r="97" spans="1:13" x14ac:dyDescent="0.2">
      <c r="A97" s="10" t="str">
        <f t="shared" si="6"/>
        <v>2023/9末</v>
      </c>
      <c r="B97" s="10" t="str">
        <f t="shared" si="6"/>
        <v>令和5/9末</v>
      </c>
      <c r="C97" s="18">
        <v>95</v>
      </c>
      <c r="D97" s="18">
        <v>95</v>
      </c>
      <c r="E97" s="19" t="s">
        <v>133</v>
      </c>
      <c r="F97" s="18">
        <v>156</v>
      </c>
      <c r="G97" s="18">
        <v>1</v>
      </c>
      <c r="H97" s="18">
        <v>185</v>
      </c>
      <c r="I97" s="18">
        <v>0</v>
      </c>
      <c r="J97" s="18">
        <v>341</v>
      </c>
      <c r="K97" s="18">
        <v>1</v>
      </c>
      <c r="L97" s="18">
        <v>146</v>
      </c>
      <c r="M97" s="7" t="s">
        <v>396</v>
      </c>
    </row>
    <row r="98" spans="1:13" x14ac:dyDescent="0.2">
      <c r="A98" s="8" t="str">
        <f t="shared" si="6"/>
        <v>2023/9末</v>
      </c>
      <c r="B98" s="8" t="str">
        <f t="shared" si="6"/>
        <v>令和5/9末</v>
      </c>
      <c r="C98" s="16">
        <v>96</v>
      </c>
      <c r="D98" s="16">
        <v>96</v>
      </c>
      <c r="E98" s="17" t="s">
        <v>134</v>
      </c>
      <c r="F98" s="16">
        <v>136</v>
      </c>
      <c r="G98" s="16">
        <v>2</v>
      </c>
      <c r="H98" s="16">
        <v>136</v>
      </c>
      <c r="I98" s="16">
        <v>4</v>
      </c>
      <c r="J98" s="16">
        <v>272</v>
      </c>
      <c r="K98" s="16">
        <v>6</v>
      </c>
      <c r="L98" s="16">
        <v>144</v>
      </c>
      <c r="M98" s="9" t="s">
        <v>396</v>
      </c>
    </row>
    <row r="99" spans="1:13" x14ac:dyDescent="0.2">
      <c r="A99" s="10" t="str">
        <f t="shared" si="6"/>
        <v>2023/9末</v>
      </c>
      <c r="B99" s="10" t="str">
        <f t="shared" si="6"/>
        <v>令和5/9末</v>
      </c>
      <c r="C99" s="18">
        <v>97</v>
      </c>
      <c r="D99" s="18">
        <v>97</v>
      </c>
      <c r="E99" s="19" t="s">
        <v>135</v>
      </c>
      <c r="F99" s="18">
        <v>116</v>
      </c>
      <c r="G99" s="18">
        <v>2</v>
      </c>
      <c r="H99" s="18">
        <v>110</v>
      </c>
      <c r="I99" s="18">
        <v>1</v>
      </c>
      <c r="J99" s="18">
        <v>226</v>
      </c>
      <c r="K99" s="18">
        <v>3</v>
      </c>
      <c r="L99" s="18">
        <v>98</v>
      </c>
      <c r="M99" s="7" t="s">
        <v>396</v>
      </c>
    </row>
    <row r="100" spans="1:13" x14ac:dyDescent="0.2">
      <c r="A100" s="8" t="str">
        <f t="shared" si="6"/>
        <v>2023/9末</v>
      </c>
      <c r="B100" s="8" t="str">
        <f t="shared" si="6"/>
        <v>令和5/9末</v>
      </c>
      <c r="C100" s="16">
        <v>98</v>
      </c>
      <c r="D100" s="16">
        <v>98</v>
      </c>
      <c r="E100" s="17" t="s">
        <v>136</v>
      </c>
      <c r="F100" s="16">
        <v>128</v>
      </c>
      <c r="G100" s="16">
        <v>2</v>
      </c>
      <c r="H100" s="16">
        <v>156</v>
      </c>
      <c r="I100" s="16">
        <v>24</v>
      </c>
      <c r="J100" s="16">
        <v>284</v>
      </c>
      <c r="K100" s="16">
        <v>26</v>
      </c>
      <c r="L100" s="16">
        <v>144</v>
      </c>
      <c r="M100" s="9" t="s">
        <v>396</v>
      </c>
    </row>
    <row r="101" spans="1:13" x14ac:dyDescent="0.2">
      <c r="A101" s="10" t="str">
        <f t="shared" ref="A101:B116" si="7">A100</f>
        <v>2023/9末</v>
      </c>
      <c r="B101" s="10" t="str">
        <f t="shared" si="7"/>
        <v>令和5/9末</v>
      </c>
      <c r="C101" s="18">
        <v>99</v>
      </c>
      <c r="D101" s="18">
        <v>99</v>
      </c>
      <c r="E101" s="19" t="s">
        <v>137</v>
      </c>
      <c r="F101" s="18">
        <v>153</v>
      </c>
      <c r="G101" s="18">
        <v>0</v>
      </c>
      <c r="H101" s="18">
        <v>157</v>
      </c>
      <c r="I101" s="18">
        <v>0</v>
      </c>
      <c r="J101" s="18">
        <v>310</v>
      </c>
      <c r="K101" s="18">
        <v>0</v>
      </c>
      <c r="L101" s="18">
        <v>124</v>
      </c>
      <c r="M101" s="7" t="s">
        <v>396</v>
      </c>
    </row>
    <row r="102" spans="1:13" x14ac:dyDescent="0.2">
      <c r="A102" s="8" t="str">
        <f t="shared" si="7"/>
        <v>2023/9末</v>
      </c>
      <c r="B102" s="8" t="str">
        <f t="shared" si="7"/>
        <v>令和5/9末</v>
      </c>
      <c r="C102" s="16">
        <v>100</v>
      </c>
      <c r="D102" s="16">
        <v>106</v>
      </c>
      <c r="E102" s="17" t="s">
        <v>138</v>
      </c>
      <c r="F102" s="16">
        <v>131</v>
      </c>
      <c r="G102" s="16">
        <v>0</v>
      </c>
      <c r="H102" s="16">
        <v>151</v>
      </c>
      <c r="I102" s="16">
        <v>0</v>
      </c>
      <c r="J102" s="16">
        <v>282</v>
      </c>
      <c r="K102" s="16">
        <v>0</v>
      </c>
      <c r="L102" s="16">
        <v>101</v>
      </c>
      <c r="M102" s="9" t="s">
        <v>396</v>
      </c>
    </row>
    <row r="103" spans="1:13" x14ac:dyDescent="0.2">
      <c r="A103" s="10" t="str">
        <f t="shared" si="7"/>
        <v>2023/9末</v>
      </c>
      <c r="B103" s="10" t="str">
        <f t="shared" si="7"/>
        <v>令和5/9末</v>
      </c>
      <c r="C103" s="18">
        <v>101</v>
      </c>
      <c r="D103" s="18">
        <v>107</v>
      </c>
      <c r="E103" s="19" t="s">
        <v>139</v>
      </c>
      <c r="F103" s="18">
        <v>204</v>
      </c>
      <c r="G103" s="18">
        <v>0</v>
      </c>
      <c r="H103" s="18">
        <v>205</v>
      </c>
      <c r="I103" s="18">
        <v>0</v>
      </c>
      <c r="J103" s="18">
        <v>409</v>
      </c>
      <c r="K103" s="18">
        <v>0</v>
      </c>
      <c r="L103" s="18">
        <v>151</v>
      </c>
      <c r="M103" s="7" t="s">
        <v>396</v>
      </c>
    </row>
    <row r="104" spans="1:13" x14ac:dyDescent="0.2">
      <c r="A104" s="8" t="str">
        <f t="shared" si="7"/>
        <v>2023/9末</v>
      </c>
      <c r="B104" s="8" t="str">
        <f t="shared" si="7"/>
        <v>令和5/9末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201</v>
      </c>
      <c r="I104" s="16">
        <v>0</v>
      </c>
      <c r="J104" s="16">
        <v>410</v>
      </c>
      <c r="K104" s="16">
        <v>0</v>
      </c>
      <c r="L104" s="16">
        <v>135</v>
      </c>
      <c r="M104" s="9" t="s">
        <v>396</v>
      </c>
    </row>
    <row r="105" spans="1:13" x14ac:dyDescent="0.2">
      <c r="A105" s="10" t="str">
        <f t="shared" si="7"/>
        <v>2023/9末</v>
      </c>
      <c r="B105" s="10" t="str">
        <f t="shared" si="7"/>
        <v>令和5/9末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2</v>
      </c>
      <c r="H105" s="18">
        <v>279</v>
      </c>
      <c r="I105" s="18">
        <v>1</v>
      </c>
      <c r="J105" s="18">
        <v>576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2023/9末</v>
      </c>
      <c r="B106" s="8" t="str">
        <f t="shared" si="7"/>
        <v>令和5/9末</v>
      </c>
      <c r="C106" s="16">
        <v>104</v>
      </c>
      <c r="D106" s="16">
        <v>149</v>
      </c>
      <c r="E106" s="17" t="s">
        <v>142</v>
      </c>
      <c r="F106" s="16">
        <v>11</v>
      </c>
      <c r="G106" s="16">
        <v>0</v>
      </c>
      <c r="H106" s="16">
        <v>69</v>
      </c>
      <c r="I106" s="16">
        <v>0</v>
      </c>
      <c r="J106" s="16">
        <v>80</v>
      </c>
      <c r="K106" s="16">
        <v>0</v>
      </c>
      <c r="L106" s="16">
        <v>80</v>
      </c>
      <c r="M106" s="9" t="s">
        <v>396</v>
      </c>
    </row>
    <row r="107" spans="1:13" x14ac:dyDescent="0.2">
      <c r="A107" s="10" t="str">
        <f t="shared" si="7"/>
        <v>2023/9末</v>
      </c>
      <c r="B107" s="10" t="str">
        <f t="shared" si="7"/>
        <v>令和5/9末</v>
      </c>
      <c r="C107" s="18">
        <v>105</v>
      </c>
      <c r="D107" s="18">
        <v>156</v>
      </c>
      <c r="E107" s="19" t="s">
        <v>143</v>
      </c>
      <c r="F107" s="18">
        <v>24</v>
      </c>
      <c r="G107" s="18">
        <v>0</v>
      </c>
      <c r="H107" s="18">
        <v>72</v>
      </c>
      <c r="I107" s="18">
        <v>0</v>
      </c>
      <c r="J107" s="18">
        <v>96</v>
      </c>
      <c r="K107" s="18">
        <v>0</v>
      </c>
      <c r="L107" s="18">
        <v>96</v>
      </c>
      <c r="M107" s="7" t="s">
        <v>396</v>
      </c>
    </row>
    <row r="108" spans="1:13" x14ac:dyDescent="0.2">
      <c r="A108" s="8" t="str">
        <f t="shared" si="7"/>
        <v>2023/9末</v>
      </c>
      <c r="B108" s="8" t="str">
        <f t="shared" si="7"/>
        <v>令和5/9末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2023/9末</v>
      </c>
      <c r="B109" s="10" t="str">
        <f t="shared" si="7"/>
        <v>令和5/9末</v>
      </c>
      <c r="C109" s="18">
        <v>107</v>
      </c>
      <c r="D109" s="18">
        <v>140</v>
      </c>
      <c r="E109" s="19" t="s">
        <v>145</v>
      </c>
      <c r="F109" s="18">
        <v>391</v>
      </c>
      <c r="G109" s="18">
        <v>6</v>
      </c>
      <c r="H109" s="18">
        <v>413</v>
      </c>
      <c r="I109" s="18">
        <v>6</v>
      </c>
      <c r="J109" s="18">
        <v>804</v>
      </c>
      <c r="K109" s="18">
        <v>12</v>
      </c>
      <c r="L109" s="18">
        <v>371</v>
      </c>
      <c r="M109" s="7" t="s">
        <v>397</v>
      </c>
    </row>
    <row r="110" spans="1:13" x14ac:dyDescent="0.2">
      <c r="A110" s="8" t="str">
        <f t="shared" si="7"/>
        <v>2023/9末</v>
      </c>
      <c r="B110" s="8" t="str">
        <f t="shared" si="7"/>
        <v>令和5/9末</v>
      </c>
      <c r="C110" s="16">
        <v>108</v>
      </c>
      <c r="D110" s="16">
        <v>141</v>
      </c>
      <c r="E110" s="17" t="s">
        <v>146</v>
      </c>
      <c r="F110" s="16">
        <v>464</v>
      </c>
      <c r="G110" s="16">
        <v>3</v>
      </c>
      <c r="H110" s="16">
        <v>469</v>
      </c>
      <c r="I110" s="16">
        <v>7</v>
      </c>
      <c r="J110" s="16">
        <v>933</v>
      </c>
      <c r="K110" s="16">
        <v>10</v>
      </c>
      <c r="L110" s="16">
        <v>395</v>
      </c>
      <c r="M110" s="9" t="s">
        <v>397</v>
      </c>
    </row>
    <row r="111" spans="1:13" x14ac:dyDescent="0.2">
      <c r="A111" s="10" t="str">
        <f t="shared" si="7"/>
        <v>2023/9末</v>
      </c>
      <c r="B111" s="10" t="str">
        <f t="shared" si="7"/>
        <v>令和5/9末</v>
      </c>
      <c r="C111" s="18">
        <v>109</v>
      </c>
      <c r="D111" s="18">
        <v>142</v>
      </c>
      <c r="E111" s="19" t="s">
        <v>147</v>
      </c>
      <c r="F111" s="18">
        <v>347</v>
      </c>
      <c r="G111" s="18">
        <v>3</v>
      </c>
      <c r="H111" s="18">
        <v>372</v>
      </c>
      <c r="I111" s="18">
        <v>5</v>
      </c>
      <c r="J111" s="18">
        <v>719</v>
      </c>
      <c r="K111" s="18">
        <v>8</v>
      </c>
      <c r="L111" s="18">
        <v>362</v>
      </c>
      <c r="M111" s="7" t="s">
        <v>397</v>
      </c>
    </row>
    <row r="112" spans="1:13" x14ac:dyDescent="0.2">
      <c r="A112" s="8" t="str">
        <f t="shared" si="7"/>
        <v>2023/9末</v>
      </c>
      <c r="B112" s="8" t="str">
        <f t="shared" si="7"/>
        <v>令和5/9末</v>
      </c>
      <c r="C112" s="16">
        <v>110</v>
      </c>
      <c r="D112" s="16">
        <v>143</v>
      </c>
      <c r="E112" s="17" t="s">
        <v>148</v>
      </c>
      <c r="F112" s="16">
        <v>429</v>
      </c>
      <c r="G112" s="16">
        <v>7</v>
      </c>
      <c r="H112" s="16">
        <v>404</v>
      </c>
      <c r="I112" s="16">
        <v>13</v>
      </c>
      <c r="J112" s="16">
        <v>833</v>
      </c>
      <c r="K112" s="16">
        <v>20</v>
      </c>
      <c r="L112" s="16">
        <v>390</v>
      </c>
      <c r="M112" s="9" t="s">
        <v>397</v>
      </c>
    </row>
    <row r="113" spans="1:13" x14ac:dyDescent="0.2">
      <c r="A113" s="10" t="str">
        <f t="shared" si="7"/>
        <v>2023/9末</v>
      </c>
      <c r="B113" s="10" t="str">
        <f t="shared" si="7"/>
        <v>令和5/9末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35</v>
      </c>
      <c r="I113" s="18">
        <v>0</v>
      </c>
      <c r="J113" s="18">
        <v>80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2023/9末</v>
      </c>
      <c r="B114" s="8" t="str">
        <f t="shared" si="7"/>
        <v>令和5/9末</v>
      </c>
      <c r="C114" s="16">
        <v>112</v>
      </c>
      <c r="D114" s="16">
        <v>145</v>
      </c>
      <c r="E114" s="17" t="s">
        <v>150</v>
      </c>
      <c r="F114" s="16">
        <v>167</v>
      </c>
      <c r="G114" s="16">
        <v>0</v>
      </c>
      <c r="H114" s="16">
        <v>159</v>
      </c>
      <c r="I114" s="16">
        <v>1</v>
      </c>
      <c r="J114" s="16">
        <v>326</v>
      </c>
      <c r="K114" s="16">
        <v>1</v>
      </c>
      <c r="L114" s="16">
        <v>151</v>
      </c>
      <c r="M114" s="9" t="s">
        <v>397</v>
      </c>
    </row>
    <row r="115" spans="1:13" x14ac:dyDescent="0.2">
      <c r="A115" s="10" t="str">
        <f t="shared" si="7"/>
        <v>2023/9末</v>
      </c>
      <c r="B115" s="10" t="str">
        <f t="shared" si="7"/>
        <v>令和5/9末</v>
      </c>
      <c r="C115" s="18">
        <v>113</v>
      </c>
      <c r="D115" s="18">
        <v>146</v>
      </c>
      <c r="E115" s="19" t="s">
        <v>151</v>
      </c>
      <c r="F115" s="18">
        <v>136</v>
      </c>
      <c r="G115" s="18">
        <v>1</v>
      </c>
      <c r="H115" s="18">
        <v>141</v>
      </c>
      <c r="I115" s="18">
        <v>0</v>
      </c>
      <c r="J115" s="18">
        <v>277</v>
      </c>
      <c r="K115" s="18">
        <v>1</v>
      </c>
      <c r="L115" s="18">
        <v>117</v>
      </c>
      <c r="M115" s="7" t="s">
        <v>397</v>
      </c>
    </row>
    <row r="116" spans="1:13" x14ac:dyDescent="0.2">
      <c r="A116" s="8" t="str">
        <f t="shared" si="7"/>
        <v>2023/9末</v>
      </c>
      <c r="B116" s="8" t="str">
        <f t="shared" si="7"/>
        <v>令和5/9末</v>
      </c>
      <c r="C116" s="16">
        <v>114</v>
      </c>
      <c r="D116" s="16">
        <v>147</v>
      </c>
      <c r="E116" s="17" t="s">
        <v>152</v>
      </c>
      <c r="F116" s="16">
        <v>98</v>
      </c>
      <c r="G116" s="16">
        <v>0</v>
      </c>
      <c r="H116" s="16">
        <v>111</v>
      </c>
      <c r="I116" s="16">
        <v>0</v>
      </c>
      <c r="J116" s="16">
        <v>209</v>
      </c>
      <c r="K116" s="16">
        <v>0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2023/9末</v>
      </c>
      <c r="B117" s="10" t="str">
        <f t="shared" si="8"/>
        <v>令和5/9末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2023/9末</v>
      </c>
      <c r="B118" s="8" t="str">
        <f t="shared" si="8"/>
        <v>令和5/9末</v>
      </c>
      <c r="C118" s="16">
        <v>116</v>
      </c>
      <c r="D118" s="16">
        <v>110</v>
      </c>
      <c r="E118" s="17" t="s">
        <v>154</v>
      </c>
      <c r="F118" s="16">
        <v>225</v>
      </c>
      <c r="G118" s="16">
        <v>2</v>
      </c>
      <c r="H118" s="16">
        <v>263</v>
      </c>
      <c r="I118" s="16">
        <v>8</v>
      </c>
      <c r="J118" s="16">
        <v>488</v>
      </c>
      <c r="K118" s="16">
        <v>10</v>
      </c>
      <c r="L118" s="16">
        <v>198</v>
      </c>
      <c r="M118" s="9" t="s">
        <v>398</v>
      </c>
    </row>
    <row r="119" spans="1:13" x14ac:dyDescent="0.2">
      <c r="A119" s="10" t="str">
        <f t="shared" si="8"/>
        <v>2023/9末</v>
      </c>
      <c r="B119" s="10" t="str">
        <f t="shared" si="8"/>
        <v>令和5/9末</v>
      </c>
      <c r="C119" s="18">
        <v>117</v>
      </c>
      <c r="D119" s="18">
        <v>111</v>
      </c>
      <c r="E119" s="19" t="s">
        <v>155</v>
      </c>
      <c r="F119" s="18">
        <v>183</v>
      </c>
      <c r="G119" s="18">
        <v>4</v>
      </c>
      <c r="H119" s="18">
        <v>212</v>
      </c>
      <c r="I119" s="18">
        <v>12</v>
      </c>
      <c r="J119" s="18">
        <v>395</v>
      </c>
      <c r="K119" s="18">
        <v>16</v>
      </c>
      <c r="L119" s="18">
        <v>190</v>
      </c>
      <c r="M119" s="7" t="s">
        <v>398</v>
      </c>
    </row>
    <row r="120" spans="1:13" x14ac:dyDescent="0.2">
      <c r="A120" s="8" t="str">
        <f t="shared" si="8"/>
        <v>2023/9末</v>
      </c>
      <c r="B120" s="8" t="str">
        <f t="shared" si="8"/>
        <v>令和5/9末</v>
      </c>
      <c r="C120" s="16">
        <v>118</v>
      </c>
      <c r="D120" s="16">
        <v>112</v>
      </c>
      <c r="E120" s="17" t="s">
        <v>156</v>
      </c>
      <c r="F120" s="16">
        <v>90</v>
      </c>
      <c r="G120" s="16">
        <v>1</v>
      </c>
      <c r="H120" s="16">
        <v>96</v>
      </c>
      <c r="I120" s="16">
        <v>1</v>
      </c>
      <c r="J120" s="16">
        <v>186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2023/9末</v>
      </c>
      <c r="B121" s="10" t="str">
        <f t="shared" si="8"/>
        <v>令和5/9末</v>
      </c>
      <c r="C121" s="18">
        <v>119</v>
      </c>
      <c r="D121" s="18">
        <v>113</v>
      </c>
      <c r="E121" s="19" t="s">
        <v>479</v>
      </c>
      <c r="F121" s="18">
        <v>72</v>
      </c>
      <c r="G121" s="18">
        <v>1</v>
      </c>
      <c r="H121" s="18">
        <v>87</v>
      </c>
      <c r="I121" s="18">
        <v>0</v>
      </c>
      <c r="J121" s="18">
        <v>159</v>
      </c>
      <c r="K121" s="18">
        <v>1</v>
      </c>
      <c r="L121" s="18">
        <v>62</v>
      </c>
      <c r="M121" s="7" t="s">
        <v>398</v>
      </c>
    </row>
    <row r="122" spans="1:13" x14ac:dyDescent="0.2">
      <c r="A122" s="8" t="str">
        <f t="shared" si="8"/>
        <v>2023/9末</v>
      </c>
      <c r="B122" s="8" t="str">
        <f t="shared" si="8"/>
        <v>令和5/9末</v>
      </c>
      <c r="C122" s="16">
        <v>120</v>
      </c>
      <c r="D122" s="16">
        <v>114</v>
      </c>
      <c r="E122" s="17" t="s">
        <v>157</v>
      </c>
      <c r="F122" s="16">
        <v>222</v>
      </c>
      <c r="G122" s="16">
        <v>3</v>
      </c>
      <c r="H122" s="16">
        <v>235</v>
      </c>
      <c r="I122" s="16">
        <v>3</v>
      </c>
      <c r="J122" s="16">
        <v>457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2023/9末</v>
      </c>
      <c r="B123" s="10" t="str">
        <f t="shared" si="8"/>
        <v>令和5/9末</v>
      </c>
      <c r="C123" s="18">
        <v>121</v>
      </c>
      <c r="D123" s="18">
        <v>115</v>
      </c>
      <c r="E123" s="19" t="s">
        <v>158</v>
      </c>
      <c r="F123" s="18">
        <v>492</v>
      </c>
      <c r="G123" s="18">
        <v>6</v>
      </c>
      <c r="H123" s="18">
        <v>495</v>
      </c>
      <c r="I123" s="18">
        <v>14</v>
      </c>
      <c r="J123" s="18">
        <v>987</v>
      </c>
      <c r="K123" s="18">
        <v>20</v>
      </c>
      <c r="L123" s="18">
        <v>429</v>
      </c>
      <c r="M123" s="7" t="s">
        <v>398</v>
      </c>
    </row>
    <row r="124" spans="1:13" x14ac:dyDescent="0.2">
      <c r="A124" s="8" t="str">
        <f t="shared" si="8"/>
        <v>2023/9末</v>
      </c>
      <c r="B124" s="8" t="str">
        <f t="shared" si="8"/>
        <v>令和5/9末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23</v>
      </c>
      <c r="I124" s="16">
        <v>0</v>
      </c>
      <c r="J124" s="16">
        <v>43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2023/9末</v>
      </c>
      <c r="B125" s="10" t="str">
        <f t="shared" si="8"/>
        <v>令和5/9末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2023/9末</v>
      </c>
      <c r="B126" s="8" t="str">
        <f t="shared" si="8"/>
        <v>令和5/9末</v>
      </c>
      <c r="C126" s="16">
        <v>124</v>
      </c>
      <c r="D126" s="16">
        <v>118</v>
      </c>
      <c r="E126" s="17" t="s">
        <v>161</v>
      </c>
      <c r="F126" s="16">
        <v>278</v>
      </c>
      <c r="G126" s="16">
        <v>0</v>
      </c>
      <c r="H126" s="16">
        <v>228</v>
      </c>
      <c r="I126" s="16">
        <v>2</v>
      </c>
      <c r="J126" s="16">
        <v>506</v>
      </c>
      <c r="K126" s="16">
        <v>2</v>
      </c>
      <c r="L126" s="16">
        <v>212</v>
      </c>
      <c r="M126" s="9" t="s">
        <v>398</v>
      </c>
    </row>
    <row r="127" spans="1:13" x14ac:dyDescent="0.2">
      <c r="A127" s="10" t="str">
        <f t="shared" si="8"/>
        <v>2023/9末</v>
      </c>
      <c r="B127" s="10" t="str">
        <f t="shared" si="8"/>
        <v>令和5/9末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8</v>
      </c>
      <c r="I127" s="18">
        <v>0</v>
      </c>
      <c r="J127" s="18">
        <v>17</v>
      </c>
      <c r="K127" s="18">
        <v>0</v>
      </c>
      <c r="L127" s="18">
        <v>9</v>
      </c>
      <c r="M127" s="7" t="s">
        <v>398</v>
      </c>
    </row>
    <row r="128" spans="1:13" x14ac:dyDescent="0.2">
      <c r="A128" s="8" t="str">
        <f t="shared" si="8"/>
        <v>2023/9末</v>
      </c>
      <c r="B128" s="8" t="str">
        <f t="shared" si="8"/>
        <v>令和5/9末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46</v>
      </c>
      <c r="I128" s="16">
        <v>0</v>
      </c>
      <c r="J128" s="16">
        <v>88</v>
      </c>
      <c r="K128" s="16">
        <v>0</v>
      </c>
      <c r="L128" s="16">
        <v>31</v>
      </c>
      <c r="M128" s="9" t="s">
        <v>398</v>
      </c>
    </row>
    <row r="129" spans="1:13" x14ac:dyDescent="0.2">
      <c r="A129" s="10" t="str">
        <f t="shared" si="8"/>
        <v>2023/9末</v>
      </c>
      <c r="B129" s="10" t="str">
        <f t="shared" si="8"/>
        <v>令和5/9末</v>
      </c>
      <c r="C129" s="18">
        <v>127</v>
      </c>
      <c r="D129" s="18">
        <v>123</v>
      </c>
      <c r="E129" s="19" t="s">
        <v>164</v>
      </c>
      <c r="F129" s="18">
        <v>322</v>
      </c>
      <c r="G129" s="18">
        <v>4</v>
      </c>
      <c r="H129" s="18">
        <v>336</v>
      </c>
      <c r="I129" s="18">
        <v>0</v>
      </c>
      <c r="J129" s="18">
        <v>658</v>
      </c>
      <c r="K129" s="18">
        <v>4</v>
      </c>
      <c r="L129" s="18">
        <v>270</v>
      </c>
      <c r="M129" s="7" t="s">
        <v>398</v>
      </c>
    </row>
    <row r="130" spans="1:13" x14ac:dyDescent="0.2">
      <c r="A130" s="8" t="str">
        <f t="shared" si="8"/>
        <v>2023/9末</v>
      </c>
      <c r="B130" s="8" t="str">
        <f t="shared" si="8"/>
        <v>令和5/9末</v>
      </c>
      <c r="C130" s="16">
        <v>128</v>
      </c>
      <c r="D130" s="16">
        <v>124</v>
      </c>
      <c r="E130" s="17" t="s">
        <v>165</v>
      </c>
      <c r="F130" s="16">
        <v>201</v>
      </c>
      <c r="G130" s="16">
        <v>3</v>
      </c>
      <c r="H130" s="16">
        <v>214</v>
      </c>
      <c r="I130" s="16">
        <v>0</v>
      </c>
      <c r="J130" s="16">
        <v>415</v>
      </c>
      <c r="K130" s="16">
        <v>3</v>
      </c>
      <c r="L130" s="16">
        <v>159</v>
      </c>
      <c r="M130" s="9" t="s">
        <v>398</v>
      </c>
    </row>
    <row r="131" spans="1:13" x14ac:dyDescent="0.2">
      <c r="A131" s="10" t="str">
        <f t="shared" si="8"/>
        <v>2023/9末</v>
      </c>
      <c r="B131" s="10" t="str">
        <f t="shared" si="8"/>
        <v>令和5/9末</v>
      </c>
      <c r="C131" s="18">
        <v>129</v>
      </c>
      <c r="D131" s="18">
        <v>125</v>
      </c>
      <c r="E131" s="19" t="s">
        <v>166</v>
      </c>
      <c r="F131" s="18">
        <v>399</v>
      </c>
      <c r="G131" s="18">
        <v>0</v>
      </c>
      <c r="H131" s="18">
        <v>387</v>
      </c>
      <c r="I131" s="18">
        <v>3</v>
      </c>
      <c r="J131" s="18">
        <v>786</v>
      </c>
      <c r="K131" s="18">
        <v>3</v>
      </c>
      <c r="L131" s="18">
        <v>276</v>
      </c>
      <c r="M131" s="7" t="s">
        <v>398</v>
      </c>
    </row>
    <row r="132" spans="1:13" x14ac:dyDescent="0.2">
      <c r="A132" s="8" t="str">
        <f t="shared" si="8"/>
        <v>2023/9末</v>
      </c>
      <c r="B132" s="8" t="str">
        <f t="shared" si="8"/>
        <v>令和5/9末</v>
      </c>
      <c r="C132" s="16">
        <v>130</v>
      </c>
      <c r="D132" s="16">
        <v>126</v>
      </c>
      <c r="E132" s="17" t="s">
        <v>167</v>
      </c>
      <c r="F132" s="16">
        <v>144</v>
      </c>
      <c r="G132" s="16">
        <v>1</v>
      </c>
      <c r="H132" s="16">
        <v>133</v>
      </c>
      <c r="I132" s="16">
        <v>1</v>
      </c>
      <c r="J132" s="16">
        <v>277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2023/9末</v>
      </c>
      <c r="B133" s="10" t="str">
        <f t="shared" si="9"/>
        <v>令和5/9末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2023/9末</v>
      </c>
      <c r="B134" s="8" t="str">
        <f t="shared" si="9"/>
        <v>令和5/9末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106</v>
      </c>
      <c r="I134" s="16">
        <v>0</v>
      </c>
      <c r="J134" s="16">
        <v>209</v>
      </c>
      <c r="K134" s="16">
        <v>1</v>
      </c>
      <c r="L134" s="16">
        <v>70</v>
      </c>
      <c r="M134" s="9" t="s">
        <v>398</v>
      </c>
    </row>
    <row r="135" spans="1:13" x14ac:dyDescent="0.2">
      <c r="A135" s="10" t="str">
        <f t="shared" si="9"/>
        <v>2023/9末</v>
      </c>
      <c r="B135" s="10" t="str">
        <f t="shared" si="9"/>
        <v>令和5/9末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74</v>
      </c>
      <c r="I135" s="18">
        <v>0</v>
      </c>
      <c r="J135" s="18">
        <v>147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2023/9末</v>
      </c>
      <c r="B136" s="8" t="str">
        <f t="shared" si="9"/>
        <v>令和5/9末</v>
      </c>
      <c r="C136" s="16">
        <v>134</v>
      </c>
      <c r="D136" s="16">
        <v>130</v>
      </c>
      <c r="E136" s="17" t="s">
        <v>171</v>
      </c>
      <c r="F136" s="16">
        <v>11</v>
      </c>
      <c r="G136" s="16">
        <v>0</v>
      </c>
      <c r="H136" s="16">
        <v>69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2023/9末</v>
      </c>
      <c r="B137" s="10" t="str">
        <f t="shared" si="9"/>
        <v>令和5/9末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2023/9末</v>
      </c>
      <c r="B138" s="8" t="str">
        <f t="shared" si="9"/>
        <v>令和5/9末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153</v>
      </c>
      <c r="I138" s="16">
        <v>0</v>
      </c>
      <c r="J138" s="16">
        <v>306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2023/9末</v>
      </c>
      <c r="B139" s="10" t="str">
        <f t="shared" si="9"/>
        <v>令和5/9末</v>
      </c>
      <c r="C139" s="18">
        <v>137</v>
      </c>
      <c r="D139" s="18">
        <v>151</v>
      </c>
      <c r="E139" s="19" t="s">
        <v>174</v>
      </c>
      <c r="F139" s="18">
        <v>354</v>
      </c>
      <c r="G139" s="18">
        <v>10</v>
      </c>
      <c r="H139" s="18">
        <v>366</v>
      </c>
      <c r="I139" s="18">
        <v>5</v>
      </c>
      <c r="J139" s="18">
        <v>720</v>
      </c>
      <c r="K139" s="18">
        <v>15</v>
      </c>
      <c r="L139" s="18">
        <v>272</v>
      </c>
      <c r="M139" s="7" t="s">
        <v>399</v>
      </c>
    </row>
    <row r="140" spans="1:13" x14ac:dyDescent="0.2">
      <c r="A140" s="8" t="str">
        <f t="shared" si="9"/>
        <v>2023/9末</v>
      </c>
      <c r="B140" s="8" t="str">
        <f t="shared" si="9"/>
        <v>令和5/9末</v>
      </c>
      <c r="C140" s="16">
        <v>138</v>
      </c>
      <c r="D140" s="16">
        <v>152</v>
      </c>
      <c r="E140" s="17" t="s">
        <v>175</v>
      </c>
      <c r="F140" s="16">
        <v>338</v>
      </c>
      <c r="G140" s="16">
        <v>0</v>
      </c>
      <c r="H140" s="16">
        <v>363</v>
      </c>
      <c r="I140" s="16">
        <v>1</v>
      </c>
      <c r="J140" s="16">
        <v>701</v>
      </c>
      <c r="K140" s="16">
        <v>1</v>
      </c>
      <c r="L140" s="16">
        <v>268</v>
      </c>
      <c r="M140" s="9" t="s">
        <v>399</v>
      </c>
    </row>
    <row r="141" spans="1:13" x14ac:dyDescent="0.2">
      <c r="A141" s="10" t="str">
        <f t="shared" si="9"/>
        <v>2023/9末</v>
      </c>
      <c r="B141" s="10" t="str">
        <f t="shared" si="9"/>
        <v>令和5/9末</v>
      </c>
      <c r="C141" s="18">
        <v>139</v>
      </c>
      <c r="D141" s="18">
        <v>153</v>
      </c>
      <c r="E141" s="19" t="s">
        <v>176</v>
      </c>
      <c r="F141" s="18">
        <v>128</v>
      </c>
      <c r="G141" s="18">
        <v>1</v>
      </c>
      <c r="H141" s="18">
        <v>129</v>
      </c>
      <c r="I141" s="18">
        <v>2</v>
      </c>
      <c r="J141" s="18">
        <v>257</v>
      </c>
      <c r="K141" s="18">
        <v>3</v>
      </c>
      <c r="L141" s="18">
        <v>113</v>
      </c>
      <c r="M141" s="7" t="s">
        <v>399</v>
      </c>
    </row>
    <row r="142" spans="1:13" x14ac:dyDescent="0.2">
      <c r="A142" s="8" t="str">
        <f t="shared" si="9"/>
        <v>2023/9末</v>
      </c>
      <c r="B142" s="8" t="str">
        <f t="shared" si="9"/>
        <v>令和5/9末</v>
      </c>
      <c r="C142" s="16">
        <v>140</v>
      </c>
      <c r="D142" s="16">
        <v>154</v>
      </c>
      <c r="E142" s="17" t="s">
        <v>177</v>
      </c>
      <c r="F142" s="16">
        <v>130</v>
      </c>
      <c r="G142" s="16">
        <v>0</v>
      </c>
      <c r="H142" s="16">
        <v>150</v>
      </c>
      <c r="I142" s="16">
        <v>0</v>
      </c>
      <c r="J142" s="16">
        <v>280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2023/9末</v>
      </c>
      <c r="B143" s="10" t="str">
        <f t="shared" si="9"/>
        <v>令和5/9末</v>
      </c>
      <c r="C143" s="18">
        <v>141</v>
      </c>
      <c r="D143" s="18">
        <v>155</v>
      </c>
      <c r="E143" s="19" t="s">
        <v>178</v>
      </c>
      <c r="F143" s="18">
        <v>139</v>
      </c>
      <c r="G143" s="18">
        <v>12</v>
      </c>
      <c r="H143" s="18">
        <v>130</v>
      </c>
      <c r="I143" s="18">
        <v>6</v>
      </c>
      <c r="J143" s="18">
        <v>269</v>
      </c>
      <c r="K143" s="18">
        <v>18</v>
      </c>
      <c r="L143" s="18">
        <v>115</v>
      </c>
      <c r="M143" s="7" t="s">
        <v>399</v>
      </c>
    </row>
    <row r="144" spans="1:13" x14ac:dyDescent="0.2">
      <c r="A144" s="8" t="str">
        <f t="shared" si="9"/>
        <v>2023/9末</v>
      </c>
      <c r="B144" s="8" t="str">
        <f t="shared" si="9"/>
        <v>令和5/9末</v>
      </c>
      <c r="C144" s="16">
        <v>142</v>
      </c>
      <c r="D144" s="16">
        <v>157</v>
      </c>
      <c r="E144" s="17" t="s">
        <v>179</v>
      </c>
      <c r="F144" s="16">
        <v>56</v>
      </c>
      <c r="G144" s="16">
        <v>0</v>
      </c>
      <c r="H144" s="16">
        <v>50</v>
      </c>
      <c r="I144" s="16">
        <v>0</v>
      </c>
      <c r="J144" s="16">
        <v>106</v>
      </c>
      <c r="K144" s="16">
        <v>0</v>
      </c>
      <c r="L144" s="16">
        <v>106</v>
      </c>
      <c r="M144" s="9" t="s">
        <v>399</v>
      </c>
    </row>
    <row r="145" spans="1:13" x14ac:dyDescent="0.2">
      <c r="A145" s="10" t="str">
        <f t="shared" si="9"/>
        <v>2023/9末</v>
      </c>
      <c r="B145" s="10" t="str">
        <f t="shared" si="9"/>
        <v>令和5/9末</v>
      </c>
      <c r="C145" s="18">
        <v>143</v>
      </c>
      <c r="D145" s="18">
        <v>158</v>
      </c>
      <c r="E145" s="19" t="s">
        <v>180</v>
      </c>
      <c r="F145" s="18">
        <v>11</v>
      </c>
      <c r="G145" s="18">
        <v>0</v>
      </c>
      <c r="H145" s="18">
        <v>72</v>
      </c>
      <c r="I145" s="18">
        <v>0</v>
      </c>
      <c r="J145" s="18">
        <v>83</v>
      </c>
      <c r="K145" s="18">
        <v>0</v>
      </c>
      <c r="L145" s="18">
        <v>83</v>
      </c>
      <c r="M145" s="7" t="s">
        <v>399</v>
      </c>
    </row>
    <row r="146" spans="1:13" x14ac:dyDescent="0.2">
      <c r="A146" s="8" t="str">
        <f t="shared" si="9"/>
        <v>2023/9末</v>
      </c>
      <c r="B146" s="8" t="str">
        <f t="shared" si="9"/>
        <v>令和5/9末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32</v>
      </c>
      <c r="I146" s="16">
        <v>0</v>
      </c>
      <c r="J146" s="16">
        <v>56</v>
      </c>
      <c r="K146" s="16">
        <v>0</v>
      </c>
      <c r="L146" s="16">
        <v>56</v>
      </c>
      <c r="M146" s="9" t="s">
        <v>400</v>
      </c>
    </row>
    <row r="147" spans="1:13" x14ac:dyDescent="0.2">
      <c r="A147" s="10" t="str">
        <f t="shared" si="9"/>
        <v>2023/9末</v>
      </c>
      <c r="B147" s="10" t="str">
        <f t="shared" si="9"/>
        <v>令和5/9末</v>
      </c>
      <c r="C147" s="18">
        <v>145</v>
      </c>
      <c r="D147" s="18">
        <v>160</v>
      </c>
      <c r="E147" s="19" t="s">
        <v>472</v>
      </c>
      <c r="F147" s="18">
        <v>124</v>
      </c>
      <c r="G147" s="18">
        <v>3</v>
      </c>
      <c r="H147" s="18">
        <v>100</v>
      </c>
      <c r="I147" s="18">
        <v>2</v>
      </c>
      <c r="J147" s="18">
        <v>224</v>
      </c>
      <c r="K147" s="18">
        <v>5</v>
      </c>
      <c r="L147" s="18">
        <v>116</v>
      </c>
      <c r="M147" s="7" t="s">
        <v>400</v>
      </c>
    </row>
    <row r="148" spans="1:13" x14ac:dyDescent="0.2">
      <c r="A148" s="8" t="str">
        <f t="shared" si="9"/>
        <v>2023/9末</v>
      </c>
      <c r="B148" s="8" t="str">
        <f t="shared" si="9"/>
        <v>令和5/9末</v>
      </c>
      <c r="C148" s="16">
        <v>146</v>
      </c>
      <c r="D148" s="16">
        <v>161</v>
      </c>
      <c r="E148" s="17" t="s">
        <v>182</v>
      </c>
      <c r="F148" s="16">
        <v>267</v>
      </c>
      <c r="G148" s="16">
        <v>4</v>
      </c>
      <c r="H148" s="16">
        <v>213</v>
      </c>
      <c r="I148" s="16">
        <v>3</v>
      </c>
      <c r="J148" s="16">
        <v>480</v>
      </c>
      <c r="K148" s="16">
        <v>7</v>
      </c>
      <c r="L148" s="16">
        <v>191</v>
      </c>
      <c r="M148" s="9" t="s">
        <v>400</v>
      </c>
    </row>
    <row r="149" spans="1:13" x14ac:dyDescent="0.2">
      <c r="A149" s="10" t="str">
        <f t="shared" ref="A149:B164" si="10">A148</f>
        <v>2023/9末</v>
      </c>
      <c r="B149" s="10" t="str">
        <f t="shared" si="10"/>
        <v>令和5/9末</v>
      </c>
      <c r="C149" s="18">
        <v>147</v>
      </c>
      <c r="D149" s="18">
        <v>162</v>
      </c>
      <c r="E149" s="19" t="s">
        <v>183</v>
      </c>
      <c r="F149" s="18">
        <v>81</v>
      </c>
      <c r="G149" s="18">
        <v>0</v>
      </c>
      <c r="H149" s="18">
        <v>71</v>
      </c>
      <c r="I149" s="18">
        <v>1</v>
      </c>
      <c r="J149" s="18">
        <v>152</v>
      </c>
      <c r="K149" s="18">
        <v>1</v>
      </c>
      <c r="L149" s="18">
        <v>64</v>
      </c>
      <c r="M149" s="7" t="s">
        <v>400</v>
      </c>
    </row>
    <row r="150" spans="1:13" x14ac:dyDescent="0.2">
      <c r="A150" s="8" t="str">
        <f t="shared" si="10"/>
        <v>2023/9末</v>
      </c>
      <c r="B150" s="8" t="str">
        <f t="shared" si="10"/>
        <v>令和5/9末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2023/9末</v>
      </c>
      <c r="B151" s="10" t="str">
        <f t="shared" si="10"/>
        <v>令和5/9末</v>
      </c>
      <c r="C151" s="18">
        <v>149</v>
      </c>
      <c r="D151" s="18">
        <v>164</v>
      </c>
      <c r="E151" s="19" t="s">
        <v>185</v>
      </c>
      <c r="F151" s="18">
        <v>64</v>
      </c>
      <c r="G151" s="18">
        <v>0</v>
      </c>
      <c r="H151" s="18">
        <v>70</v>
      </c>
      <c r="I151" s="18">
        <v>2</v>
      </c>
      <c r="J151" s="18">
        <v>134</v>
      </c>
      <c r="K151" s="18">
        <v>2</v>
      </c>
      <c r="L151" s="18">
        <v>67</v>
      </c>
      <c r="M151" s="7" t="s">
        <v>400</v>
      </c>
    </row>
    <row r="152" spans="1:13" x14ac:dyDescent="0.2">
      <c r="A152" s="8" t="str">
        <f t="shared" si="10"/>
        <v>2023/9末</v>
      </c>
      <c r="B152" s="8" t="str">
        <f t="shared" si="10"/>
        <v>令和5/9末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2023/9末</v>
      </c>
      <c r="B153" s="10" t="str">
        <f t="shared" si="10"/>
        <v>令和5/9末</v>
      </c>
      <c r="C153" s="18">
        <v>151</v>
      </c>
      <c r="D153" s="18">
        <v>166</v>
      </c>
      <c r="E153" s="19" t="s">
        <v>187</v>
      </c>
      <c r="F153" s="18">
        <v>114</v>
      </c>
      <c r="G153" s="18">
        <v>0</v>
      </c>
      <c r="H153" s="18">
        <v>122</v>
      </c>
      <c r="I153" s="18">
        <v>1</v>
      </c>
      <c r="J153" s="18">
        <v>236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2023/9末</v>
      </c>
      <c r="B154" s="8" t="str">
        <f t="shared" si="10"/>
        <v>令和5/9末</v>
      </c>
      <c r="C154" s="16">
        <v>152</v>
      </c>
      <c r="D154" s="16">
        <v>167</v>
      </c>
      <c r="E154" s="17" t="s">
        <v>188</v>
      </c>
      <c r="F154" s="16">
        <v>142</v>
      </c>
      <c r="G154" s="16">
        <v>0</v>
      </c>
      <c r="H154" s="16">
        <v>162</v>
      </c>
      <c r="I154" s="16">
        <v>1</v>
      </c>
      <c r="J154" s="16">
        <v>304</v>
      </c>
      <c r="K154" s="16">
        <v>1</v>
      </c>
      <c r="L154" s="16">
        <v>127</v>
      </c>
      <c r="M154" s="9" t="s">
        <v>400</v>
      </c>
    </row>
    <row r="155" spans="1:13" x14ac:dyDescent="0.2">
      <c r="A155" s="10" t="str">
        <f t="shared" si="10"/>
        <v>2023/9末</v>
      </c>
      <c r="B155" s="10" t="str">
        <f t="shared" si="10"/>
        <v>令和5/9末</v>
      </c>
      <c r="C155" s="18">
        <v>153</v>
      </c>
      <c r="D155" s="18">
        <v>168</v>
      </c>
      <c r="E155" s="19" t="s">
        <v>189</v>
      </c>
      <c r="F155" s="18">
        <v>273</v>
      </c>
      <c r="G155" s="18">
        <v>1</v>
      </c>
      <c r="H155" s="18">
        <v>256</v>
      </c>
      <c r="I155" s="18">
        <v>0</v>
      </c>
      <c r="J155" s="18">
        <v>529</v>
      </c>
      <c r="K155" s="18">
        <v>1</v>
      </c>
      <c r="L155" s="18">
        <v>230</v>
      </c>
      <c r="M155" s="7" t="s">
        <v>400</v>
      </c>
    </row>
    <row r="156" spans="1:13" x14ac:dyDescent="0.2">
      <c r="A156" s="8" t="str">
        <f t="shared" si="10"/>
        <v>2023/9末</v>
      </c>
      <c r="B156" s="8" t="str">
        <f t="shared" si="10"/>
        <v>令和5/9末</v>
      </c>
      <c r="C156" s="16">
        <v>154</v>
      </c>
      <c r="D156" s="16">
        <v>169</v>
      </c>
      <c r="E156" s="17" t="s">
        <v>190</v>
      </c>
      <c r="F156" s="16">
        <v>263</v>
      </c>
      <c r="G156" s="16">
        <v>2</v>
      </c>
      <c r="H156" s="16">
        <v>248</v>
      </c>
      <c r="I156" s="16">
        <v>2</v>
      </c>
      <c r="J156" s="16">
        <v>511</v>
      </c>
      <c r="K156" s="16">
        <v>4</v>
      </c>
      <c r="L156" s="16">
        <v>187</v>
      </c>
      <c r="M156" s="9" t="s">
        <v>400</v>
      </c>
    </row>
    <row r="157" spans="1:13" x14ac:dyDescent="0.2">
      <c r="A157" s="10" t="str">
        <f t="shared" si="10"/>
        <v>2023/9末</v>
      </c>
      <c r="B157" s="10" t="str">
        <f t="shared" si="10"/>
        <v>令和5/9末</v>
      </c>
      <c r="C157" s="18">
        <v>155</v>
      </c>
      <c r="D157" s="18">
        <v>170</v>
      </c>
      <c r="E157" s="19" t="s">
        <v>191</v>
      </c>
      <c r="F157" s="18">
        <v>483</v>
      </c>
      <c r="G157" s="18">
        <v>3</v>
      </c>
      <c r="H157" s="18">
        <v>505</v>
      </c>
      <c r="I157" s="18">
        <v>2</v>
      </c>
      <c r="J157" s="18">
        <v>988</v>
      </c>
      <c r="K157" s="18">
        <v>5</v>
      </c>
      <c r="L157" s="18">
        <v>377</v>
      </c>
      <c r="M157" s="7" t="s">
        <v>400</v>
      </c>
    </row>
    <row r="158" spans="1:13" x14ac:dyDescent="0.2">
      <c r="A158" s="8" t="str">
        <f t="shared" si="10"/>
        <v>2023/9末</v>
      </c>
      <c r="B158" s="8" t="str">
        <f t="shared" si="10"/>
        <v>令和5/9末</v>
      </c>
      <c r="C158" s="16">
        <v>156</v>
      </c>
      <c r="D158" s="16">
        <v>171</v>
      </c>
      <c r="E158" s="17" t="s">
        <v>192</v>
      </c>
      <c r="F158" s="16">
        <v>239</v>
      </c>
      <c r="G158" s="16">
        <v>1</v>
      </c>
      <c r="H158" s="16">
        <v>243</v>
      </c>
      <c r="I158" s="16">
        <v>0</v>
      </c>
      <c r="J158" s="16">
        <v>482</v>
      </c>
      <c r="K158" s="16">
        <v>1</v>
      </c>
      <c r="L158" s="16">
        <v>183</v>
      </c>
      <c r="M158" s="9" t="s">
        <v>400</v>
      </c>
    </row>
    <row r="159" spans="1:13" x14ac:dyDescent="0.2">
      <c r="A159" s="10" t="str">
        <f t="shared" si="10"/>
        <v>2023/9末</v>
      </c>
      <c r="B159" s="10" t="str">
        <f t="shared" si="10"/>
        <v>令和5/9末</v>
      </c>
      <c r="C159" s="18">
        <v>157</v>
      </c>
      <c r="D159" s="18">
        <v>172</v>
      </c>
      <c r="E159" s="19" t="s">
        <v>193</v>
      </c>
      <c r="F159" s="18">
        <v>467</v>
      </c>
      <c r="G159" s="18">
        <v>6</v>
      </c>
      <c r="H159" s="18">
        <v>471</v>
      </c>
      <c r="I159" s="18">
        <v>4</v>
      </c>
      <c r="J159" s="18">
        <v>938</v>
      </c>
      <c r="K159" s="18">
        <v>10</v>
      </c>
      <c r="L159" s="18">
        <v>347</v>
      </c>
      <c r="M159" s="7" t="s">
        <v>400</v>
      </c>
    </row>
    <row r="160" spans="1:13" x14ac:dyDescent="0.2">
      <c r="A160" s="8" t="str">
        <f t="shared" si="10"/>
        <v>2023/9末</v>
      </c>
      <c r="B160" s="8" t="str">
        <f t="shared" si="10"/>
        <v>令和5/9末</v>
      </c>
      <c r="C160" s="16">
        <v>158</v>
      </c>
      <c r="D160" s="16">
        <v>173</v>
      </c>
      <c r="E160" s="17" t="s">
        <v>194</v>
      </c>
      <c r="F160" s="16">
        <v>261</v>
      </c>
      <c r="G160" s="16">
        <v>7</v>
      </c>
      <c r="H160" s="16">
        <v>247</v>
      </c>
      <c r="I160" s="16">
        <v>2</v>
      </c>
      <c r="J160" s="16">
        <v>508</v>
      </c>
      <c r="K160" s="16">
        <v>9</v>
      </c>
      <c r="L160" s="16">
        <v>212</v>
      </c>
      <c r="M160" s="9" t="s">
        <v>400</v>
      </c>
    </row>
    <row r="161" spans="1:13" x14ac:dyDescent="0.2">
      <c r="A161" s="10" t="str">
        <f t="shared" si="10"/>
        <v>2023/9末</v>
      </c>
      <c r="B161" s="10" t="str">
        <f t="shared" si="10"/>
        <v>令和5/9末</v>
      </c>
      <c r="C161" s="18">
        <v>159</v>
      </c>
      <c r="D161" s="18">
        <v>174</v>
      </c>
      <c r="E161" s="19" t="s">
        <v>473</v>
      </c>
      <c r="F161" s="18">
        <v>36</v>
      </c>
      <c r="G161" s="18">
        <v>0</v>
      </c>
      <c r="H161" s="18">
        <v>28</v>
      </c>
      <c r="I161" s="18">
        <v>0</v>
      </c>
      <c r="J161" s="18">
        <v>64</v>
      </c>
      <c r="K161" s="18">
        <v>0</v>
      </c>
      <c r="L161" s="18">
        <v>44</v>
      </c>
      <c r="M161" s="7" t="s">
        <v>400</v>
      </c>
    </row>
    <row r="162" spans="1:13" x14ac:dyDescent="0.2">
      <c r="A162" s="8" t="str">
        <f t="shared" si="10"/>
        <v>2023/9末</v>
      </c>
      <c r="B162" s="8" t="str">
        <f t="shared" si="10"/>
        <v>令和5/9末</v>
      </c>
      <c r="C162" s="16">
        <v>160</v>
      </c>
      <c r="D162" s="16">
        <v>175</v>
      </c>
      <c r="E162" s="17" t="s">
        <v>474</v>
      </c>
      <c r="F162" s="16">
        <v>380</v>
      </c>
      <c r="G162" s="16">
        <v>3</v>
      </c>
      <c r="H162" s="16">
        <v>367</v>
      </c>
      <c r="I162" s="16">
        <v>3</v>
      </c>
      <c r="J162" s="16">
        <v>747</v>
      </c>
      <c r="K162" s="16">
        <v>6</v>
      </c>
      <c r="L162" s="16">
        <v>308</v>
      </c>
      <c r="M162" s="9" t="s">
        <v>400</v>
      </c>
    </row>
    <row r="163" spans="1:13" x14ac:dyDescent="0.2">
      <c r="A163" s="10" t="str">
        <f t="shared" si="10"/>
        <v>2023/9末</v>
      </c>
      <c r="B163" s="10" t="str">
        <f t="shared" si="10"/>
        <v>令和5/9末</v>
      </c>
      <c r="C163" s="18">
        <v>161</v>
      </c>
      <c r="D163" s="18">
        <v>176</v>
      </c>
      <c r="E163" s="19" t="s">
        <v>475</v>
      </c>
      <c r="F163" s="18">
        <v>195</v>
      </c>
      <c r="G163" s="18">
        <v>0</v>
      </c>
      <c r="H163" s="18">
        <v>210</v>
      </c>
      <c r="I163" s="18">
        <v>0</v>
      </c>
      <c r="J163" s="18">
        <v>405</v>
      </c>
      <c r="K163" s="18">
        <v>0</v>
      </c>
      <c r="L163" s="18">
        <v>144</v>
      </c>
      <c r="M163" s="7" t="s">
        <v>400</v>
      </c>
    </row>
    <row r="164" spans="1:13" x14ac:dyDescent="0.2">
      <c r="A164" s="8" t="str">
        <f t="shared" si="10"/>
        <v>2023/9末</v>
      </c>
      <c r="B164" s="8" t="str">
        <f t="shared" si="10"/>
        <v>令和5/9末</v>
      </c>
      <c r="C164" s="16">
        <v>162</v>
      </c>
      <c r="D164" s="16">
        <v>177</v>
      </c>
      <c r="E164" s="17" t="s">
        <v>195</v>
      </c>
      <c r="F164" s="16">
        <v>89</v>
      </c>
      <c r="G164" s="16">
        <v>0</v>
      </c>
      <c r="H164" s="16">
        <v>94</v>
      </c>
      <c r="I164" s="16">
        <v>0</v>
      </c>
      <c r="J164" s="16">
        <v>183</v>
      </c>
      <c r="K164" s="16">
        <v>0</v>
      </c>
      <c r="L164" s="16">
        <v>86</v>
      </c>
      <c r="M164" s="9" t="s">
        <v>400</v>
      </c>
    </row>
    <row r="165" spans="1:13" x14ac:dyDescent="0.2">
      <c r="A165" s="10" t="str">
        <f t="shared" ref="A165:B180" si="11">A164</f>
        <v>2023/9末</v>
      </c>
      <c r="B165" s="10" t="str">
        <f t="shared" si="11"/>
        <v>令和5/9末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71</v>
      </c>
      <c r="I165" s="18">
        <v>0</v>
      </c>
      <c r="J165" s="18">
        <v>158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2023/9末</v>
      </c>
      <c r="B166" s="8" t="str">
        <f t="shared" si="11"/>
        <v>令和5/9末</v>
      </c>
      <c r="C166" s="16">
        <v>164</v>
      </c>
      <c r="D166" s="16">
        <v>179</v>
      </c>
      <c r="E166" s="17" t="s">
        <v>197</v>
      </c>
      <c r="F166" s="16">
        <v>248</v>
      </c>
      <c r="G166" s="16">
        <v>20</v>
      </c>
      <c r="H166" s="16">
        <v>225</v>
      </c>
      <c r="I166" s="16">
        <v>8</v>
      </c>
      <c r="J166" s="16">
        <v>473</v>
      </c>
      <c r="K166" s="16">
        <v>28</v>
      </c>
      <c r="L166" s="16">
        <v>209</v>
      </c>
      <c r="M166" s="9" t="s">
        <v>400</v>
      </c>
    </row>
    <row r="167" spans="1:13" x14ac:dyDescent="0.2">
      <c r="A167" s="10" t="str">
        <f t="shared" si="11"/>
        <v>2023/9末</v>
      </c>
      <c r="B167" s="10" t="str">
        <f t="shared" si="11"/>
        <v>令和5/9末</v>
      </c>
      <c r="C167" s="18">
        <v>165</v>
      </c>
      <c r="D167" s="18">
        <v>193</v>
      </c>
      <c r="E167" s="19" t="s">
        <v>198</v>
      </c>
      <c r="F167" s="18">
        <v>210</v>
      </c>
      <c r="G167" s="18">
        <v>0</v>
      </c>
      <c r="H167" s="18">
        <v>237</v>
      </c>
      <c r="I167" s="18">
        <v>1</v>
      </c>
      <c r="J167" s="18">
        <v>447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2023/9末</v>
      </c>
      <c r="B168" s="8" t="str">
        <f t="shared" si="11"/>
        <v>令和5/9末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2023/9末</v>
      </c>
      <c r="B169" s="10" t="str">
        <f t="shared" si="11"/>
        <v>令和5/9末</v>
      </c>
      <c r="C169" s="18">
        <v>167</v>
      </c>
      <c r="D169" s="18">
        <v>180</v>
      </c>
      <c r="E169" s="19" t="s">
        <v>200</v>
      </c>
      <c r="F169" s="18">
        <v>88</v>
      </c>
      <c r="G169" s="18">
        <v>0</v>
      </c>
      <c r="H169" s="18">
        <v>84</v>
      </c>
      <c r="I169" s="18">
        <v>0</v>
      </c>
      <c r="J169" s="18">
        <v>172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2023/9末</v>
      </c>
      <c r="B170" s="8" t="str">
        <f t="shared" si="11"/>
        <v>令和5/9末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13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2023/9末</v>
      </c>
      <c r="B171" s="10" t="str">
        <f t="shared" si="11"/>
        <v>令和5/9末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2023/9末</v>
      </c>
      <c r="B172" s="8" t="str">
        <f t="shared" si="11"/>
        <v>令和5/9末</v>
      </c>
      <c r="C172" s="16">
        <v>170</v>
      </c>
      <c r="D172" s="16">
        <v>183</v>
      </c>
      <c r="E172" s="17" t="s">
        <v>203</v>
      </c>
      <c r="F172" s="16">
        <v>371</v>
      </c>
      <c r="G172" s="16">
        <v>1</v>
      </c>
      <c r="H172" s="16">
        <v>378</v>
      </c>
      <c r="I172" s="16">
        <v>2</v>
      </c>
      <c r="J172" s="16">
        <v>749</v>
      </c>
      <c r="K172" s="16">
        <v>3</v>
      </c>
      <c r="L172" s="16">
        <v>281</v>
      </c>
      <c r="M172" s="9" t="s">
        <v>401</v>
      </c>
    </row>
    <row r="173" spans="1:13" x14ac:dyDescent="0.2">
      <c r="A173" s="10" t="str">
        <f t="shared" si="11"/>
        <v>2023/9末</v>
      </c>
      <c r="B173" s="10" t="str">
        <f t="shared" si="11"/>
        <v>令和5/9末</v>
      </c>
      <c r="C173" s="18">
        <v>171</v>
      </c>
      <c r="D173" s="18">
        <v>184</v>
      </c>
      <c r="E173" s="19" t="s">
        <v>204</v>
      </c>
      <c r="F173" s="18">
        <v>134</v>
      </c>
      <c r="G173" s="18">
        <v>0</v>
      </c>
      <c r="H173" s="18">
        <v>130</v>
      </c>
      <c r="I173" s="18">
        <v>1</v>
      </c>
      <c r="J173" s="18">
        <v>264</v>
      </c>
      <c r="K173" s="18">
        <v>1</v>
      </c>
      <c r="L173" s="18">
        <v>96</v>
      </c>
      <c r="M173" s="7" t="s">
        <v>401</v>
      </c>
    </row>
    <row r="174" spans="1:13" x14ac:dyDescent="0.2">
      <c r="A174" s="8" t="str">
        <f t="shared" si="11"/>
        <v>2023/9末</v>
      </c>
      <c r="B174" s="8" t="str">
        <f t="shared" si="11"/>
        <v>令和5/9末</v>
      </c>
      <c r="C174" s="16">
        <v>172</v>
      </c>
      <c r="D174" s="16">
        <v>185</v>
      </c>
      <c r="E174" s="17" t="s">
        <v>205</v>
      </c>
      <c r="F174" s="16">
        <v>104</v>
      </c>
      <c r="G174" s="16">
        <v>1</v>
      </c>
      <c r="H174" s="16">
        <v>104</v>
      </c>
      <c r="I174" s="16">
        <v>6</v>
      </c>
      <c r="J174" s="16">
        <v>208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2023/9末</v>
      </c>
      <c r="B175" s="10" t="str">
        <f t="shared" si="11"/>
        <v>令和5/9末</v>
      </c>
      <c r="C175" s="18">
        <v>173</v>
      </c>
      <c r="D175" s="18">
        <v>186</v>
      </c>
      <c r="E175" s="19" t="s">
        <v>206</v>
      </c>
      <c r="F175" s="18">
        <v>194</v>
      </c>
      <c r="G175" s="18">
        <v>8</v>
      </c>
      <c r="H175" s="18">
        <v>196</v>
      </c>
      <c r="I175" s="18">
        <v>3</v>
      </c>
      <c r="J175" s="18">
        <v>390</v>
      </c>
      <c r="K175" s="18">
        <v>11</v>
      </c>
      <c r="L175" s="18">
        <v>170</v>
      </c>
      <c r="M175" s="7" t="s">
        <v>401</v>
      </c>
    </row>
    <row r="176" spans="1:13" x14ac:dyDescent="0.2">
      <c r="A176" s="8" t="str">
        <f t="shared" si="11"/>
        <v>2023/9末</v>
      </c>
      <c r="B176" s="8" t="str">
        <f t="shared" si="11"/>
        <v>令和5/9末</v>
      </c>
      <c r="C176" s="16">
        <v>174</v>
      </c>
      <c r="D176" s="16">
        <v>187</v>
      </c>
      <c r="E176" s="17" t="s">
        <v>207</v>
      </c>
      <c r="F176" s="16">
        <v>175</v>
      </c>
      <c r="G176" s="16">
        <v>1</v>
      </c>
      <c r="H176" s="16">
        <v>147</v>
      </c>
      <c r="I176" s="16">
        <v>1</v>
      </c>
      <c r="J176" s="16">
        <v>322</v>
      </c>
      <c r="K176" s="16">
        <v>2</v>
      </c>
      <c r="L176" s="16">
        <v>158</v>
      </c>
      <c r="M176" s="9" t="s">
        <v>401</v>
      </c>
    </row>
    <row r="177" spans="1:13" x14ac:dyDescent="0.2">
      <c r="A177" s="10" t="str">
        <f t="shared" si="11"/>
        <v>2023/9末</v>
      </c>
      <c r="B177" s="10" t="str">
        <f t="shared" si="11"/>
        <v>令和5/9末</v>
      </c>
      <c r="C177" s="18">
        <v>175</v>
      </c>
      <c r="D177" s="18">
        <v>188</v>
      </c>
      <c r="E177" s="19" t="s">
        <v>208</v>
      </c>
      <c r="F177" s="18">
        <v>198</v>
      </c>
      <c r="G177" s="18">
        <v>4</v>
      </c>
      <c r="H177" s="18">
        <v>173</v>
      </c>
      <c r="I177" s="18">
        <v>3</v>
      </c>
      <c r="J177" s="18">
        <v>371</v>
      </c>
      <c r="K177" s="18">
        <v>7</v>
      </c>
      <c r="L177" s="18">
        <v>174</v>
      </c>
      <c r="M177" s="7" t="s">
        <v>401</v>
      </c>
    </row>
    <row r="178" spans="1:13" x14ac:dyDescent="0.2">
      <c r="A178" s="8" t="str">
        <f t="shared" si="11"/>
        <v>2023/9末</v>
      </c>
      <c r="B178" s="8" t="str">
        <f t="shared" si="11"/>
        <v>令和5/9末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0</v>
      </c>
      <c r="H178" s="16">
        <v>50</v>
      </c>
      <c r="I178" s="16">
        <v>0</v>
      </c>
      <c r="J178" s="16">
        <v>107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2023/9末</v>
      </c>
      <c r="B179" s="10" t="str">
        <f t="shared" si="11"/>
        <v>令和5/9末</v>
      </c>
      <c r="C179" s="18">
        <v>177</v>
      </c>
      <c r="D179" s="18">
        <v>190</v>
      </c>
      <c r="E179" s="19" t="s">
        <v>210</v>
      </c>
      <c r="F179" s="18">
        <v>219</v>
      </c>
      <c r="G179" s="18">
        <v>3</v>
      </c>
      <c r="H179" s="18">
        <v>197</v>
      </c>
      <c r="I179" s="18">
        <v>3</v>
      </c>
      <c r="J179" s="18">
        <v>416</v>
      </c>
      <c r="K179" s="18">
        <v>6</v>
      </c>
      <c r="L179" s="18">
        <v>205</v>
      </c>
      <c r="M179" s="7" t="s">
        <v>401</v>
      </c>
    </row>
    <row r="180" spans="1:13" x14ac:dyDescent="0.2">
      <c r="A180" s="8" t="str">
        <f t="shared" si="11"/>
        <v>2023/9末</v>
      </c>
      <c r="B180" s="8" t="str">
        <f t="shared" si="11"/>
        <v>令和5/9末</v>
      </c>
      <c r="C180" s="16">
        <v>178</v>
      </c>
      <c r="D180" s="16">
        <v>192</v>
      </c>
      <c r="E180" s="17" t="s">
        <v>211</v>
      </c>
      <c r="F180" s="16">
        <v>522</v>
      </c>
      <c r="G180" s="16">
        <v>1</v>
      </c>
      <c r="H180" s="16">
        <v>500</v>
      </c>
      <c r="I180" s="16">
        <v>1</v>
      </c>
      <c r="J180" s="16">
        <v>1022</v>
      </c>
      <c r="K180" s="16">
        <v>2</v>
      </c>
      <c r="L180" s="16">
        <v>378</v>
      </c>
      <c r="M180" s="9" t="s">
        <v>401</v>
      </c>
    </row>
    <row r="181" spans="1:13" x14ac:dyDescent="0.2">
      <c r="A181" s="10" t="str">
        <f t="shared" ref="A181:B196" si="12">A180</f>
        <v>2023/9末</v>
      </c>
      <c r="B181" s="10" t="str">
        <f t="shared" si="12"/>
        <v>令和5/9末</v>
      </c>
      <c r="C181" s="18">
        <v>179</v>
      </c>
      <c r="D181" s="18">
        <v>191</v>
      </c>
      <c r="E181" s="19" t="s">
        <v>212</v>
      </c>
      <c r="F181" s="18">
        <v>484</v>
      </c>
      <c r="G181" s="18">
        <v>3</v>
      </c>
      <c r="H181" s="18">
        <v>446</v>
      </c>
      <c r="I181" s="18">
        <v>4</v>
      </c>
      <c r="J181" s="18">
        <v>930</v>
      </c>
      <c r="K181" s="18">
        <v>7</v>
      </c>
      <c r="L181" s="18">
        <v>411</v>
      </c>
      <c r="M181" s="7" t="s">
        <v>401</v>
      </c>
    </row>
    <row r="182" spans="1:13" x14ac:dyDescent="0.2">
      <c r="A182" s="8" t="str">
        <f t="shared" si="12"/>
        <v>2023/9末</v>
      </c>
      <c r="B182" s="8" t="str">
        <f t="shared" si="12"/>
        <v>令和5/9末</v>
      </c>
      <c r="C182" s="16">
        <v>180</v>
      </c>
      <c r="D182" s="16">
        <v>240</v>
      </c>
      <c r="E182" s="17" t="s">
        <v>213</v>
      </c>
      <c r="F182" s="16">
        <v>52</v>
      </c>
      <c r="G182" s="16">
        <v>0</v>
      </c>
      <c r="H182" s="16">
        <v>59</v>
      </c>
      <c r="I182" s="16">
        <v>0</v>
      </c>
      <c r="J182" s="16">
        <v>111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2023/9末</v>
      </c>
      <c r="B183" s="10" t="str">
        <f t="shared" si="12"/>
        <v>令和5/9末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138</v>
      </c>
      <c r="I183" s="18">
        <v>5</v>
      </c>
      <c r="J183" s="18">
        <v>281</v>
      </c>
      <c r="K183" s="18">
        <v>8</v>
      </c>
      <c r="L183" s="18">
        <v>125</v>
      </c>
      <c r="M183" s="7" t="s">
        <v>402</v>
      </c>
    </row>
    <row r="184" spans="1:13" x14ac:dyDescent="0.2">
      <c r="A184" s="8" t="str">
        <f t="shared" si="12"/>
        <v>2023/9末</v>
      </c>
      <c r="B184" s="8" t="str">
        <f t="shared" si="12"/>
        <v>令和5/9末</v>
      </c>
      <c r="C184" s="16">
        <v>182</v>
      </c>
      <c r="D184" s="16">
        <v>242</v>
      </c>
      <c r="E184" s="17" t="s">
        <v>215</v>
      </c>
      <c r="F184" s="16">
        <v>48</v>
      </c>
      <c r="G184" s="16">
        <v>0</v>
      </c>
      <c r="H184" s="16">
        <v>48</v>
      </c>
      <c r="I184" s="16">
        <v>0</v>
      </c>
      <c r="J184" s="16">
        <v>96</v>
      </c>
      <c r="K184" s="16">
        <v>0</v>
      </c>
      <c r="L184" s="16">
        <v>37</v>
      </c>
      <c r="M184" s="9" t="s">
        <v>402</v>
      </c>
    </row>
    <row r="185" spans="1:13" x14ac:dyDescent="0.2">
      <c r="A185" s="10" t="str">
        <f t="shared" si="12"/>
        <v>2023/9末</v>
      </c>
      <c r="B185" s="10" t="str">
        <f t="shared" si="12"/>
        <v>令和5/9末</v>
      </c>
      <c r="C185" s="18">
        <v>183</v>
      </c>
      <c r="D185" s="18">
        <v>243</v>
      </c>
      <c r="E185" s="19" t="s">
        <v>216</v>
      </c>
      <c r="F185" s="18">
        <v>52</v>
      </c>
      <c r="G185" s="18">
        <v>0</v>
      </c>
      <c r="H185" s="18">
        <v>52</v>
      </c>
      <c r="I185" s="18">
        <v>0</v>
      </c>
      <c r="J185" s="18">
        <v>104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2023/9末</v>
      </c>
      <c r="B186" s="8" t="str">
        <f t="shared" si="12"/>
        <v>令和5/9末</v>
      </c>
      <c r="C186" s="16">
        <v>184</v>
      </c>
      <c r="D186" s="16">
        <v>244</v>
      </c>
      <c r="E186" s="17" t="s">
        <v>217</v>
      </c>
      <c r="F186" s="16">
        <v>22</v>
      </c>
      <c r="G186" s="16">
        <v>0</v>
      </c>
      <c r="H186" s="16">
        <v>26</v>
      </c>
      <c r="I186" s="16">
        <v>1</v>
      </c>
      <c r="J186" s="16">
        <v>48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2023/9末</v>
      </c>
      <c r="B187" s="10" t="str">
        <f t="shared" si="12"/>
        <v>令和5/9末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2023/9末</v>
      </c>
      <c r="B188" s="8" t="str">
        <f t="shared" si="12"/>
        <v>令和5/9末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2023/9末</v>
      </c>
      <c r="B189" s="10" t="str">
        <f t="shared" si="12"/>
        <v>令和5/9末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61</v>
      </c>
      <c r="I189" s="18">
        <v>0</v>
      </c>
      <c r="J189" s="18">
        <v>75</v>
      </c>
      <c r="K189" s="18">
        <v>0</v>
      </c>
      <c r="L189" s="18">
        <v>75</v>
      </c>
      <c r="M189" s="7" t="s">
        <v>402</v>
      </c>
    </row>
    <row r="190" spans="1:13" x14ac:dyDescent="0.2">
      <c r="A190" s="8" t="str">
        <f t="shared" si="12"/>
        <v>2023/9末</v>
      </c>
      <c r="B190" s="8" t="str">
        <f t="shared" si="12"/>
        <v>令和5/9末</v>
      </c>
      <c r="C190" s="16">
        <v>188</v>
      </c>
      <c r="D190" s="16">
        <v>100</v>
      </c>
      <c r="E190" s="17" t="s">
        <v>221</v>
      </c>
      <c r="F190" s="16">
        <v>77</v>
      </c>
      <c r="G190" s="16">
        <v>0</v>
      </c>
      <c r="H190" s="16">
        <v>55</v>
      </c>
      <c r="I190" s="16">
        <v>0</v>
      </c>
      <c r="J190" s="16">
        <v>132</v>
      </c>
      <c r="K190" s="16">
        <v>0</v>
      </c>
      <c r="L190" s="16">
        <v>65</v>
      </c>
      <c r="M190" s="9" t="s">
        <v>403</v>
      </c>
    </row>
    <row r="191" spans="1:13" x14ac:dyDescent="0.2">
      <c r="A191" s="10" t="str">
        <f t="shared" si="12"/>
        <v>2023/9末</v>
      </c>
      <c r="B191" s="10" t="str">
        <f t="shared" si="12"/>
        <v>令和5/9末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2023/9末</v>
      </c>
      <c r="B192" s="8" t="str">
        <f t="shared" si="12"/>
        <v>令和5/9末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2023/9末</v>
      </c>
      <c r="B193" s="10" t="str">
        <f t="shared" si="12"/>
        <v>令和5/9末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23</v>
      </c>
      <c r="I193" s="18">
        <v>0</v>
      </c>
      <c r="J193" s="18">
        <v>28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2023/9末</v>
      </c>
      <c r="B194" s="8" t="str">
        <f t="shared" si="12"/>
        <v>令和5/9末</v>
      </c>
      <c r="C194" s="16">
        <v>192</v>
      </c>
      <c r="D194" s="16">
        <v>220</v>
      </c>
      <c r="E194" s="17" t="s">
        <v>225</v>
      </c>
      <c r="F194" s="16">
        <v>73</v>
      </c>
      <c r="G194" s="16">
        <v>1</v>
      </c>
      <c r="H194" s="16">
        <v>58</v>
      </c>
      <c r="I194" s="16">
        <v>0</v>
      </c>
      <c r="J194" s="16">
        <v>131</v>
      </c>
      <c r="K194" s="16">
        <v>1</v>
      </c>
      <c r="L194" s="16">
        <v>57</v>
      </c>
      <c r="M194" s="9" t="s">
        <v>404</v>
      </c>
    </row>
    <row r="195" spans="1:13" x14ac:dyDescent="0.2">
      <c r="A195" s="10" t="str">
        <f t="shared" si="12"/>
        <v>2023/9末</v>
      </c>
      <c r="B195" s="10" t="str">
        <f t="shared" si="12"/>
        <v>令和5/9末</v>
      </c>
      <c r="C195" s="18">
        <v>193</v>
      </c>
      <c r="D195" s="18">
        <v>221</v>
      </c>
      <c r="E195" s="19" t="s">
        <v>226</v>
      </c>
      <c r="F195" s="18">
        <v>108</v>
      </c>
      <c r="G195" s="18">
        <v>0</v>
      </c>
      <c r="H195" s="18">
        <v>94</v>
      </c>
      <c r="I195" s="18">
        <v>0</v>
      </c>
      <c r="J195" s="18">
        <v>202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2023/9末</v>
      </c>
      <c r="B196" s="8" t="str">
        <f t="shared" si="12"/>
        <v>令和5/9末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2023/9末</v>
      </c>
      <c r="B197" s="10" t="str">
        <f t="shared" si="13"/>
        <v>令和5/9末</v>
      </c>
      <c r="C197" s="18">
        <v>195</v>
      </c>
      <c r="D197" s="18">
        <v>223</v>
      </c>
      <c r="E197" s="19" t="s">
        <v>228</v>
      </c>
      <c r="F197" s="18">
        <v>154</v>
      </c>
      <c r="G197" s="18">
        <v>0</v>
      </c>
      <c r="H197" s="18">
        <v>168</v>
      </c>
      <c r="I197" s="18">
        <v>0</v>
      </c>
      <c r="J197" s="18">
        <v>322</v>
      </c>
      <c r="K197" s="18">
        <v>0</v>
      </c>
      <c r="L197" s="18">
        <v>140</v>
      </c>
      <c r="M197" s="7" t="s">
        <v>404</v>
      </c>
    </row>
    <row r="198" spans="1:13" x14ac:dyDescent="0.2">
      <c r="A198" s="8" t="str">
        <f t="shared" si="13"/>
        <v>2023/9末</v>
      </c>
      <c r="B198" s="8" t="str">
        <f t="shared" si="13"/>
        <v>令和5/9末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2023/9末</v>
      </c>
      <c r="B199" s="10" t="str">
        <f t="shared" si="13"/>
        <v>令和5/9末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2023/9末</v>
      </c>
      <c r="B200" s="8" t="str">
        <f t="shared" si="13"/>
        <v>令和5/9末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2023/9末</v>
      </c>
      <c r="B201" s="10" t="str">
        <f t="shared" si="13"/>
        <v>令和5/9末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2023/9末</v>
      </c>
      <c r="B202" s="8" t="str">
        <f t="shared" si="13"/>
        <v>令和5/9末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2023/9末</v>
      </c>
      <c r="B203" s="10" t="str">
        <f t="shared" si="13"/>
        <v>令和5/9末</v>
      </c>
      <c r="C203" s="18">
        <v>201</v>
      </c>
      <c r="D203" s="18">
        <v>230</v>
      </c>
      <c r="E203" s="19" t="s">
        <v>234</v>
      </c>
      <c r="F203" s="18">
        <v>18</v>
      </c>
      <c r="G203" s="18">
        <v>0</v>
      </c>
      <c r="H203" s="18">
        <v>14</v>
      </c>
      <c r="I203" s="18">
        <v>0</v>
      </c>
      <c r="J203" s="18">
        <v>32</v>
      </c>
      <c r="K203" s="18">
        <v>0</v>
      </c>
      <c r="L203" s="18">
        <v>16</v>
      </c>
      <c r="M203" s="7" t="s">
        <v>405</v>
      </c>
    </row>
    <row r="204" spans="1:13" x14ac:dyDescent="0.2">
      <c r="A204" s="8" t="str">
        <f t="shared" si="13"/>
        <v>2023/9末</v>
      </c>
      <c r="B204" s="8" t="str">
        <f t="shared" si="13"/>
        <v>令和5/9末</v>
      </c>
      <c r="C204" s="16">
        <v>202</v>
      </c>
      <c r="D204" s="16">
        <v>231</v>
      </c>
      <c r="E204" s="17" t="s">
        <v>235</v>
      </c>
      <c r="F204" s="16">
        <v>94</v>
      </c>
      <c r="G204" s="16">
        <v>0</v>
      </c>
      <c r="H204" s="16">
        <v>108</v>
      </c>
      <c r="I204" s="16">
        <v>1</v>
      </c>
      <c r="J204" s="16">
        <v>202</v>
      </c>
      <c r="K204" s="16">
        <v>1</v>
      </c>
      <c r="L204" s="16">
        <v>93</v>
      </c>
      <c r="M204" s="9" t="s">
        <v>405</v>
      </c>
    </row>
    <row r="205" spans="1:13" x14ac:dyDescent="0.2">
      <c r="A205" s="10" t="str">
        <f t="shared" si="13"/>
        <v>2023/9末</v>
      </c>
      <c r="B205" s="10" t="str">
        <f t="shared" si="13"/>
        <v>令和5/9末</v>
      </c>
      <c r="C205" s="18">
        <v>203</v>
      </c>
      <c r="D205" s="18">
        <v>232</v>
      </c>
      <c r="E205" s="19" t="s">
        <v>236</v>
      </c>
      <c r="F205" s="18">
        <v>52</v>
      </c>
      <c r="G205" s="18">
        <v>0</v>
      </c>
      <c r="H205" s="18">
        <v>44</v>
      </c>
      <c r="I205" s="18">
        <v>0</v>
      </c>
      <c r="J205" s="18">
        <v>96</v>
      </c>
      <c r="K205" s="18">
        <v>0</v>
      </c>
      <c r="L205" s="18">
        <v>49</v>
      </c>
      <c r="M205" s="7" t="s">
        <v>405</v>
      </c>
    </row>
    <row r="206" spans="1:13" x14ac:dyDescent="0.2">
      <c r="A206" s="8" t="str">
        <f t="shared" si="13"/>
        <v>2023/9末</v>
      </c>
      <c r="B206" s="8" t="str">
        <f t="shared" si="13"/>
        <v>令和5/9末</v>
      </c>
      <c r="C206" s="16">
        <v>204</v>
      </c>
      <c r="D206" s="16">
        <v>200</v>
      </c>
      <c r="E206" s="17" t="s">
        <v>237</v>
      </c>
      <c r="F206" s="16">
        <v>26</v>
      </c>
      <c r="G206" s="16">
        <v>0</v>
      </c>
      <c r="H206" s="16">
        <v>27</v>
      </c>
      <c r="I206" s="16">
        <v>0</v>
      </c>
      <c r="J206" s="16">
        <v>53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2023/9末</v>
      </c>
      <c r="B207" s="10" t="str">
        <f t="shared" si="13"/>
        <v>令和5/9末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68</v>
      </c>
      <c r="I207" s="18">
        <v>0</v>
      </c>
      <c r="J207" s="18">
        <v>128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2023/9末</v>
      </c>
      <c r="B208" s="8" t="str">
        <f t="shared" si="13"/>
        <v>令和5/9末</v>
      </c>
      <c r="C208" s="16">
        <v>206</v>
      </c>
      <c r="D208" s="16">
        <v>202</v>
      </c>
      <c r="E208" s="17" t="s">
        <v>239</v>
      </c>
      <c r="F208" s="16">
        <v>45</v>
      </c>
      <c r="G208" s="16">
        <v>0</v>
      </c>
      <c r="H208" s="16">
        <v>47</v>
      </c>
      <c r="I208" s="16">
        <v>1</v>
      </c>
      <c r="J208" s="16">
        <v>92</v>
      </c>
      <c r="K208" s="16">
        <v>1</v>
      </c>
      <c r="L208" s="16">
        <v>35</v>
      </c>
      <c r="M208" s="9" t="s">
        <v>406</v>
      </c>
    </row>
    <row r="209" spans="1:13" x14ac:dyDescent="0.2">
      <c r="A209" s="10" t="str">
        <f t="shared" si="13"/>
        <v>2023/9末</v>
      </c>
      <c r="B209" s="10" t="str">
        <f t="shared" si="13"/>
        <v>令和5/9末</v>
      </c>
      <c r="C209" s="18">
        <v>207</v>
      </c>
      <c r="D209" s="18">
        <v>203</v>
      </c>
      <c r="E209" s="19" t="s">
        <v>240</v>
      </c>
      <c r="F209" s="18">
        <v>176</v>
      </c>
      <c r="G209" s="18">
        <v>1</v>
      </c>
      <c r="H209" s="18">
        <v>175</v>
      </c>
      <c r="I209" s="18">
        <v>2</v>
      </c>
      <c r="J209" s="18">
        <v>351</v>
      </c>
      <c r="K209" s="18">
        <v>3</v>
      </c>
      <c r="L209" s="18">
        <v>141</v>
      </c>
      <c r="M209" s="7" t="s">
        <v>406</v>
      </c>
    </row>
    <row r="210" spans="1:13" x14ac:dyDescent="0.2">
      <c r="A210" s="8" t="str">
        <f t="shared" si="13"/>
        <v>2023/9末</v>
      </c>
      <c r="B210" s="8" t="str">
        <f t="shared" si="13"/>
        <v>令和5/9末</v>
      </c>
      <c r="C210" s="16">
        <v>208</v>
      </c>
      <c r="D210" s="16">
        <v>204</v>
      </c>
      <c r="E210" s="17" t="s">
        <v>241</v>
      </c>
      <c r="F210" s="16">
        <v>202</v>
      </c>
      <c r="G210" s="16">
        <v>0</v>
      </c>
      <c r="H210" s="16">
        <v>222</v>
      </c>
      <c r="I210" s="16">
        <v>1</v>
      </c>
      <c r="J210" s="16">
        <v>424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2023/9末</v>
      </c>
      <c r="B211" s="10" t="str">
        <f t="shared" si="13"/>
        <v>令和5/9末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88</v>
      </c>
      <c r="I211" s="18">
        <v>1</v>
      </c>
      <c r="J211" s="18">
        <v>174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2023/9末</v>
      </c>
      <c r="B212" s="8" t="str">
        <f t="shared" si="13"/>
        <v>令和5/9末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2023/9末</v>
      </c>
      <c r="B213" s="10" t="str">
        <f t="shared" si="14"/>
        <v>令和5/9末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2023/9末</v>
      </c>
      <c r="B214" s="8" t="str">
        <f t="shared" si="14"/>
        <v>令和5/9末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2023/9末</v>
      </c>
      <c r="B215" s="10" t="str">
        <f t="shared" si="14"/>
        <v>令和5/9末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6</v>
      </c>
      <c r="I215" s="18">
        <v>0</v>
      </c>
      <c r="J215" s="18">
        <v>9</v>
      </c>
      <c r="K215" s="18">
        <v>0</v>
      </c>
      <c r="L215" s="18">
        <v>6</v>
      </c>
      <c r="M215" s="7" t="s">
        <v>406</v>
      </c>
    </row>
    <row r="216" spans="1:13" x14ac:dyDescent="0.2">
      <c r="A216" s="8" t="str">
        <f t="shared" si="14"/>
        <v>2023/9末</v>
      </c>
      <c r="B216" s="8" t="str">
        <f t="shared" si="14"/>
        <v>令和5/9末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2023/9末</v>
      </c>
      <c r="B217" s="10" t="str">
        <f t="shared" si="14"/>
        <v>令和5/9末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2023/9末</v>
      </c>
      <c r="B218" s="8" t="str">
        <f t="shared" si="14"/>
        <v>令和5/9末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198</v>
      </c>
      <c r="I218" s="16">
        <v>1</v>
      </c>
      <c r="J218" s="16">
        <v>390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14"/>
        <v>2023/9末</v>
      </c>
      <c r="B219" s="10" t="str">
        <f t="shared" si="14"/>
        <v>令和5/9末</v>
      </c>
      <c r="C219" s="18">
        <v>217</v>
      </c>
      <c r="D219" s="18">
        <v>323</v>
      </c>
      <c r="E219" s="19" t="s">
        <v>250</v>
      </c>
      <c r="F219" s="18">
        <v>42</v>
      </c>
      <c r="G219" s="18">
        <v>0</v>
      </c>
      <c r="H219" s="18">
        <v>51</v>
      </c>
      <c r="I219" s="18">
        <v>0</v>
      </c>
      <c r="J219" s="18">
        <v>93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2023/9末</v>
      </c>
      <c r="B220" s="8" t="str">
        <f t="shared" si="14"/>
        <v>令和5/9末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57</v>
      </c>
      <c r="I220" s="16">
        <v>0</v>
      </c>
      <c r="J220" s="16">
        <v>104</v>
      </c>
      <c r="K220" s="16">
        <v>0</v>
      </c>
      <c r="L220" s="16">
        <v>40</v>
      </c>
      <c r="M220" s="9" t="s">
        <v>407</v>
      </c>
    </row>
    <row r="221" spans="1:13" x14ac:dyDescent="0.2">
      <c r="A221" s="10" t="str">
        <f t="shared" si="14"/>
        <v>2023/9末</v>
      </c>
      <c r="B221" s="10" t="str">
        <f t="shared" si="14"/>
        <v>令和5/9末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2023/9末</v>
      </c>
      <c r="B222" s="8" t="str">
        <f t="shared" si="14"/>
        <v>令和5/9末</v>
      </c>
      <c r="C222" s="16">
        <v>220</v>
      </c>
      <c r="D222" s="16">
        <v>327</v>
      </c>
      <c r="E222" s="17" t="s">
        <v>253</v>
      </c>
      <c r="F222" s="16">
        <v>128</v>
      </c>
      <c r="G222" s="16">
        <v>0</v>
      </c>
      <c r="H222" s="16">
        <v>141</v>
      </c>
      <c r="I222" s="16">
        <v>0</v>
      </c>
      <c r="J222" s="16">
        <v>269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2023/9末</v>
      </c>
      <c r="B223" s="10" t="str">
        <f t="shared" si="14"/>
        <v>令和5/9末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26</v>
      </c>
      <c r="I223" s="18">
        <v>0</v>
      </c>
      <c r="J223" s="18">
        <v>53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2023/9末</v>
      </c>
      <c r="B224" s="8" t="str">
        <f t="shared" si="14"/>
        <v>令和5/9末</v>
      </c>
      <c r="C224" s="16">
        <v>222</v>
      </c>
      <c r="D224" s="16">
        <v>329</v>
      </c>
      <c r="E224" s="17" t="s">
        <v>255</v>
      </c>
      <c r="F224" s="16">
        <v>38</v>
      </c>
      <c r="G224" s="16">
        <v>0</v>
      </c>
      <c r="H224" s="16">
        <v>46</v>
      </c>
      <c r="I224" s="16">
        <v>0</v>
      </c>
      <c r="J224" s="16">
        <v>84</v>
      </c>
      <c r="K224" s="16">
        <v>0</v>
      </c>
      <c r="L224" s="16">
        <v>30</v>
      </c>
      <c r="M224" s="9" t="s">
        <v>407</v>
      </c>
    </row>
    <row r="225" spans="1:13" x14ac:dyDescent="0.2">
      <c r="A225" s="10" t="str">
        <f t="shared" si="14"/>
        <v>2023/9末</v>
      </c>
      <c r="B225" s="10" t="str">
        <f t="shared" si="14"/>
        <v>令和5/9末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2023/9末</v>
      </c>
      <c r="B226" s="8" t="str">
        <f t="shared" si="14"/>
        <v>令和5/9末</v>
      </c>
      <c r="C226" s="16">
        <v>224</v>
      </c>
      <c r="D226" s="16">
        <v>332</v>
      </c>
      <c r="E226" s="17" t="s">
        <v>257</v>
      </c>
      <c r="F226" s="16">
        <v>76</v>
      </c>
      <c r="G226" s="16">
        <v>0</v>
      </c>
      <c r="H226" s="16">
        <v>83</v>
      </c>
      <c r="I226" s="16">
        <v>0</v>
      </c>
      <c r="J226" s="16">
        <v>159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2023/9末</v>
      </c>
      <c r="B227" s="10" t="str">
        <f t="shared" si="14"/>
        <v>令和5/9末</v>
      </c>
      <c r="C227" s="18">
        <v>225</v>
      </c>
      <c r="D227" s="18">
        <v>333</v>
      </c>
      <c r="E227" s="19" t="s">
        <v>258</v>
      </c>
      <c r="F227" s="18">
        <v>100</v>
      </c>
      <c r="G227" s="18">
        <v>0</v>
      </c>
      <c r="H227" s="18">
        <v>88</v>
      </c>
      <c r="I227" s="18">
        <v>0</v>
      </c>
      <c r="J227" s="18">
        <v>188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2023/9末</v>
      </c>
      <c r="B228" s="8" t="str">
        <f t="shared" si="14"/>
        <v>令和5/9末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59</v>
      </c>
      <c r="I228" s="16">
        <v>0</v>
      </c>
      <c r="J228" s="16">
        <v>124</v>
      </c>
      <c r="K228" s="16">
        <v>0</v>
      </c>
      <c r="L228" s="16">
        <v>60</v>
      </c>
      <c r="M228" s="9" t="s">
        <v>407</v>
      </c>
    </row>
    <row r="229" spans="1:13" x14ac:dyDescent="0.2">
      <c r="A229" s="10" t="str">
        <f t="shared" ref="A229:B244" si="15">A228</f>
        <v>2023/9末</v>
      </c>
      <c r="B229" s="10" t="str">
        <f t="shared" si="15"/>
        <v>令和5/9末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81</v>
      </c>
      <c r="I229" s="18">
        <v>2</v>
      </c>
      <c r="J229" s="18">
        <v>160</v>
      </c>
      <c r="K229" s="18">
        <v>2</v>
      </c>
      <c r="L229" s="18">
        <v>70</v>
      </c>
      <c r="M229" s="7" t="s">
        <v>407</v>
      </c>
    </row>
    <row r="230" spans="1:13" x14ac:dyDescent="0.2">
      <c r="A230" s="8" t="str">
        <f t="shared" si="15"/>
        <v>2023/9末</v>
      </c>
      <c r="B230" s="8" t="str">
        <f t="shared" si="15"/>
        <v>令和5/9末</v>
      </c>
      <c r="C230" s="16">
        <v>228</v>
      </c>
      <c r="D230" s="16">
        <v>336</v>
      </c>
      <c r="E230" s="17" t="s">
        <v>261</v>
      </c>
      <c r="F230" s="16">
        <v>90</v>
      </c>
      <c r="G230" s="16">
        <v>0</v>
      </c>
      <c r="H230" s="16">
        <v>93</v>
      </c>
      <c r="I230" s="16">
        <v>0</v>
      </c>
      <c r="J230" s="16">
        <v>183</v>
      </c>
      <c r="K230" s="16">
        <v>0</v>
      </c>
      <c r="L230" s="16">
        <v>81</v>
      </c>
      <c r="M230" s="9" t="s">
        <v>407</v>
      </c>
    </row>
    <row r="231" spans="1:13" x14ac:dyDescent="0.2">
      <c r="A231" s="10" t="str">
        <f t="shared" si="15"/>
        <v>2023/9末</v>
      </c>
      <c r="B231" s="10" t="str">
        <f t="shared" si="15"/>
        <v>令和5/9末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2023/9末</v>
      </c>
      <c r="B232" s="8" t="str">
        <f t="shared" si="15"/>
        <v>令和5/9末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2023/9末</v>
      </c>
      <c r="B233" s="10" t="str">
        <f t="shared" si="15"/>
        <v>令和5/9末</v>
      </c>
      <c r="C233" s="18">
        <v>231</v>
      </c>
      <c r="D233" s="18">
        <v>340</v>
      </c>
      <c r="E233" s="19" t="s">
        <v>263</v>
      </c>
      <c r="F233" s="18">
        <v>46</v>
      </c>
      <c r="G233" s="18">
        <v>0</v>
      </c>
      <c r="H233" s="18">
        <v>44</v>
      </c>
      <c r="I233" s="18">
        <v>0</v>
      </c>
      <c r="J233" s="18">
        <v>90</v>
      </c>
      <c r="K233" s="18">
        <v>0</v>
      </c>
      <c r="L233" s="18">
        <v>38</v>
      </c>
      <c r="M233" s="7" t="s">
        <v>407</v>
      </c>
    </row>
    <row r="234" spans="1:13" x14ac:dyDescent="0.2">
      <c r="A234" s="8" t="str">
        <f t="shared" si="15"/>
        <v>2023/9末</v>
      </c>
      <c r="B234" s="8" t="str">
        <f t="shared" si="15"/>
        <v>令和5/9末</v>
      </c>
      <c r="C234" s="16">
        <v>232</v>
      </c>
      <c r="D234" s="16">
        <v>341</v>
      </c>
      <c r="E234" s="17" t="s">
        <v>264</v>
      </c>
      <c r="F234" s="16">
        <v>50</v>
      </c>
      <c r="G234" s="16">
        <v>0</v>
      </c>
      <c r="H234" s="16">
        <v>56</v>
      </c>
      <c r="I234" s="16">
        <v>0</v>
      </c>
      <c r="J234" s="16">
        <v>106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2023/9末</v>
      </c>
      <c r="B235" s="10" t="str">
        <f t="shared" si="15"/>
        <v>令和5/9末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2023/9末</v>
      </c>
      <c r="B236" s="8" t="str">
        <f t="shared" si="15"/>
        <v>令和5/9末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2023/9末</v>
      </c>
      <c r="B237" s="10" t="str">
        <f t="shared" si="15"/>
        <v>令和5/9末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2023/9末</v>
      </c>
      <c r="B238" s="8" t="str">
        <f t="shared" si="15"/>
        <v>令和5/9末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2023/9末</v>
      </c>
      <c r="B239" s="10" t="str">
        <f t="shared" si="15"/>
        <v>令和5/9末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2023/9末</v>
      </c>
      <c r="B240" s="8" t="str">
        <f t="shared" si="15"/>
        <v>令和5/9末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39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2023/9末</v>
      </c>
      <c r="B241" s="10" t="str">
        <f t="shared" si="15"/>
        <v>令和5/9末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2023/9末</v>
      </c>
      <c r="B242" s="8" t="str">
        <f t="shared" si="15"/>
        <v>令和5/9末</v>
      </c>
      <c r="C242" s="16">
        <v>240</v>
      </c>
      <c r="D242" s="16">
        <v>250</v>
      </c>
      <c r="E242" s="17" t="s">
        <v>272</v>
      </c>
      <c r="F242" s="16">
        <v>104</v>
      </c>
      <c r="G242" s="16">
        <v>0</v>
      </c>
      <c r="H242" s="16">
        <v>106</v>
      </c>
      <c r="I242" s="16">
        <v>0</v>
      </c>
      <c r="J242" s="16">
        <v>210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2023/9末</v>
      </c>
      <c r="B243" s="10" t="str">
        <f t="shared" si="15"/>
        <v>令和5/9末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53</v>
      </c>
      <c r="I243" s="18">
        <v>0</v>
      </c>
      <c r="J243" s="18">
        <v>101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2023/9末</v>
      </c>
      <c r="B244" s="8" t="str">
        <f t="shared" si="15"/>
        <v>令和5/9末</v>
      </c>
      <c r="C244" s="16">
        <v>242</v>
      </c>
      <c r="D244" s="16">
        <v>252</v>
      </c>
      <c r="E244" s="17" t="s">
        <v>274</v>
      </c>
      <c r="F244" s="16">
        <v>78</v>
      </c>
      <c r="G244" s="16">
        <v>0</v>
      </c>
      <c r="H244" s="16">
        <v>97</v>
      </c>
      <c r="I244" s="16">
        <v>0</v>
      </c>
      <c r="J244" s="16">
        <v>175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2023/9末</v>
      </c>
      <c r="B245" s="10" t="str">
        <f t="shared" si="16"/>
        <v>令和5/9末</v>
      </c>
      <c r="C245" s="18">
        <v>243</v>
      </c>
      <c r="D245" s="18">
        <v>253</v>
      </c>
      <c r="E245" s="19" t="s">
        <v>275</v>
      </c>
      <c r="F245" s="18">
        <v>92</v>
      </c>
      <c r="G245" s="18">
        <v>0</v>
      </c>
      <c r="H245" s="18">
        <v>90</v>
      </c>
      <c r="I245" s="18">
        <v>2</v>
      </c>
      <c r="J245" s="18">
        <v>182</v>
      </c>
      <c r="K245" s="18">
        <v>2</v>
      </c>
      <c r="L245" s="18">
        <v>87</v>
      </c>
      <c r="M245" s="7" t="s">
        <v>408</v>
      </c>
    </row>
    <row r="246" spans="1:13" x14ac:dyDescent="0.2">
      <c r="A246" s="8" t="str">
        <f t="shared" si="16"/>
        <v>2023/9末</v>
      </c>
      <c r="B246" s="8" t="str">
        <f t="shared" si="16"/>
        <v>令和5/9末</v>
      </c>
      <c r="C246" s="16">
        <v>244</v>
      </c>
      <c r="D246" s="16">
        <v>254</v>
      </c>
      <c r="E246" s="17" t="s">
        <v>276</v>
      </c>
      <c r="F246" s="16">
        <v>44</v>
      </c>
      <c r="G246" s="16">
        <v>0</v>
      </c>
      <c r="H246" s="16">
        <v>54</v>
      </c>
      <c r="I246" s="16">
        <v>1</v>
      </c>
      <c r="J246" s="16">
        <v>98</v>
      </c>
      <c r="K246" s="16">
        <v>1</v>
      </c>
      <c r="L246" s="16">
        <v>47</v>
      </c>
      <c r="M246" s="9" t="s">
        <v>408</v>
      </c>
    </row>
    <row r="247" spans="1:13" x14ac:dyDescent="0.2">
      <c r="A247" s="10" t="str">
        <f t="shared" si="16"/>
        <v>2023/9末</v>
      </c>
      <c r="B247" s="10" t="str">
        <f t="shared" si="16"/>
        <v>令和5/9末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12</v>
      </c>
      <c r="I247" s="18">
        <v>0</v>
      </c>
      <c r="J247" s="18">
        <v>29</v>
      </c>
      <c r="K247" s="18">
        <v>0</v>
      </c>
      <c r="L247" s="18">
        <v>18</v>
      </c>
      <c r="M247" s="7" t="s">
        <v>408</v>
      </c>
    </row>
    <row r="248" spans="1:13" x14ac:dyDescent="0.2">
      <c r="A248" s="8" t="str">
        <f t="shared" si="16"/>
        <v>2023/9末</v>
      </c>
      <c r="B248" s="8" t="str">
        <f t="shared" si="16"/>
        <v>令和5/9末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13</v>
      </c>
      <c r="I248" s="16">
        <v>0</v>
      </c>
      <c r="J248" s="16">
        <v>25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2023/9末</v>
      </c>
      <c r="B249" s="10" t="str">
        <f t="shared" si="16"/>
        <v>令和5/9末</v>
      </c>
      <c r="C249" s="18">
        <v>247</v>
      </c>
      <c r="D249" s="18">
        <v>257</v>
      </c>
      <c r="E249" s="19" t="s">
        <v>469</v>
      </c>
      <c r="F249" s="18">
        <v>56</v>
      </c>
      <c r="G249" s="18">
        <v>0</v>
      </c>
      <c r="H249" s="18">
        <v>66</v>
      </c>
      <c r="I249" s="18">
        <v>1</v>
      </c>
      <c r="J249" s="18">
        <v>122</v>
      </c>
      <c r="K249" s="18">
        <v>1</v>
      </c>
      <c r="L249" s="18">
        <v>48</v>
      </c>
      <c r="M249" s="7" t="s">
        <v>408</v>
      </c>
    </row>
    <row r="250" spans="1:13" x14ac:dyDescent="0.2">
      <c r="A250" s="8" t="str">
        <f t="shared" si="16"/>
        <v>2023/9末</v>
      </c>
      <c r="B250" s="8" t="str">
        <f t="shared" si="16"/>
        <v>令和5/9末</v>
      </c>
      <c r="C250" s="16">
        <v>248</v>
      </c>
      <c r="D250" s="16">
        <v>258</v>
      </c>
      <c r="E250" s="17" t="s">
        <v>278</v>
      </c>
      <c r="F250" s="16">
        <v>45</v>
      </c>
      <c r="G250" s="16">
        <v>0</v>
      </c>
      <c r="H250" s="16">
        <v>49</v>
      </c>
      <c r="I250" s="16">
        <v>1</v>
      </c>
      <c r="J250" s="16">
        <v>94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2023/9末</v>
      </c>
      <c r="B251" s="10" t="str">
        <f t="shared" si="16"/>
        <v>令和5/9末</v>
      </c>
      <c r="C251" s="18">
        <v>249</v>
      </c>
      <c r="D251" s="18">
        <v>259</v>
      </c>
      <c r="E251" s="19" t="s">
        <v>470</v>
      </c>
      <c r="F251" s="18">
        <v>59</v>
      </c>
      <c r="G251" s="18">
        <v>0</v>
      </c>
      <c r="H251" s="18">
        <v>70</v>
      </c>
      <c r="I251" s="18">
        <v>0</v>
      </c>
      <c r="J251" s="18">
        <v>129</v>
      </c>
      <c r="K251" s="18">
        <v>0</v>
      </c>
      <c r="L251" s="18">
        <v>45</v>
      </c>
      <c r="M251" s="7" t="s">
        <v>408</v>
      </c>
    </row>
    <row r="252" spans="1:13" x14ac:dyDescent="0.2">
      <c r="A252" s="8" t="str">
        <f t="shared" si="16"/>
        <v>2023/9末</v>
      </c>
      <c r="B252" s="8" t="str">
        <f t="shared" si="16"/>
        <v>令和5/9末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31</v>
      </c>
      <c r="I252" s="16">
        <v>0</v>
      </c>
      <c r="J252" s="16">
        <v>62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2023/9末</v>
      </c>
      <c r="B253" s="10" t="str">
        <f t="shared" si="16"/>
        <v>令和5/9末</v>
      </c>
      <c r="C253" s="18">
        <v>251</v>
      </c>
      <c r="D253" s="18">
        <v>271</v>
      </c>
      <c r="E253" s="19" t="s">
        <v>280</v>
      </c>
      <c r="F253" s="18">
        <v>27</v>
      </c>
      <c r="G253" s="18">
        <v>0</v>
      </c>
      <c r="H253" s="18">
        <v>31</v>
      </c>
      <c r="I253" s="18">
        <v>0</v>
      </c>
      <c r="J253" s="18">
        <v>58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2023/9末</v>
      </c>
      <c r="B254" s="8" t="str">
        <f t="shared" si="16"/>
        <v>令和5/9末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35</v>
      </c>
      <c r="I254" s="16">
        <v>0</v>
      </c>
      <c r="J254" s="16">
        <v>68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2023/9末</v>
      </c>
      <c r="B255" s="10" t="str">
        <f t="shared" si="16"/>
        <v>令和5/9末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40</v>
      </c>
      <c r="I255" s="18">
        <v>0</v>
      </c>
      <c r="J255" s="18">
        <v>77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2023/9末</v>
      </c>
      <c r="B256" s="8" t="str">
        <f t="shared" si="16"/>
        <v>令和5/9末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50</v>
      </c>
      <c r="I256" s="16">
        <v>0</v>
      </c>
      <c r="J256" s="16">
        <v>99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2023/9末</v>
      </c>
      <c r="B257" s="10" t="str">
        <f t="shared" si="16"/>
        <v>令和5/9末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2023/9末</v>
      </c>
      <c r="B258" s="8" t="str">
        <f t="shared" si="16"/>
        <v>令和5/9末</v>
      </c>
      <c r="C258" s="16">
        <v>256</v>
      </c>
      <c r="D258" s="16">
        <v>276</v>
      </c>
      <c r="E258" s="17" t="s">
        <v>285</v>
      </c>
      <c r="F258" s="16">
        <v>92</v>
      </c>
      <c r="G258" s="16">
        <v>1</v>
      </c>
      <c r="H258" s="16">
        <v>91</v>
      </c>
      <c r="I258" s="16">
        <v>0</v>
      </c>
      <c r="J258" s="16">
        <v>183</v>
      </c>
      <c r="K258" s="16">
        <v>1</v>
      </c>
      <c r="L258" s="16">
        <v>84</v>
      </c>
      <c r="M258" s="9" t="s">
        <v>409</v>
      </c>
    </row>
    <row r="259" spans="1:13" x14ac:dyDescent="0.2">
      <c r="A259" s="10" t="str">
        <f t="shared" si="16"/>
        <v>2023/9末</v>
      </c>
      <c r="B259" s="10" t="str">
        <f t="shared" si="16"/>
        <v>令和5/9末</v>
      </c>
      <c r="C259" s="18">
        <v>257</v>
      </c>
      <c r="D259" s="18">
        <v>277</v>
      </c>
      <c r="E259" s="19" t="s">
        <v>286</v>
      </c>
      <c r="F259" s="18">
        <v>52</v>
      </c>
      <c r="G259" s="18">
        <v>0</v>
      </c>
      <c r="H259" s="18">
        <v>51</v>
      </c>
      <c r="I259" s="18">
        <v>0</v>
      </c>
      <c r="J259" s="18">
        <v>103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2023/9末</v>
      </c>
      <c r="B260" s="8" t="str">
        <f t="shared" si="16"/>
        <v>令和5/9末</v>
      </c>
      <c r="C260" s="16">
        <v>258</v>
      </c>
      <c r="D260" s="16">
        <v>278</v>
      </c>
      <c r="E260" s="17" t="s">
        <v>287</v>
      </c>
      <c r="F260" s="16">
        <v>90</v>
      </c>
      <c r="G260" s="16">
        <v>1</v>
      </c>
      <c r="H260" s="16">
        <v>80</v>
      </c>
      <c r="I260" s="16">
        <v>1</v>
      </c>
      <c r="J260" s="16">
        <v>170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2023/9末</v>
      </c>
      <c r="B261" s="10" t="str">
        <f t="shared" si="17"/>
        <v>令和5/9末</v>
      </c>
      <c r="C261" s="18">
        <v>259</v>
      </c>
      <c r="D261" s="18">
        <v>280</v>
      </c>
      <c r="E261" s="19" t="s">
        <v>471</v>
      </c>
      <c r="F261" s="18">
        <v>77</v>
      </c>
      <c r="G261" s="18">
        <v>0</v>
      </c>
      <c r="H261" s="18">
        <v>90</v>
      </c>
      <c r="I261" s="18">
        <v>0</v>
      </c>
      <c r="J261" s="18">
        <v>167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2023/9末</v>
      </c>
      <c r="B262" s="8" t="str">
        <f t="shared" si="17"/>
        <v>令和5/9末</v>
      </c>
      <c r="C262" s="16">
        <v>260</v>
      </c>
      <c r="D262" s="16">
        <v>281</v>
      </c>
      <c r="E262" s="17" t="s">
        <v>480</v>
      </c>
      <c r="F262" s="16">
        <v>47</v>
      </c>
      <c r="G262" s="16">
        <v>0</v>
      </c>
      <c r="H262" s="16">
        <v>46</v>
      </c>
      <c r="I262" s="16">
        <v>0</v>
      </c>
      <c r="J262" s="16">
        <v>93</v>
      </c>
      <c r="K262" s="16">
        <v>0</v>
      </c>
      <c r="L262" s="16">
        <v>43</v>
      </c>
      <c r="M262" s="9" t="s">
        <v>410</v>
      </c>
    </row>
    <row r="263" spans="1:13" x14ac:dyDescent="0.2">
      <c r="A263" s="10" t="str">
        <f t="shared" si="17"/>
        <v>2023/9末</v>
      </c>
      <c r="B263" s="10" t="str">
        <f t="shared" si="17"/>
        <v>令和5/9末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2023/9末</v>
      </c>
      <c r="B264" s="8" t="str">
        <f t="shared" si="17"/>
        <v>令和5/9末</v>
      </c>
      <c r="C264" s="16">
        <v>262</v>
      </c>
      <c r="D264" s="16">
        <v>283</v>
      </c>
      <c r="E264" s="17" t="s">
        <v>482</v>
      </c>
      <c r="F264" s="16">
        <v>46</v>
      </c>
      <c r="G264" s="16">
        <v>0</v>
      </c>
      <c r="H264" s="16">
        <v>48</v>
      </c>
      <c r="I264" s="16">
        <v>0</v>
      </c>
      <c r="J264" s="16">
        <v>94</v>
      </c>
      <c r="K264" s="16">
        <v>0</v>
      </c>
      <c r="L264" s="16">
        <v>45</v>
      </c>
      <c r="M264" s="9" t="s">
        <v>410</v>
      </c>
    </row>
    <row r="265" spans="1:13" x14ac:dyDescent="0.2">
      <c r="A265" s="10" t="str">
        <f t="shared" si="17"/>
        <v>2023/9末</v>
      </c>
      <c r="B265" s="10" t="str">
        <f t="shared" si="17"/>
        <v>令和5/9末</v>
      </c>
      <c r="C265" s="18">
        <v>263</v>
      </c>
      <c r="D265" s="18">
        <v>284</v>
      </c>
      <c r="E265" s="19" t="s">
        <v>483</v>
      </c>
      <c r="F265" s="18">
        <v>22</v>
      </c>
      <c r="G265" s="18">
        <v>0</v>
      </c>
      <c r="H265" s="18">
        <v>14</v>
      </c>
      <c r="I265" s="18">
        <v>0</v>
      </c>
      <c r="J265" s="18">
        <v>36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2023/9末</v>
      </c>
      <c r="B266" s="8" t="str">
        <f t="shared" si="17"/>
        <v>令和5/9末</v>
      </c>
      <c r="C266" s="16">
        <v>264</v>
      </c>
      <c r="D266" s="16">
        <v>285</v>
      </c>
      <c r="E266" s="17" t="s">
        <v>484</v>
      </c>
      <c r="F266" s="16">
        <v>21</v>
      </c>
      <c r="G266" s="16">
        <v>0</v>
      </c>
      <c r="H266" s="16">
        <v>20</v>
      </c>
      <c r="I266" s="16">
        <v>0</v>
      </c>
      <c r="J266" s="16">
        <v>41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17"/>
        <v>2023/9末</v>
      </c>
      <c r="B267" s="10" t="str">
        <f t="shared" si="17"/>
        <v>令和5/9末</v>
      </c>
      <c r="C267" s="18">
        <v>265</v>
      </c>
      <c r="D267" s="18">
        <v>286</v>
      </c>
      <c r="E267" s="19" t="s">
        <v>485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2023/9末</v>
      </c>
      <c r="B268" s="8" t="str">
        <f t="shared" si="17"/>
        <v>令和5/9末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2023/9末</v>
      </c>
      <c r="B269" s="10" t="str">
        <f t="shared" si="17"/>
        <v>令和5/9末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28</v>
      </c>
      <c r="I269" s="18">
        <v>1</v>
      </c>
      <c r="J269" s="18">
        <v>48</v>
      </c>
      <c r="K269" s="18">
        <v>3</v>
      </c>
      <c r="L269" s="18">
        <v>22</v>
      </c>
      <c r="M269" s="7" t="s">
        <v>410</v>
      </c>
    </row>
    <row r="270" spans="1:13" x14ac:dyDescent="0.2">
      <c r="A270" s="8" t="str">
        <f t="shared" si="17"/>
        <v>2023/9末</v>
      </c>
      <c r="B270" s="8" t="str">
        <f t="shared" si="17"/>
        <v>令和5/9末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2023/9末</v>
      </c>
      <c r="B271" s="10" t="str">
        <f t="shared" si="17"/>
        <v>令和5/9末</v>
      </c>
      <c r="C271" s="18">
        <v>269</v>
      </c>
      <c r="D271" s="18">
        <v>290</v>
      </c>
      <c r="E271" s="19" t="s">
        <v>489</v>
      </c>
      <c r="F271" s="18">
        <v>26</v>
      </c>
      <c r="G271" s="18">
        <v>0</v>
      </c>
      <c r="H271" s="18">
        <v>33</v>
      </c>
      <c r="I271" s="18">
        <v>0</v>
      </c>
      <c r="J271" s="18">
        <v>59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2023/9末</v>
      </c>
      <c r="B272" s="8" t="str">
        <f t="shared" si="17"/>
        <v>令和5/9末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2023/9末</v>
      </c>
      <c r="B273" s="10" t="str">
        <f t="shared" si="17"/>
        <v>令和5/9末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2023/9末</v>
      </c>
      <c r="B274" s="8" t="str">
        <f t="shared" si="17"/>
        <v>令和5/9末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2023/9末</v>
      </c>
      <c r="B275" s="10" t="str">
        <f t="shared" si="17"/>
        <v>令和5/9末</v>
      </c>
      <c r="C275" s="18">
        <v>273</v>
      </c>
      <c r="D275" s="18">
        <v>294</v>
      </c>
      <c r="E275" s="19" t="s">
        <v>493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2023/9末</v>
      </c>
      <c r="B276" s="8" t="str">
        <f t="shared" si="17"/>
        <v>令和5/9末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2023/9末</v>
      </c>
      <c r="B277" s="10" t="str">
        <f t="shared" si="18"/>
        <v>令和5/9末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2023/9末</v>
      </c>
      <c r="B278" s="8" t="str">
        <f t="shared" si="18"/>
        <v>令和5/9末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2023/9末</v>
      </c>
      <c r="B279" s="10" t="str">
        <f t="shared" si="18"/>
        <v>令和5/9末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2023/9末</v>
      </c>
      <c r="B280" s="8" t="str">
        <f t="shared" si="18"/>
        <v>令和5/9末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2023/9末</v>
      </c>
      <c r="B281" s="10" t="str">
        <f t="shared" si="18"/>
        <v>令和5/9末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2023/9末</v>
      </c>
      <c r="B282" s="8" t="str">
        <f t="shared" si="18"/>
        <v>令和5/9末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2023/9末</v>
      </c>
      <c r="B283" s="10" t="str">
        <f t="shared" si="18"/>
        <v>令和5/9末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2023/9末</v>
      </c>
      <c r="B284" s="8" t="str">
        <f t="shared" si="18"/>
        <v>令和5/9末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2023/9末</v>
      </c>
      <c r="B285" s="10" t="str">
        <f t="shared" si="18"/>
        <v>令和5/9末</v>
      </c>
      <c r="C285" s="18">
        <v>283</v>
      </c>
      <c r="D285" s="18">
        <v>400</v>
      </c>
      <c r="E285" s="19" t="s">
        <v>288</v>
      </c>
      <c r="F285" s="18">
        <v>86</v>
      </c>
      <c r="G285" s="18">
        <v>0</v>
      </c>
      <c r="H285" s="18">
        <v>90</v>
      </c>
      <c r="I285" s="18">
        <v>1</v>
      </c>
      <c r="J285" s="18">
        <v>176</v>
      </c>
      <c r="K285" s="18">
        <v>1</v>
      </c>
      <c r="L285" s="18">
        <v>95</v>
      </c>
      <c r="M285" s="7" t="s">
        <v>411</v>
      </c>
    </row>
    <row r="286" spans="1:13" x14ac:dyDescent="0.2">
      <c r="A286" s="8" t="str">
        <f t="shared" si="18"/>
        <v>2023/9末</v>
      </c>
      <c r="B286" s="8" t="str">
        <f t="shared" si="18"/>
        <v>令和5/9末</v>
      </c>
      <c r="C286" s="16">
        <v>284</v>
      </c>
      <c r="D286" s="16">
        <v>401</v>
      </c>
      <c r="E286" s="17" t="s">
        <v>289</v>
      </c>
      <c r="F286" s="16">
        <v>150</v>
      </c>
      <c r="G286" s="16">
        <v>0</v>
      </c>
      <c r="H286" s="16">
        <v>168</v>
      </c>
      <c r="I286" s="16">
        <v>1</v>
      </c>
      <c r="J286" s="16">
        <v>318</v>
      </c>
      <c r="K286" s="16">
        <v>1</v>
      </c>
      <c r="L286" s="16">
        <v>161</v>
      </c>
      <c r="M286" s="9" t="s">
        <v>411</v>
      </c>
    </row>
    <row r="287" spans="1:13" x14ac:dyDescent="0.2">
      <c r="A287" s="10" t="str">
        <f t="shared" si="18"/>
        <v>2023/9末</v>
      </c>
      <c r="B287" s="10" t="str">
        <f t="shared" si="18"/>
        <v>令和5/9末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2023/9末</v>
      </c>
      <c r="B288" s="8" t="str">
        <f t="shared" si="18"/>
        <v>令和5/9末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35</v>
      </c>
      <c r="I288" s="16">
        <v>0</v>
      </c>
      <c r="J288" s="16">
        <v>65</v>
      </c>
      <c r="K288" s="16">
        <v>0</v>
      </c>
      <c r="L288" s="16">
        <v>34</v>
      </c>
      <c r="M288" s="9" t="s">
        <v>411</v>
      </c>
    </row>
    <row r="289" spans="1:13" x14ac:dyDescent="0.2">
      <c r="A289" s="10" t="str">
        <f t="shared" si="18"/>
        <v>2023/9末</v>
      </c>
      <c r="B289" s="10" t="str">
        <f t="shared" si="18"/>
        <v>令和5/9末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2023/9末</v>
      </c>
      <c r="B290" s="8" t="str">
        <f t="shared" si="18"/>
        <v>令和5/9末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2023/9末</v>
      </c>
      <c r="B291" s="10" t="str">
        <f t="shared" si="18"/>
        <v>令和5/9末</v>
      </c>
      <c r="C291" s="18">
        <v>289</v>
      </c>
      <c r="D291" s="18">
        <v>406</v>
      </c>
      <c r="E291" s="19" t="s">
        <v>294</v>
      </c>
      <c r="F291" s="18">
        <v>21</v>
      </c>
      <c r="G291" s="18">
        <v>0</v>
      </c>
      <c r="H291" s="18">
        <v>23</v>
      </c>
      <c r="I291" s="18">
        <v>0</v>
      </c>
      <c r="J291" s="18">
        <v>44</v>
      </c>
      <c r="K291" s="18">
        <v>0</v>
      </c>
      <c r="L291" s="18">
        <v>22</v>
      </c>
      <c r="M291" s="7" t="s">
        <v>411</v>
      </c>
    </row>
    <row r="292" spans="1:13" x14ac:dyDescent="0.2">
      <c r="A292" s="8" t="str">
        <f t="shared" si="18"/>
        <v>2023/9末</v>
      </c>
      <c r="B292" s="8" t="str">
        <f t="shared" si="18"/>
        <v>令和5/9末</v>
      </c>
      <c r="C292" s="16">
        <v>290</v>
      </c>
      <c r="D292" s="16">
        <v>407</v>
      </c>
      <c r="E292" s="17" t="s">
        <v>295</v>
      </c>
      <c r="F292" s="16">
        <v>85</v>
      </c>
      <c r="G292" s="16">
        <v>0</v>
      </c>
      <c r="H292" s="16">
        <v>79</v>
      </c>
      <c r="I292" s="16">
        <v>0</v>
      </c>
      <c r="J292" s="16">
        <v>164</v>
      </c>
      <c r="K292" s="16">
        <v>0</v>
      </c>
      <c r="L292" s="16">
        <v>76</v>
      </c>
      <c r="M292" s="9" t="s">
        <v>411</v>
      </c>
    </row>
    <row r="293" spans="1:13" x14ac:dyDescent="0.2">
      <c r="A293" s="10" t="str">
        <f t="shared" ref="A293:B308" si="19">A292</f>
        <v>2023/9末</v>
      </c>
      <c r="B293" s="10" t="str">
        <f t="shared" si="19"/>
        <v>令和5/9末</v>
      </c>
      <c r="C293" s="18">
        <v>291</v>
      </c>
      <c r="D293" s="18">
        <v>408</v>
      </c>
      <c r="E293" s="19" t="s">
        <v>296</v>
      </c>
      <c r="F293" s="18">
        <v>10</v>
      </c>
      <c r="G293" s="18">
        <v>0</v>
      </c>
      <c r="H293" s="18">
        <v>10</v>
      </c>
      <c r="I293" s="18">
        <v>0</v>
      </c>
      <c r="J293" s="18">
        <v>20</v>
      </c>
      <c r="K293" s="18">
        <v>0</v>
      </c>
      <c r="L293" s="18">
        <v>15</v>
      </c>
      <c r="M293" s="7" t="s">
        <v>411</v>
      </c>
    </row>
    <row r="294" spans="1:13" x14ac:dyDescent="0.2">
      <c r="A294" s="8" t="str">
        <f t="shared" si="19"/>
        <v>2023/9末</v>
      </c>
      <c r="B294" s="8" t="str">
        <f t="shared" si="19"/>
        <v>令和5/9末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2023/9末</v>
      </c>
      <c r="B295" s="10" t="str">
        <f t="shared" si="19"/>
        <v>令和5/9末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22</v>
      </c>
      <c r="I295" s="18">
        <v>1</v>
      </c>
      <c r="J295" s="18">
        <v>52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2023/9末</v>
      </c>
      <c r="B296" s="8" t="str">
        <f t="shared" si="19"/>
        <v>令和5/9末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2023/9末</v>
      </c>
      <c r="B297" s="10" t="str">
        <f t="shared" si="19"/>
        <v>令和5/9末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2023/9末</v>
      </c>
      <c r="B298" s="8" t="str">
        <f t="shared" si="19"/>
        <v>令和5/9末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2023/9末</v>
      </c>
      <c r="B299" s="10" t="str">
        <f t="shared" si="19"/>
        <v>令和5/9末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2023/9末</v>
      </c>
      <c r="B300" s="8" t="str">
        <f t="shared" si="19"/>
        <v>令和5/9末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2023/9末</v>
      </c>
      <c r="B301" s="10" t="str">
        <f t="shared" si="19"/>
        <v>令和5/9末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2023/9末</v>
      </c>
      <c r="B302" s="8" t="str">
        <f t="shared" si="19"/>
        <v>令和5/9末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2023/9末</v>
      </c>
      <c r="B303" s="10" t="str">
        <f t="shared" si="19"/>
        <v>令和5/9末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2023/9末</v>
      </c>
      <c r="B304" s="8" t="str">
        <f t="shared" si="19"/>
        <v>令和5/9末</v>
      </c>
      <c r="C304" s="16">
        <v>302</v>
      </c>
      <c r="D304" s="16">
        <v>419</v>
      </c>
      <c r="E304" s="17" t="s">
        <v>307</v>
      </c>
      <c r="F304" s="16">
        <v>4</v>
      </c>
      <c r="G304" s="16">
        <v>0</v>
      </c>
      <c r="H304" s="16">
        <v>64</v>
      </c>
      <c r="I304" s="16">
        <v>0</v>
      </c>
      <c r="J304" s="16">
        <v>68</v>
      </c>
      <c r="K304" s="16">
        <v>0</v>
      </c>
      <c r="L304" s="16">
        <v>68</v>
      </c>
      <c r="M304" s="9" t="s">
        <v>411</v>
      </c>
    </row>
    <row r="305" spans="1:13" x14ac:dyDescent="0.2">
      <c r="A305" s="10" t="str">
        <f t="shared" si="19"/>
        <v>2023/9末</v>
      </c>
      <c r="B305" s="10" t="str">
        <f t="shared" si="19"/>
        <v>令和5/9末</v>
      </c>
      <c r="C305" s="18">
        <v>303</v>
      </c>
      <c r="D305" s="18">
        <v>500</v>
      </c>
      <c r="E305" s="19" t="s">
        <v>308</v>
      </c>
      <c r="F305" s="18">
        <v>248</v>
      </c>
      <c r="G305" s="18">
        <v>0</v>
      </c>
      <c r="H305" s="18">
        <v>256</v>
      </c>
      <c r="I305" s="18">
        <v>1</v>
      </c>
      <c r="J305" s="18">
        <v>504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2023/9末</v>
      </c>
      <c r="B306" s="8" t="str">
        <f t="shared" si="19"/>
        <v>令和5/9末</v>
      </c>
      <c r="C306" s="16">
        <v>304</v>
      </c>
      <c r="D306" s="16">
        <v>501</v>
      </c>
      <c r="E306" s="17" t="s">
        <v>309</v>
      </c>
      <c r="F306" s="16">
        <v>86</v>
      </c>
      <c r="G306" s="16">
        <v>2</v>
      </c>
      <c r="H306" s="16">
        <v>71</v>
      </c>
      <c r="I306" s="16">
        <v>0</v>
      </c>
      <c r="J306" s="16">
        <v>157</v>
      </c>
      <c r="K306" s="16">
        <v>2</v>
      </c>
      <c r="L306" s="16">
        <v>72</v>
      </c>
      <c r="M306" s="9" t="s">
        <v>412</v>
      </c>
    </row>
    <row r="307" spans="1:13" x14ac:dyDescent="0.2">
      <c r="A307" s="10" t="str">
        <f t="shared" si="19"/>
        <v>2023/9末</v>
      </c>
      <c r="B307" s="10" t="str">
        <f t="shared" si="19"/>
        <v>令和5/9末</v>
      </c>
      <c r="C307" s="18">
        <v>305</v>
      </c>
      <c r="D307" s="18">
        <v>502</v>
      </c>
      <c r="E307" s="19" t="s">
        <v>310</v>
      </c>
      <c r="F307" s="18">
        <v>48</v>
      </c>
      <c r="G307" s="18">
        <v>0</v>
      </c>
      <c r="H307" s="18">
        <v>40</v>
      </c>
      <c r="I307" s="18">
        <v>0</v>
      </c>
      <c r="J307" s="18">
        <v>88</v>
      </c>
      <c r="K307" s="18">
        <v>0</v>
      </c>
      <c r="L307" s="18">
        <v>47</v>
      </c>
      <c r="M307" s="7" t="s">
        <v>412</v>
      </c>
    </row>
    <row r="308" spans="1:13" x14ac:dyDescent="0.2">
      <c r="A308" s="8" t="str">
        <f t="shared" si="19"/>
        <v>2023/9末</v>
      </c>
      <c r="B308" s="8" t="str">
        <f t="shared" si="19"/>
        <v>令和5/9末</v>
      </c>
      <c r="C308" s="16">
        <v>306</v>
      </c>
      <c r="D308" s="16">
        <v>503</v>
      </c>
      <c r="E308" s="17" t="s">
        <v>311</v>
      </c>
      <c r="F308" s="16">
        <v>50</v>
      </c>
      <c r="G308" s="16">
        <v>0</v>
      </c>
      <c r="H308" s="16">
        <v>41</v>
      </c>
      <c r="I308" s="16">
        <v>0</v>
      </c>
      <c r="J308" s="16">
        <v>91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2023/9末</v>
      </c>
      <c r="B309" s="10" t="str">
        <f t="shared" si="20"/>
        <v>令和5/9末</v>
      </c>
      <c r="C309" s="18">
        <v>307</v>
      </c>
      <c r="D309" s="18">
        <v>504</v>
      </c>
      <c r="E309" s="19" t="s">
        <v>312</v>
      </c>
      <c r="F309" s="18">
        <v>85</v>
      </c>
      <c r="G309" s="18">
        <v>0</v>
      </c>
      <c r="H309" s="18">
        <v>78</v>
      </c>
      <c r="I309" s="18">
        <v>0</v>
      </c>
      <c r="J309" s="18">
        <v>163</v>
      </c>
      <c r="K309" s="18">
        <v>0</v>
      </c>
      <c r="L309" s="18">
        <v>73</v>
      </c>
      <c r="M309" s="7" t="s">
        <v>412</v>
      </c>
    </row>
    <row r="310" spans="1:13" x14ac:dyDescent="0.2">
      <c r="A310" s="8" t="str">
        <f t="shared" si="20"/>
        <v>2023/9末</v>
      </c>
      <c r="B310" s="8" t="str">
        <f t="shared" si="20"/>
        <v>令和5/9末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2023/9末</v>
      </c>
      <c r="B311" s="10" t="str">
        <f t="shared" si="20"/>
        <v>令和5/9末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149</v>
      </c>
      <c r="I311" s="18">
        <v>0</v>
      </c>
      <c r="J311" s="18">
        <v>280</v>
      </c>
      <c r="K311" s="18">
        <v>0</v>
      </c>
      <c r="L311" s="18">
        <v>110</v>
      </c>
      <c r="M311" s="7" t="s">
        <v>412</v>
      </c>
    </row>
    <row r="312" spans="1:13" x14ac:dyDescent="0.2">
      <c r="A312" s="8" t="str">
        <f t="shared" si="20"/>
        <v>2023/9末</v>
      </c>
      <c r="B312" s="8" t="str">
        <f t="shared" si="20"/>
        <v>令和5/9末</v>
      </c>
      <c r="C312" s="16">
        <v>310</v>
      </c>
      <c r="D312" s="16">
        <v>507</v>
      </c>
      <c r="E312" s="17" t="s">
        <v>315</v>
      </c>
      <c r="F312" s="16">
        <v>38</v>
      </c>
      <c r="G312" s="16">
        <v>0</v>
      </c>
      <c r="H312" s="16">
        <v>38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2023/9末</v>
      </c>
      <c r="B313" s="10" t="str">
        <f t="shared" si="20"/>
        <v>令和5/9末</v>
      </c>
      <c r="C313" s="18">
        <v>311</v>
      </c>
      <c r="D313" s="18">
        <v>508</v>
      </c>
      <c r="E313" s="19" t="s">
        <v>316</v>
      </c>
      <c r="F313" s="18">
        <v>52</v>
      </c>
      <c r="G313" s="18">
        <v>3</v>
      </c>
      <c r="H313" s="18">
        <v>63</v>
      </c>
      <c r="I313" s="18">
        <v>2</v>
      </c>
      <c r="J313" s="18">
        <v>115</v>
      </c>
      <c r="K313" s="18">
        <v>5</v>
      </c>
      <c r="L313" s="18">
        <v>48</v>
      </c>
      <c r="M313" s="7" t="s">
        <v>412</v>
      </c>
    </row>
    <row r="314" spans="1:13" x14ac:dyDescent="0.2">
      <c r="A314" s="8" t="str">
        <f t="shared" si="20"/>
        <v>2023/9末</v>
      </c>
      <c r="B314" s="8" t="str">
        <f t="shared" si="20"/>
        <v>令和5/9末</v>
      </c>
      <c r="C314" s="16">
        <v>312</v>
      </c>
      <c r="D314" s="16">
        <v>509</v>
      </c>
      <c r="E314" s="17" t="s">
        <v>317</v>
      </c>
      <c r="F314" s="16">
        <v>81</v>
      </c>
      <c r="G314" s="16">
        <v>0</v>
      </c>
      <c r="H314" s="16">
        <v>76</v>
      </c>
      <c r="I314" s="16">
        <v>0</v>
      </c>
      <c r="J314" s="16">
        <v>157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2023/9末</v>
      </c>
      <c r="B315" s="10" t="str">
        <f t="shared" si="20"/>
        <v>令和5/9末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70</v>
      </c>
      <c r="I315" s="18">
        <v>0</v>
      </c>
      <c r="J315" s="18">
        <v>139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2023/9末</v>
      </c>
      <c r="B316" s="8" t="str">
        <f t="shared" si="20"/>
        <v>令和5/9末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20</v>
      </c>
      <c r="I316" s="16">
        <v>0</v>
      </c>
      <c r="J316" s="16">
        <v>40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2023/9末</v>
      </c>
      <c r="B317" s="10" t="str">
        <f t="shared" si="20"/>
        <v>令和5/9末</v>
      </c>
      <c r="C317" s="18">
        <v>315</v>
      </c>
      <c r="D317" s="18">
        <v>512</v>
      </c>
      <c r="E317" s="19" t="s">
        <v>320</v>
      </c>
      <c r="F317" s="18">
        <v>20</v>
      </c>
      <c r="G317" s="18">
        <v>0</v>
      </c>
      <c r="H317" s="18">
        <v>21</v>
      </c>
      <c r="I317" s="18">
        <v>1</v>
      </c>
      <c r="J317" s="18">
        <v>41</v>
      </c>
      <c r="K317" s="18">
        <v>1</v>
      </c>
      <c r="L317" s="18">
        <v>19</v>
      </c>
      <c r="M317" s="7" t="s">
        <v>412</v>
      </c>
    </row>
    <row r="318" spans="1:13" x14ac:dyDescent="0.2">
      <c r="A318" s="8" t="str">
        <f t="shared" si="20"/>
        <v>2023/9末</v>
      </c>
      <c r="B318" s="8" t="str">
        <f t="shared" si="20"/>
        <v>令和5/9末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73</v>
      </c>
      <c r="I318" s="16">
        <v>0</v>
      </c>
      <c r="J318" s="16">
        <v>143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2023/9末</v>
      </c>
      <c r="B319" s="10" t="str">
        <f t="shared" si="20"/>
        <v>令和5/9末</v>
      </c>
      <c r="C319" s="18">
        <v>317</v>
      </c>
      <c r="D319" s="18">
        <v>514</v>
      </c>
      <c r="E319" s="19" t="s">
        <v>322</v>
      </c>
      <c r="F319" s="18">
        <v>54</v>
      </c>
      <c r="G319" s="18">
        <v>1</v>
      </c>
      <c r="H319" s="18">
        <v>45</v>
      </c>
      <c r="I319" s="18">
        <v>2</v>
      </c>
      <c r="J319" s="18">
        <v>99</v>
      </c>
      <c r="K319" s="18">
        <v>3</v>
      </c>
      <c r="L319" s="18">
        <v>43</v>
      </c>
      <c r="M319" s="7" t="s">
        <v>412</v>
      </c>
    </row>
    <row r="320" spans="1:13" x14ac:dyDescent="0.2">
      <c r="A320" s="8" t="str">
        <f t="shared" si="20"/>
        <v>2023/9末</v>
      </c>
      <c r="B320" s="8" t="str">
        <f t="shared" si="20"/>
        <v>令和5/9末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82</v>
      </c>
      <c r="I320" s="16">
        <v>1</v>
      </c>
      <c r="J320" s="16">
        <v>146</v>
      </c>
      <c r="K320" s="16">
        <v>1</v>
      </c>
      <c r="L320" s="16">
        <v>53</v>
      </c>
      <c r="M320" s="9" t="s">
        <v>412</v>
      </c>
    </row>
    <row r="321" spans="1:13" x14ac:dyDescent="0.2">
      <c r="A321" s="10" t="str">
        <f t="shared" si="20"/>
        <v>2023/9末</v>
      </c>
      <c r="B321" s="10" t="str">
        <f t="shared" si="20"/>
        <v>令和5/9末</v>
      </c>
      <c r="C321" s="18">
        <v>319</v>
      </c>
      <c r="D321" s="18">
        <v>516</v>
      </c>
      <c r="E321" s="19" t="s">
        <v>324</v>
      </c>
      <c r="F321" s="18">
        <v>44</v>
      </c>
      <c r="G321" s="18">
        <v>0</v>
      </c>
      <c r="H321" s="18">
        <v>42</v>
      </c>
      <c r="I321" s="18">
        <v>0</v>
      </c>
      <c r="J321" s="18">
        <v>86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2023/9末</v>
      </c>
      <c r="B322" s="8" t="str">
        <f t="shared" si="20"/>
        <v>令和5/9末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83</v>
      </c>
      <c r="I322" s="16">
        <v>0</v>
      </c>
      <c r="J322" s="16">
        <v>155</v>
      </c>
      <c r="K322" s="16">
        <v>0</v>
      </c>
      <c r="L322" s="16">
        <v>50</v>
      </c>
      <c r="M322" s="9" t="s">
        <v>412</v>
      </c>
    </row>
    <row r="323" spans="1:13" x14ac:dyDescent="0.2">
      <c r="A323" s="10" t="str">
        <f t="shared" si="20"/>
        <v>2023/9末</v>
      </c>
      <c r="B323" s="10" t="str">
        <f t="shared" si="20"/>
        <v>令和5/9末</v>
      </c>
      <c r="C323" s="18">
        <v>321</v>
      </c>
      <c r="D323" s="18">
        <v>518</v>
      </c>
      <c r="E323" s="19" t="s">
        <v>326</v>
      </c>
      <c r="F323" s="18">
        <v>176</v>
      </c>
      <c r="G323" s="18">
        <v>2</v>
      </c>
      <c r="H323" s="18">
        <v>173</v>
      </c>
      <c r="I323" s="18">
        <v>3</v>
      </c>
      <c r="J323" s="18">
        <v>349</v>
      </c>
      <c r="K323" s="18">
        <v>5</v>
      </c>
      <c r="L323" s="18">
        <v>141</v>
      </c>
      <c r="M323" s="7" t="s">
        <v>412</v>
      </c>
    </row>
    <row r="324" spans="1:13" x14ac:dyDescent="0.2">
      <c r="A324" s="8" t="str">
        <f t="shared" si="20"/>
        <v>2023/9末</v>
      </c>
      <c r="B324" s="8" t="str">
        <f t="shared" si="20"/>
        <v>令和5/9末</v>
      </c>
      <c r="C324" s="16">
        <v>322</v>
      </c>
      <c r="D324" s="16">
        <v>519</v>
      </c>
      <c r="E324" s="17" t="s">
        <v>327</v>
      </c>
      <c r="F324" s="16">
        <v>71</v>
      </c>
      <c r="G324" s="16">
        <v>0</v>
      </c>
      <c r="H324" s="16">
        <v>71</v>
      </c>
      <c r="I324" s="16">
        <v>0</v>
      </c>
      <c r="J324" s="16">
        <v>142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2023/9末</v>
      </c>
      <c r="B325" s="10" t="str">
        <f t="shared" si="21"/>
        <v>令和5/9末</v>
      </c>
      <c r="C325" s="18">
        <v>323</v>
      </c>
      <c r="D325" s="18">
        <v>520</v>
      </c>
      <c r="E325" s="19" t="s">
        <v>328</v>
      </c>
      <c r="F325" s="18">
        <v>97</v>
      </c>
      <c r="G325" s="18">
        <v>0</v>
      </c>
      <c r="H325" s="18">
        <v>98</v>
      </c>
      <c r="I325" s="18">
        <v>0</v>
      </c>
      <c r="J325" s="18">
        <v>195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2023/9末</v>
      </c>
      <c r="B326" s="8" t="str">
        <f t="shared" si="21"/>
        <v>令和5/9末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31</v>
      </c>
      <c r="I326" s="16">
        <v>0</v>
      </c>
      <c r="J326" s="16">
        <v>75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2023/9末</v>
      </c>
      <c r="B327" s="10" t="str">
        <f t="shared" si="21"/>
        <v>令和5/9末</v>
      </c>
      <c r="C327" s="18">
        <v>325</v>
      </c>
      <c r="D327" s="18">
        <v>522</v>
      </c>
      <c r="E327" s="19" t="s">
        <v>330</v>
      </c>
      <c r="F327" s="18">
        <v>80</v>
      </c>
      <c r="G327" s="18">
        <v>0</v>
      </c>
      <c r="H327" s="18">
        <v>78</v>
      </c>
      <c r="I327" s="18">
        <v>0</v>
      </c>
      <c r="J327" s="18">
        <v>158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2023/9末</v>
      </c>
      <c r="B328" s="8" t="str">
        <f t="shared" si="21"/>
        <v>令和5/9末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44</v>
      </c>
      <c r="I328" s="16">
        <v>0</v>
      </c>
      <c r="J328" s="16">
        <v>85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2023/9末</v>
      </c>
      <c r="B329" s="10" t="str">
        <f t="shared" si="21"/>
        <v>令和5/9末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2023/9末</v>
      </c>
      <c r="B330" s="8" t="str">
        <f t="shared" si="21"/>
        <v>令和5/9末</v>
      </c>
      <c r="C330" s="16">
        <v>328</v>
      </c>
      <c r="D330" s="16">
        <v>525</v>
      </c>
      <c r="E330" s="17" t="s">
        <v>333</v>
      </c>
      <c r="F330" s="16">
        <v>39</v>
      </c>
      <c r="G330" s="16">
        <v>0</v>
      </c>
      <c r="H330" s="16">
        <v>45</v>
      </c>
      <c r="I330" s="16">
        <v>0</v>
      </c>
      <c r="J330" s="16">
        <v>84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2023/9末</v>
      </c>
      <c r="B331" s="10" t="str">
        <f t="shared" si="21"/>
        <v>令和5/9末</v>
      </c>
      <c r="C331" s="18">
        <v>329</v>
      </c>
      <c r="D331" s="18">
        <v>526</v>
      </c>
      <c r="E331" s="19" t="s">
        <v>334</v>
      </c>
      <c r="F331" s="18">
        <v>41</v>
      </c>
      <c r="G331" s="18">
        <v>0</v>
      </c>
      <c r="H331" s="18">
        <v>44</v>
      </c>
      <c r="I331" s="18">
        <v>0</v>
      </c>
      <c r="J331" s="18">
        <v>85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2023/9末</v>
      </c>
      <c r="B332" s="8" t="str">
        <f t="shared" si="21"/>
        <v>令和5/9末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21</v>
      </c>
      <c r="I332" s="16">
        <v>0</v>
      </c>
      <c r="J332" s="16">
        <v>39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2023/9末</v>
      </c>
      <c r="B333" s="10" t="str">
        <f t="shared" si="21"/>
        <v>令和5/9末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2023/9末</v>
      </c>
      <c r="B334" s="8" t="str">
        <f t="shared" si="21"/>
        <v>令和5/9末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2023/9末</v>
      </c>
      <c r="B335" s="10" t="str">
        <f t="shared" si="21"/>
        <v>令和5/9末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2023/9末</v>
      </c>
      <c r="B336" s="8" t="str">
        <f t="shared" si="21"/>
        <v>令和5/9末</v>
      </c>
      <c r="C336" s="16">
        <v>334</v>
      </c>
      <c r="D336" s="16">
        <v>531</v>
      </c>
      <c r="E336" s="17" t="s">
        <v>339</v>
      </c>
      <c r="F336" s="16">
        <v>17</v>
      </c>
      <c r="G336" s="16">
        <v>1</v>
      </c>
      <c r="H336" s="16">
        <v>11</v>
      </c>
      <c r="I336" s="16">
        <v>1</v>
      </c>
      <c r="J336" s="16">
        <v>28</v>
      </c>
      <c r="K336" s="16">
        <v>2</v>
      </c>
      <c r="L336" s="16">
        <v>12</v>
      </c>
      <c r="M336" s="9" t="s">
        <v>412</v>
      </c>
    </row>
    <row r="337" spans="1:13" x14ac:dyDescent="0.2">
      <c r="A337" s="10" t="str">
        <f t="shared" si="21"/>
        <v>2023/9末</v>
      </c>
      <c r="B337" s="10" t="str">
        <f t="shared" si="21"/>
        <v>令和5/9末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2023/9末</v>
      </c>
      <c r="B338" s="8" t="str">
        <f t="shared" si="21"/>
        <v>令和5/9末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2023/9末</v>
      </c>
      <c r="B339" s="10" t="str">
        <f t="shared" si="21"/>
        <v>令和5/9末</v>
      </c>
      <c r="C339" s="18">
        <v>337</v>
      </c>
      <c r="D339" s="18">
        <v>534</v>
      </c>
      <c r="E339" s="19" t="s">
        <v>342</v>
      </c>
      <c r="F339" s="18">
        <v>100</v>
      </c>
      <c r="G339" s="18">
        <v>0</v>
      </c>
      <c r="H339" s="18">
        <v>92</v>
      </c>
      <c r="I339" s="18">
        <v>0</v>
      </c>
      <c r="J339" s="18">
        <v>192</v>
      </c>
      <c r="K339" s="18">
        <v>0</v>
      </c>
      <c r="L339" s="18">
        <v>99</v>
      </c>
      <c r="M339" s="7" t="s">
        <v>412</v>
      </c>
    </row>
    <row r="340" spans="1:13" x14ac:dyDescent="0.2">
      <c r="A340" s="8" t="str">
        <f t="shared" si="21"/>
        <v>2023/9末</v>
      </c>
      <c r="B340" s="8" t="str">
        <f t="shared" si="21"/>
        <v>令和5/9末</v>
      </c>
      <c r="C340" s="16">
        <v>338</v>
      </c>
      <c r="D340" s="16">
        <v>535</v>
      </c>
      <c r="E340" s="17" t="s">
        <v>343</v>
      </c>
      <c r="F340" s="16">
        <v>11</v>
      </c>
      <c r="G340" s="16">
        <v>0</v>
      </c>
      <c r="H340" s="16">
        <v>6</v>
      </c>
      <c r="I340" s="16">
        <v>0</v>
      </c>
      <c r="J340" s="16">
        <v>17</v>
      </c>
      <c r="K340" s="16">
        <v>0</v>
      </c>
      <c r="L340" s="16">
        <v>11</v>
      </c>
      <c r="M340" s="9" t="s">
        <v>412</v>
      </c>
    </row>
    <row r="341" spans="1:13" x14ac:dyDescent="0.2">
      <c r="A341" s="10" t="str">
        <f t="shared" ref="A341:B346" si="22">A340</f>
        <v>2023/9末</v>
      </c>
      <c r="B341" s="10" t="str">
        <f t="shared" si="22"/>
        <v>令和5/9末</v>
      </c>
      <c r="C341" s="18">
        <v>339</v>
      </c>
      <c r="D341" s="18">
        <v>536</v>
      </c>
      <c r="E341" s="19" t="s">
        <v>344</v>
      </c>
      <c r="F341" s="18">
        <v>72</v>
      </c>
      <c r="G341" s="18">
        <v>0</v>
      </c>
      <c r="H341" s="18">
        <v>64</v>
      </c>
      <c r="I341" s="18">
        <v>3</v>
      </c>
      <c r="J341" s="18">
        <v>136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2023/9末</v>
      </c>
      <c r="B342" s="8" t="str">
        <f t="shared" si="22"/>
        <v>令和5/9末</v>
      </c>
      <c r="C342" s="16">
        <v>340</v>
      </c>
      <c r="D342" s="16">
        <v>537</v>
      </c>
      <c r="E342" s="17" t="s">
        <v>345</v>
      </c>
      <c r="F342" s="16">
        <v>65</v>
      </c>
      <c r="G342" s="16">
        <v>1</v>
      </c>
      <c r="H342" s="16">
        <v>64</v>
      </c>
      <c r="I342" s="16">
        <v>1</v>
      </c>
      <c r="J342" s="16">
        <v>129</v>
      </c>
      <c r="K342" s="16">
        <v>2</v>
      </c>
      <c r="L342" s="16">
        <v>60</v>
      </c>
      <c r="M342" s="9" t="s">
        <v>412</v>
      </c>
    </row>
    <row r="343" spans="1:13" x14ac:dyDescent="0.2">
      <c r="A343" s="10" t="str">
        <f t="shared" si="22"/>
        <v>2023/9末</v>
      </c>
      <c r="B343" s="10" t="str">
        <f t="shared" si="22"/>
        <v>令和5/9末</v>
      </c>
      <c r="C343" s="18">
        <v>341</v>
      </c>
      <c r="D343" s="18">
        <v>538</v>
      </c>
      <c r="E343" s="19" t="s">
        <v>346</v>
      </c>
      <c r="F343" s="18">
        <v>12</v>
      </c>
      <c r="G343" s="18">
        <v>0</v>
      </c>
      <c r="H343" s="18">
        <v>17</v>
      </c>
      <c r="I343" s="18">
        <v>0</v>
      </c>
      <c r="J343" s="18">
        <v>29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2023/9末</v>
      </c>
      <c r="B344" s="8" t="str">
        <f t="shared" si="22"/>
        <v>令和5/9末</v>
      </c>
      <c r="C344" s="16">
        <v>342</v>
      </c>
      <c r="D344" s="16">
        <v>539</v>
      </c>
      <c r="E344" s="17" t="s">
        <v>347</v>
      </c>
      <c r="F344" s="16">
        <v>85</v>
      </c>
      <c r="G344" s="16">
        <v>0</v>
      </c>
      <c r="H344" s="16">
        <v>88</v>
      </c>
      <c r="I344" s="16">
        <v>1</v>
      </c>
      <c r="J344" s="16">
        <v>173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2023/9末</v>
      </c>
      <c r="B345" s="10" t="str">
        <f t="shared" si="22"/>
        <v>令和5/9末</v>
      </c>
      <c r="C345" s="18">
        <v>343</v>
      </c>
      <c r="D345" s="18">
        <v>540</v>
      </c>
      <c r="E345" s="19" t="s">
        <v>348</v>
      </c>
      <c r="F345" s="18">
        <v>20</v>
      </c>
      <c r="G345" s="18">
        <v>0</v>
      </c>
      <c r="H345" s="18">
        <v>54</v>
      </c>
      <c r="I345" s="18">
        <v>0</v>
      </c>
      <c r="J345" s="18">
        <v>74</v>
      </c>
      <c r="K345" s="18">
        <v>0</v>
      </c>
      <c r="L345" s="18">
        <v>74</v>
      </c>
      <c r="M345" s="7" t="s">
        <v>412</v>
      </c>
    </row>
    <row r="346" spans="1:13" x14ac:dyDescent="0.2">
      <c r="A346" s="11" t="str">
        <f t="shared" si="22"/>
        <v>2023/9末</v>
      </c>
      <c r="B346" s="11" t="str">
        <f t="shared" si="22"/>
        <v>令和5/9末</v>
      </c>
      <c r="C346" s="20">
        <v>344</v>
      </c>
      <c r="D346" s="20">
        <v>541</v>
      </c>
      <c r="E346" s="21" t="s">
        <v>349</v>
      </c>
      <c r="F346" s="20">
        <v>5</v>
      </c>
      <c r="G346" s="20">
        <v>0</v>
      </c>
      <c r="H346" s="20">
        <v>23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M9cldaWO+E0SMJyHTPDEvXLi029KDIS11S1Wj4mGIjy3OB3nSgw+tK83G6Q5thZXETSxmms22j5MEpRkq5LxTA==" saltValue="L5LYgquAATln90l0yof/d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R346"/>
  <sheetViews>
    <sheetView workbookViewId="0">
      <selection activeCell="C3" sqref="C3:E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541</v>
      </c>
      <c r="B2" s="24" t="s">
        <v>542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38369</v>
      </c>
      <c r="G2" s="26">
        <f t="shared" si="0"/>
        <v>347</v>
      </c>
      <c r="H2" s="26">
        <f t="shared" si="0"/>
        <v>39337</v>
      </c>
      <c r="I2" s="26">
        <f t="shared" si="0"/>
        <v>560</v>
      </c>
      <c r="J2" s="26">
        <f t="shared" si="0"/>
        <v>77706</v>
      </c>
      <c r="K2" s="26">
        <f t="shared" si="0"/>
        <v>907</v>
      </c>
      <c r="L2" s="26">
        <f t="shared" si="0"/>
        <v>34715</v>
      </c>
      <c r="M2" s="108" t="s">
        <v>350</v>
      </c>
    </row>
    <row r="3" spans="1:18" x14ac:dyDescent="0.2">
      <c r="A3" s="6" t="str">
        <f>A2</f>
        <v>2023/10末</v>
      </c>
      <c r="B3" s="6" t="str">
        <f>B2</f>
        <v>令和5/10末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40</v>
      </c>
      <c r="I3" s="14">
        <v>2</v>
      </c>
      <c r="J3" s="14">
        <v>70</v>
      </c>
      <c r="K3" s="14">
        <v>2</v>
      </c>
      <c r="L3" s="14">
        <v>49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2023/10末</v>
      </c>
      <c r="B4" s="8" t="str">
        <f>B3</f>
        <v>令和5/10末</v>
      </c>
      <c r="C4" s="16">
        <v>2</v>
      </c>
      <c r="D4" s="16">
        <v>2</v>
      </c>
      <c r="E4" s="17" t="s">
        <v>43</v>
      </c>
      <c r="F4" s="16">
        <v>117</v>
      </c>
      <c r="G4" s="16">
        <v>0</v>
      </c>
      <c r="H4" s="16">
        <v>179</v>
      </c>
      <c r="I4" s="16">
        <v>7</v>
      </c>
      <c r="J4" s="16">
        <v>296</v>
      </c>
      <c r="K4" s="16">
        <v>7</v>
      </c>
      <c r="L4" s="16">
        <v>175</v>
      </c>
      <c r="M4" s="9" t="s">
        <v>396</v>
      </c>
      <c r="Q4" s="1"/>
    </row>
    <row r="5" spans="1:18" x14ac:dyDescent="0.2">
      <c r="A5" s="10" t="str">
        <f t="shared" ref="A5:B20" si="1">A4</f>
        <v>2023/10末</v>
      </c>
      <c r="B5" s="10" t="str">
        <f t="shared" si="1"/>
        <v>令和5/10末</v>
      </c>
      <c r="C5" s="18">
        <v>3</v>
      </c>
      <c r="D5" s="18">
        <v>3</v>
      </c>
      <c r="E5" s="19" t="s">
        <v>44</v>
      </c>
      <c r="F5" s="18">
        <v>152</v>
      </c>
      <c r="G5" s="18">
        <v>6</v>
      </c>
      <c r="H5" s="18">
        <v>150</v>
      </c>
      <c r="I5" s="18">
        <v>4</v>
      </c>
      <c r="J5" s="18">
        <v>302</v>
      </c>
      <c r="K5" s="18">
        <v>10</v>
      </c>
      <c r="L5" s="18">
        <v>140</v>
      </c>
      <c r="M5" s="7" t="s">
        <v>396</v>
      </c>
    </row>
    <row r="6" spans="1:18" x14ac:dyDescent="0.2">
      <c r="A6" s="8" t="str">
        <f t="shared" si="1"/>
        <v>2023/10末</v>
      </c>
      <c r="B6" s="8" t="str">
        <f t="shared" si="1"/>
        <v>令和5/10末</v>
      </c>
      <c r="C6" s="16">
        <v>4</v>
      </c>
      <c r="D6" s="16">
        <v>4</v>
      </c>
      <c r="E6" s="17" t="s">
        <v>45</v>
      </c>
      <c r="F6" s="16">
        <v>250</v>
      </c>
      <c r="G6" s="16">
        <v>0</v>
      </c>
      <c r="H6" s="16">
        <v>267</v>
      </c>
      <c r="I6" s="16">
        <v>4</v>
      </c>
      <c r="J6" s="16">
        <v>517</v>
      </c>
      <c r="K6" s="16">
        <v>4</v>
      </c>
      <c r="L6" s="16">
        <v>245</v>
      </c>
      <c r="M6" s="9" t="s">
        <v>396</v>
      </c>
    </row>
    <row r="7" spans="1:18" x14ac:dyDescent="0.2">
      <c r="A7" s="10" t="str">
        <f t="shared" si="1"/>
        <v>2023/10末</v>
      </c>
      <c r="B7" s="10" t="str">
        <f t="shared" si="1"/>
        <v>令和5/10末</v>
      </c>
      <c r="C7" s="18">
        <v>5</v>
      </c>
      <c r="D7" s="18">
        <v>5</v>
      </c>
      <c r="E7" s="19" t="s">
        <v>46</v>
      </c>
      <c r="F7" s="18">
        <v>158</v>
      </c>
      <c r="G7" s="18">
        <v>3</v>
      </c>
      <c r="H7" s="18">
        <v>160</v>
      </c>
      <c r="I7" s="18">
        <v>1</v>
      </c>
      <c r="J7" s="18">
        <v>318</v>
      </c>
      <c r="K7" s="18">
        <v>4</v>
      </c>
      <c r="L7" s="18">
        <v>133</v>
      </c>
      <c r="M7" s="7" t="s">
        <v>396</v>
      </c>
    </row>
    <row r="8" spans="1:18" x14ac:dyDescent="0.2">
      <c r="A8" s="8" t="str">
        <f t="shared" si="1"/>
        <v>2023/10末</v>
      </c>
      <c r="B8" s="8" t="str">
        <f t="shared" si="1"/>
        <v>令和5/10末</v>
      </c>
      <c r="C8" s="16">
        <v>6</v>
      </c>
      <c r="D8" s="16">
        <v>6</v>
      </c>
      <c r="E8" s="17" t="s">
        <v>47</v>
      </c>
      <c r="F8" s="16">
        <v>259</v>
      </c>
      <c r="G8" s="16">
        <v>0</v>
      </c>
      <c r="H8" s="16">
        <v>271</v>
      </c>
      <c r="I8" s="16">
        <v>1</v>
      </c>
      <c r="J8" s="16">
        <v>530</v>
      </c>
      <c r="K8" s="16">
        <v>1</v>
      </c>
      <c r="L8" s="16">
        <v>243</v>
      </c>
      <c r="M8" s="9" t="s">
        <v>396</v>
      </c>
    </row>
    <row r="9" spans="1:18" x14ac:dyDescent="0.2">
      <c r="A9" s="10" t="str">
        <f t="shared" si="1"/>
        <v>2023/10末</v>
      </c>
      <c r="B9" s="10" t="str">
        <f t="shared" si="1"/>
        <v>令和5/10末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143</v>
      </c>
      <c r="I9" s="18">
        <v>0</v>
      </c>
      <c r="J9" s="18">
        <v>281</v>
      </c>
      <c r="K9" s="18">
        <v>0</v>
      </c>
      <c r="L9" s="18">
        <v>120</v>
      </c>
      <c r="M9" s="7" t="s">
        <v>396</v>
      </c>
    </row>
    <row r="10" spans="1:18" x14ac:dyDescent="0.2">
      <c r="A10" s="8" t="str">
        <f t="shared" si="1"/>
        <v>2023/10末</v>
      </c>
      <c r="B10" s="8" t="str">
        <f t="shared" si="1"/>
        <v>令和5/10末</v>
      </c>
      <c r="C10" s="16">
        <v>8</v>
      </c>
      <c r="D10" s="16">
        <v>8</v>
      </c>
      <c r="E10" s="17" t="s">
        <v>49</v>
      </c>
      <c r="F10" s="16">
        <v>161</v>
      </c>
      <c r="G10" s="16">
        <v>1</v>
      </c>
      <c r="H10" s="16">
        <v>174</v>
      </c>
      <c r="I10" s="16">
        <v>7</v>
      </c>
      <c r="J10" s="16">
        <v>335</v>
      </c>
      <c r="K10" s="16">
        <v>8</v>
      </c>
      <c r="L10" s="16">
        <v>160</v>
      </c>
      <c r="M10" s="9" t="s">
        <v>396</v>
      </c>
    </row>
    <row r="11" spans="1:18" x14ac:dyDescent="0.2">
      <c r="A11" s="10" t="str">
        <f t="shared" si="1"/>
        <v>2023/10末</v>
      </c>
      <c r="B11" s="10" t="str">
        <f t="shared" si="1"/>
        <v>令和5/10末</v>
      </c>
      <c r="C11" s="18">
        <v>9</v>
      </c>
      <c r="D11" s="18">
        <v>10</v>
      </c>
      <c r="E11" s="19" t="s">
        <v>50</v>
      </c>
      <c r="F11" s="18">
        <v>34</v>
      </c>
      <c r="G11" s="18">
        <v>0</v>
      </c>
      <c r="H11" s="18">
        <v>39</v>
      </c>
      <c r="I11" s="18">
        <v>0</v>
      </c>
      <c r="J11" s="18">
        <v>73</v>
      </c>
      <c r="K11" s="18">
        <v>0</v>
      </c>
      <c r="L11" s="18">
        <v>47</v>
      </c>
      <c r="M11" s="7" t="s">
        <v>396</v>
      </c>
    </row>
    <row r="12" spans="1:18" x14ac:dyDescent="0.2">
      <c r="A12" s="8" t="str">
        <f t="shared" si="1"/>
        <v>2023/10末</v>
      </c>
      <c r="B12" s="8" t="str">
        <f t="shared" si="1"/>
        <v>令和5/10末</v>
      </c>
      <c r="C12" s="16">
        <v>10</v>
      </c>
      <c r="D12" s="16">
        <v>11</v>
      </c>
      <c r="E12" s="17" t="s">
        <v>51</v>
      </c>
      <c r="F12" s="16">
        <v>157</v>
      </c>
      <c r="G12" s="16">
        <v>0</v>
      </c>
      <c r="H12" s="16">
        <v>179</v>
      </c>
      <c r="I12" s="16">
        <v>4</v>
      </c>
      <c r="J12" s="16">
        <v>336</v>
      </c>
      <c r="K12" s="16">
        <v>4</v>
      </c>
      <c r="L12" s="16">
        <v>163</v>
      </c>
      <c r="M12" s="9" t="s">
        <v>396</v>
      </c>
    </row>
    <row r="13" spans="1:18" x14ac:dyDescent="0.2">
      <c r="A13" s="10" t="str">
        <f t="shared" si="1"/>
        <v>2023/10末</v>
      </c>
      <c r="B13" s="10" t="str">
        <f t="shared" si="1"/>
        <v>令和5/10末</v>
      </c>
      <c r="C13" s="18">
        <v>11</v>
      </c>
      <c r="D13" s="18">
        <v>12</v>
      </c>
      <c r="E13" s="19" t="s">
        <v>52</v>
      </c>
      <c r="F13" s="18">
        <v>110</v>
      </c>
      <c r="G13" s="18">
        <v>2</v>
      </c>
      <c r="H13" s="18">
        <v>125</v>
      </c>
      <c r="I13" s="18">
        <v>4</v>
      </c>
      <c r="J13" s="18">
        <v>235</v>
      </c>
      <c r="K13" s="18">
        <v>6</v>
      </c>
      <c r="L13" s="18">
        <v>122</v>
      </c>
      <c r="M13" s="7" t="s">
        <v>396</v>
      </c>
    </row>
    <row r="14" spans="1:18" x14ac:dyDescent="0.2">
      <c r="A14" s="8" t="str">
        <f t="shared" si="1"/>
        <v>2023/10末</v>
      </c>
      <c r="B14" s="8" t="str">
        <f t="shared" si="1"/>
        <v>令和5/10末</v>
      </c>
      <c r="C14" s="16">
        <v>12</v>
      </c>
      <c r="D14" s="16">
        <v>13</v>
      </c>
      <c r="E14" s="17" t="s">
        <v>53</v>
      </c>
      <c r="F14" s="16">
        <v>173</v>
      </c>
      <c r="G14" s="16">
        <v>0</v>
      </c>
      <c r="H14" s="16">
        <v>208</v>
      </c>
      <c r="I14" s="16">
        <v>1</v>
      </c>
      <c r="J14" s="16">
        <v>381</v>
      </c>
      <c r="K14" s="16">
        <v>1</v>
      </c>
      <c r="L14" s="16">
        <v>187</v>
      </c>
      <c r="M14" s="9" t="s">
        <v>396</v>
      </c>
    </row>
    <row r="15" spans="1:18" x14ac:dyDescent="0.2">
      <c r="A15" s="10" t="str">
        <f t="shared" si="1"/>
        <v>2023/10末</v>
      </c>
      <c r="B15" s="10" t="str">
        <f t="shared" si="1"/>
        <v>令和5/10末</v>
      </c>
      <c r="C15" s="18">
        <v>13</v>
      </c>
      <c r="D15" s="18">
        <v>14</v>
      </c>
      <c r="E15" s="19" t="s">
        <v>54</v>
      </c>
      <c r="F15" s="18">
        <v>84</v>
      </c>
      <c r="G15" s="18">
        <v>2</v>
      </c>
      <c r="H15" s="18">
        <v>105</v>
      </c>
      <c r="I15" s="18">
        <v>5</v>
      </c>
      <c r="J15" s="18">
        <v>189</v>
      </c>
      <c r="K15" s="18">
        <v>7</v>
      </c>
      <c r="L15" s="18">
        <v>98</v>
      </c>
      <c r="M15" s="7" t="s">
        <v>396</v>
      </c>
    </row>
    <row r="16" spans="1:18" x14ac:dyDescent="0.2">
      <c r="A16" s="8" t="str">
        <f t="shared" si="1"/>
        <v>2023/10末</v>
      </c>
      <c r="B16" s="8" t="str">
        <f t="shared" si="1"/>
        <v>令和5/10末</v>
      </c>
      <c r="C16" s="16">
        <v>14</v>
      </c>
      <c r="D16" s="16">
        <v>15</v>
      </c>
      <c r="E16" s="17" t="s">
        <v>55</v>
      </c>
      <c r="F16" s="16">
        <v>179</v>
      </c>
      <c r="G16" s="16">
        <v>0</v>
      </c>
      <c r="H16" s="16">
        <v>197</v>
      </c>
      <c r="I16" s="16">
        <v>3</v>
      </c>
      <c r="J16" s="16">
        <v>376</v>
      </c>
      <c r="K16" s="16">
        <v>3</v>
      </c>
      <c r="L16" s="16">
        <v>182</v>
      </c>
      <c r="M16" s="9" t="s">
        <v>396</v>
      </c>
    </row>
    <row r="17" spans="1:13" x14ac:dyDescent="0.2">
      <c r="A17" s="10" t="str">
        <f t="shared" si="1"/>
        <v>2023/10末</v>
      </c>
      <c r="B17" s="10" t="str">
        <f t="shared" si="1"/>
        <v>令和5/10末</v>
      </c>
      <c r="C17" s="18">
        <v>15</v>
      </c>
      <c r="D17" s="18">
        <v>16</v>
      </c>
      <c r="E17" s="19" t="s">
        <v>56</v>
      </c>
      <c r="F17" s="18">
        <v>72</v>
      </c>
      <c r="G17" s="18">
        <v>0</v>
      </c>
      <c r="H17" s="18">
        <v>82</v>
      </c>
      <c r="I17" s="18">
        <v>0</v>
      </c>
      <c r="J17" s="18">
        <v>154</v>
      </c>
      <c r="K17" s="18">
        <v>0</v>
      </c>
      <c r="L17" s="18">
        <v>72</v>
      </c>
      <c r="M17" s="7" t="s">
        <v>396</v>
      </c>
    </row>
    <row r="18" spans="1:13" x14ac:dyDescent="0.2">
      <c r="A18" s="8" t="str">
        <f t="shared" si="1"/>
        <v>2023/10末</v>
      </c>
      <c r="B18" s="8" t="str">
        <f t="shared" si="1"/>
        <v>令和5/10末</v>
      </c>
      <c r="C18" s="16">
        <v>16</v>
      </c>
      <c r="D18" s="16">
        <v>17</v>
      </c>
      <c r="E18" s="17" t="s">
        <v>57</v>
      </c>
      <c r="F18" s="16">
        <v>184</v>
      </c>
      <c r="G18" s="16">
        <v>0</v>
      </c>
      <c r="H18" s="16">
        <v>196</v>
      </c>
      <c r="I18" s="16">
        <v>1</v>
      </c>
      <c r="J18" s="16">
        <v>380</v>
      </c>
      <c r="K18" s="16">
        <v>1</v>
      </c>
      <c r="L18" s="16">
        <v>171</v>
      </c>
      <c r="M18" s="9" t="s">
        <v>396</v>
      </c>
    </row>
    <row r="19" spans="1:13" x14ac:dyDescent="0.2">
      <c r="A19" s="10" t="str">
        <f t="shared" si="1"/>
        <v>2023/10末</v>
      </c>
      <c r="B19" s="10" t="str">
        <f t="shared" si="1"/>
        <v>令和5/10末</v>
      </c>
      <c r="C19" s="18">
        <v>17</v>
      </c>
      <c r="D19" s="18">
        <v>18</v>
      </c>
      <c r="E19" s="19" t="s">
        <v>58</v>
      </c>
      <c r="F19" s="18">
        <v>224</v>
      </c>
      <c r="G19" s="18">
        <v>0</v>
      </c>
      <c r="H19" s="18">
        <v>246</v>
      </c>
      <c r="I19" s="18">
        <v>4</v>
      </c>
      <c r="J19" s="18">
        <v>470</v>
      </c>
      <c r="K19" s="18">
        <v>4</v>
      </c>
      <c r="L19" s="18">
        <v>213</v>
      </c>
      <c r="M19" s="7" t="s">
        <v>396</v>
      </c>
    </row>
    <row r="20" spans="1:13" x14ac:dyDescent="0.2">
      <c r="A20" s="8" t="str">
        <f t="shared" si="1"/>
        <v>2023/10末</v>
      </c>
      <c r="B20" s="8" t="str">
        <f t="shared" si="1"/>
        <v>令和5/10末</v>
      </c>
      <c r="C20" s="16">
        <v>18</v>
      </c>
      <c r="D20" s="16">
        <v>19</v>
      </c>
      <c r="E20" s="17" t="s">
        <v>59</v>
      </c>
      <c r="F20" s="16">
        <v>158</v>
      </c>
      <c r="G20" s="16">
        <v>3</v>
      </c>
      <c r="H20" s="16">
        <v>180</v>
      </c>
      <c r="I20" s="16">
        <v>3</v>
      </c>
      <c r="J20" s="16">
        <v>338</v>
      </c>
      <c r="K20" s="16">
        <v>6</v>
      </c>
      <c r="L20" s="16">
        <v>143</v>
      </c>
      <c r="M20" s="9" t="s">
        <v>396</v>
      </c>
    </row>
    <row r="21" spans="1:13" x14ac:dyDescent="0.2">
      <c r="A21" s="10" t="str">
        <f t="shared" ref="A21:B36" si="2">A20</f>
        <v>2023/10末</v>
      </c>
      <c r="B21" s="10" t="str">
        <f t="shared" si="2"/>
        <v>令和5/10末</v>
      </c>
      <c r="C21" s="18">
        <v>19</v>
      </c>
      <c r="D21" s="18">
        <v>103</v>
      </c>
      <c r="E21" s="19" t="s">
        <v>60</v>
      </c>
      <c r="F21" s="18">
        <v>200</v>
      </c>
      <c r="G21" s="18">
        <v>6</v>
      </c>
      <c r="H21" s="18">
        <v>202</v>
      </c>
      <c r="I21" s="18">
        <v>3</v>
      </c>
      <c r="J21" s="18">
        <v>402</v>
      </c>
      <c r="K21" s="18">
        <v>9</v>
      </c>
      <c r="L21" s="18">
        <v>166</v>
      </c>
      <c r="M21" s="7" t="s">
        <v>396</v>
      </c>
    </row>
    <row r="22" spans="1:13" x14ac:dyDescent="0.2">
      <c r="A22" s="8" t="str">
        <f t="shared" si="2"/>
        <v>2023/10末</v>
      </c>
      <c r="B22" s="8" t="str">
        <f t="shared" si="2"/>
        <v>令和5/10末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2023/10末</v>
      </c>
      <c r="B23" s="10" t="str">
        <f t="shared" si="2"/>
        <v>令和5/10末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2023/10末</v>
      </c>
      <c r="B24" s="8" t="str">
        <f t="shared" si="2"/>
        <v>令和5/10末</v>
      </c>
      <c r="C24" s="16">
        <v>22</v>
      </c>
      <c r="D24" s="16">
        <v>20</v>
      </c>
      <c r="E24" s="17" t="s">
        <v>63</v>
      </c>
      <c r="F24" s="16">
        <v>36</v>
      </c>
      <c r="G24" s="16">
        <v>0</v>
      </c>
      <c r="H24" s="16">
        <v>33</v>
      </c>
      <c r="I24" s="16">
        <v>0</v>
      </c>
      <c r="J24" s="16">
        <v>69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2023/10末</v>
      </c>
      <c r="B25" s="10" t="str">
        <f t="shared" si="2"/>
        <v>令和5/10末</v>
      </c>
      <c r="C25" s="18">
        <v>23</v>
      </c>
      <c r="D25" s="18">
        <v>21</v>
      </c>
      <c r="E25" s="19" t="s">
        <v>64</v>
      </c>
      <c r="F25" s="18">
        <v>161</v>
      </c>
      <c r="G25" s="18">
        <v>0</v>
      </c>
      <c r="H25" s="18">
        <v>176</v>
      </c>
      <c r="I25" s="18">
        <v>11</v>
      </c>
      <c r="J25" s="18">
        <v>337</v>
      </c>
      <c r="K25" s="18">
        <v>11</v>
      </c>
      <c r="L25" s="18">
        <v>163</v>
      </c>
      <c r="M25" s="7" t="s">
        <v>396</v>
      </c>
    </row>
    <row r="26" spans="1:13" x14ac:dyDescent="0.2">
      <c r="A26" s="8" t="str">
        <f t="shared" si="2"/>
        <v>2023/10末</v>
      </c>
      <c r="B26" s="8" t="str">
        <f t="shared" si="2"/>
        <v>令和5/10末</v>
      </c>
      <c r="C26" s="16">
        <v>24</v>
      </c>
      <c r="D26" s="16">
        <v>22</v>
      </c>
      <c r="E26" s="17" t="s">
        <v>65</v>
      </c>
      <c r="F26" s="16">
        <v>234</v>
      </c>
      <c r="G26" s="16">
        <v>2</v>
      </c>
      <c r="H26" s="16">
        <v>280</v>
      </c>
      <c r="I26" s="16">
        <v>8</v>
      </c>
      <c r="J26" s="16">
        <v>514</v>
      </c>
      <c r="K26" s="16">
        <v>10</v>
      </c>
      <c r="L26" s="16">
        <v>253</v>
      </c>
      <c r="M26" s="9" t="s">
        <v>396</v>
      </c>
    </row>
    <row r="27" spans="1:13" x14ac:dyDescent="0.2">
      <c r="A27" s="10" t="str">
        <f t="shared" si="2"/>
        <v>2023/10末</v>
      </c>
      <c r="B27" s="10" t="str">
        <f t="shared" si="2"/>
        <v>令和5/10末</v>
      </c>
      <c r="C27" s="18">
        <v>25</v>
      </c>
      <c r="D27" s="18">
        <v>23</v>
      </c>
      <c r="E27" s="19" t="s">
        <v>66</v>
      </c>
      <c r="F27" s="18">
        <v>223</v>
      </c>
      <c r="G27" s="18">
        <v>2</v>
      </c>
      <c r="H27" s="18">
        <v>230</v>
      </c>
      <c r="I27" s="18">
        <v>5</v>
      </c>
      <c r="J27" s="18">
        <v>453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2023/10末</v>
      </c>
      <c r="B28" s="8" t="str">
        <f t="shared" si="2"/>
        <v>令和5/10末</v>
      </c>
      <c r="C28" s="16">
        <v>26</v>
      </c>
      <c r="D28" s="16">
        <v>24</v>
      </c>
      <c r="E28" s="17" t="s">
        <v>67</v>
      </c>
      <c r="F28" s="16">
        <v>322</v>
      </c>
      <c r="G28" s="16">
        <v>4</v>
      </c>
      <c r="H28" s="16">
        <v>387</v>
      </c>
      <c r="I28" s="16">
        <v>11</v>
      </c>
      <c r="J28" s="16">
        <v>709</v>
      </c>
      <c r="K28" s="16">
        <v>15</v>
      </c>
      <c r="L28" s="16">
        <v>320</v>
      </c>
      <c r="M28" s="9" t="s">
        <v>396</v>
      </c>
    </row>
    <row r="29" spans="1:13" x14ac:dyDescent="0.2">
      <c r="A29" s="10" t="str">
        <f t="shared" si="2"/>
        <v>2023/10末</v>
      </c>
      <c r="B29" s="10" t="str">
        <f t="shared" si="2"/>
        <v>令和5/10末</v>
      </c>
      <c r="C29" s="18">
        <v>27</v>
      </c>
      <c r="D29" s="18">
        <v>25</v>
      </c>
      <c r="E29" s="19" t="s">
        <v>68</v>
      </c>
      <c r="F29" s="18">
        <v>205</v>
      </c>
      <c r="G29" s="18">
        <v>8</v>
      </c>
      <c r="H29" s="18">
        <v>242</v>
      </c>
      <c r="I29" s="18">
        <v>16</v>
      </c>
      <c r="J29" s="18">
        <v>447</v>
      </c>
      <c r="K29" s="18">
        <v>24</v>
      </c>
      <c r="L29" s="18">
        <v>214</v>
      </c>
      <c r="M29" s="7" t="s">
        <v>396</v>
      </c>
    </row>
    <row r="30" spans="1:13" x14ac:dyDescent="0.2">
      <c r="A30" s="8" t="str">
        <f t="shared" si="2"/>
        <v>2023/10末</v>
      </c>
      <c r="B30" s="8" t="str">
        <f t="shared" si="2"/>
        <v>令和5/10末</v>
      </c>
      <c r="C30" s="16">
        <v>28</v>
      </c>
      <c r="D30" s="16">
        <v>26</v>
      </c>
      <c r="E30" s="17" t="s">
        <v>69</v>
      </c>
      <c r="F30" s="16">
        <v>175</v>
      </c>
      <c r="G30" s="16">
        <v>0</v>
      </c>
      <c r="H30" s="16">
        <v>167</v>
      </c>
      <c r="I30" s="16">
        <v>0</v>
      </c>
      <c r="J30" s="16">
        <v>342</v>
      </c>
      <c r="K30" s="16">
        <v>0</v>
      </c>
      <c r="L30" s="16">
        <v>145</v>
      </c>
      <c r="M30" s="9" t="s">
        <v>396</v>
      </c>
    </row>
    <row r="31" spans="1:13" x14ac:dyDescent="0.2">
      <c r="A31" s="10" t="str">
        <f t="shared" si="2"/>
        <v>2023/10末</v>
      </c>
      <c r="B31" s="10" t="str">
        <f t="shared" si="2"/>
        <v>令和5/10末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2023/10末</v>
      </c>
      <c r="B32" s="8" t="str">
        <f t="shared" si="2"/>
        <v>令和5/10末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18</v>
      </c>
      <c r="I32" s="16">
        <v>0</v>
      </c>
      <c r="J32" s="16">
        <v>28</v>
      </c>
      <c r="K32" s="16">
        <v>0</v>
      </c>
      <c r="L32" s="16">
        <v>28</v>
      </c>
      <c r="M32" s="9" t="s">
        <v>396</v>
      </c>
    </row>
    <row r="33" spans="1:13" x14ac:dyDescent="0.2">
      <c r="A33" s="10" t="str">
        <f t="shared" si="2"/>
        <v>2023/10末</v>
      </c>
      <c r="B33" s="10" t="str">
        <f t="shared" si="2"/>
        <v>令和5/10末</v>
      </c>
      <c r="C33" s="18">
        <v>31</v>
      </c>
      <c r="D33" s="18">
        <v>30</v>
      </c>
      <c r="E33" s="19" t="s">
        <v>72</v>
      </c>
      <c r="F33" s="18">
        <v>538</v>
      </c>
      <c r="G33" s="18">
        <v>3</v>
      </c>
      <c r="H33" s="18">
        <v>529</v>
      </c>
      <c r="I33" s="18">
        <v>6</v>
      </c>
      <c r="J33" s="18">
        <v>1067</v>
      </c>
      <c r="K33" s="18">
        <v>9</v>
      </c>
      <c r="L33" s="18">
        <v>480</v>
      </c>
      <c r="M33" s="7" t="s">
        <v>396</v>
      </c>
    </row>
    <row r="34" spans="1:13" x14ac:dyDescent="0.2">
      <c r="A34" s="8" t="str">
        <f t="shared" si="2"/>
        <v>2023/10末</v>
      </c>
      <c r="B34" s="8" t="str">
        <f t="shared" si="2"/>
        <v>令和5/10末</v>
      </c>
      <c r="C34" s="16">
        <v>32</v>
      </c>
      <c r="D34" s="16">
        <v>31</v>
      </c>
      <c r="E34" s="17" t="s">
        <v>73</v>
      </c>
      <c r="F34" s="16">
        <v>585</v>
      </c>
      <c r="G34" s="16">
        <v>4</v>
      </c>
      <c r="H34" s="16">
        <v>728</v>
      </c>
      <c r="I34" s="16">
        <v>22</v>
      </c>
      <c r="J34" s="16">
        <v>1313</v>
      </c>
      <c r="K34" s="16">
        <v>26</v>
      </c>
      <c r="L34" s="16">
        <v>696</v>
      </c>
      <c r="M34" s="9" t="s">
        <v>396</v>
      </c>
    </row>
    <row r="35" spans="1:13" x14ac:dyDescent="0.2">
      <c r="A35" s="10" t="str">
        <f t="shared" si="2"/>
        <v>2023/10末</v>
      </c>
      <c r="B35" s="10" t="str">
        <f t="shared" si="2"/>
        <v>令和5/10末</v>
      </c>
      <c r="C35" s="18">
        <v>33</v>
      </c>
      <c r="D35" s="18">
        <v>32</v>
      </c>
      <c r="E35" s="19" t="s">
        <v>74</v>
      </c>
      <c r="F35" s="18">
        <v>18</v>
      </c>
      <c r="G35" s="18">
        <v>0</v>
      </c>
      <c r="H35" s="18">
        <v>14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2023/10末</v>
      </c>
      <c r="B36" s="8" t="str">
        <f t="shared" si="2"/>
        <v>令和5/10末</v>
      </c>
      <c r="C36" s="16">
        <v>34</v>
      </c>
      <c r="D36" s="16">
        <v>33</v>
      </c>
      <c r="E36" s="17" t="s">
        <v>75</v>
      </c>
      <c r="F36" s="16">
        <v>327</v>
      </c>
      <c r="G36" s="16">
        <v>4</v>
      </c>
      <c r="H36" s="16">
        <v>319</v>
      </c>
      <c r="I36" s="16">
        <v>4</v>
      </c>
      <c r="J36" s="16">
        <v>646</v>
      </c>
      <c r="K36" s="16">
        <v>8</v>
      </c>
      <c r="L36" s="16">
        <v>247</v>
      </c>
      <c r="M36" s="9" t="s">
        <v>396</v>
      </c>
    </row>
    <row r="37" spans="1:13" x14ac:dyDescent="0.2">
      <c r="A37" s="10" t="str">
        <f t="shared" ref="A37:B52" si="3">A36</f>
        <v>2023/10末</v>
      </c>
      <c r="B37" s="10" t="str">
        <f t="shared" si="3"/>
        <v>令和5/10末</v>
      </c>
      <c r="C37" s="18">
        <v>35</v>
      </c>
      <c r="D37" s="18">
        <v>34</v>
      </c>
      <c r="E37" s="19" t="s">
        <v>76</v>
      </c>
      <c r="F37" s="18">
        <v>427</v>
      </c>
      <c r="G37" s="18">
        <v>4</v>
      </c>
      <c r="H37" s="18">
        <v>404</v>
      </c>
      <c r="I37" s="18">
        <v>5</v>
      </c>
      <c r="J37" s="18">
        <v>831</v>
      </c>
      <c r="K37" s="18">
        <v>9</v>
      </c>
      <c r="L37" s="18">
        <v>390</v>
      </c>
      <c r="M37" s="7" t="s">
        <v>396</v>
      </c>
    </row>
    <row r="38" spans="1:13" x14ac:dyDescent="0.2">
      <c r="A38" s="8" t="str">
        <f t="shared" si="3"/>
        <v>2023/10末</v>
      </c>
      <c r="B38" s="8" t="str">
        <f t="shared" si="3"/>
        <v>令和5/10末</v>
      </c>
      <c r="C38" s="16">
        <v>36</v>
      </c>
      <c r="D38" s="16">
        <v>35</v>
      </c>
      <c r="E38" s="17" t="s">
        <v>77</v>
      </c>
      <c r="F38" s="16">
        <v>545</v>
      </c>
      <c r="G38" s="16">
        <v>7</v>
      </c>
      <c r="H38" s="16">
        <v>503</v>
      </c>
      <c r="I38" s="16">
        <v>4</v>
      </c>
      <c r="J38" s="16">
        <v>1048</v>
      </c>
      <c r="K38" s="16">
        <v>11</v>
      </c>
      <c r="L38" s="16">
        <v>448</v>
      </c>
      <c r="M38" s="9" t="s">
        <v>396</v>
      </c>
    </row>
    <row r="39" spans="1:13" x14ac:dyDescent="0.2">
      <c r="A39" s="10" t="str">
        <f t="shared" si="3"/>
        <v>2023/10末</v>
      </c>
      <c r="B39" s="10" t="str">
        <f t="shared" si="3"/>
        <v>令和5/10末</v>
      </c>
      <c r="C39" s="18">
        <v>37</v>
      </c>
      <c r="D39" s="18">
        <v>36</v>
      </c>
      <c r="E39" s="19" t="s">
        <v>78</v>
      </c>
      <c r="F39" s="18">
        <v>152</v>
      </c>
      <c r="G39" s="18">
        <v>1</v>
      </c>
      <c r="H39" s="18">
        <v>139</v>
      </c>
      <c r="I39" s="18">
        <v>2</v>
      </c>
      <c r="J39" s="18">
        <v>291</v>
      </c>
      <c r="K39" s="18">
        <v>3</v>
      </c>
      <c r="L39" s="18">
        <v>112</v>
      </c>
      <c r="M39" s="7" t="s">
        <v>396</v>
      </c>
    </row>
    <row r="40" spans="1:13" x14ac:dyDescent="0.2">
      <c r="A40" s="8" t="str">
        <f t="shared" si="3"/>
        <v>2023/10末</v>
      </c>
      <c r="B40" s="8" t="str">
        <f t="shared" si="3"/>
        <v>令和5/10末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8</v>
      </c>
      <c r="I40" s="16">
        <v>0</v>
      </c>
      <c r="J40" s="16">
        <v>25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2023/10末</v>
      </c>
      <c r="B41" s="10" t="str">
        <f t="shared" si="3"/>
        <v>令和5/10末</v>
      </c>
      <c r="C41" s="18">
        <v>39</v>
      </c>
      <c r="D41" s="18">
        <v>38</v>
      </c>
      <c r="E41" s="19" t="s">
        <v>80</v>
      </c>
      <c r="F41" s="18">
        <v>275</v>
      </c>
      <c r="G41" s="18">
        <v>3</v>
      </c>
      <c r="H41" s="18">
        <v>289</v>
      </c>
      <c r="I41" s="18">
        <v>5</v>
      </c>
      <c r="J41" s="18">
        <v>564</v>
      </c>
      <c r="K41" s="18">
        <v>8</v>
      </c>
      <c r="L41" s="18">
        <v>220</v>
      </c>
      <c r="M41" s="7" t="s">
        <v>396</v>
      </c>
    </row>
    <row r="42" spans="1:13" x14ac:dyDescent="0.2">
      <c r="A42" s="8" t="str">
        <f t="shared" si="3"/>
        <v>2023/10末</v>
      </c>
      <c r="B42" s="8" t="str">
        <f t="shared" si="3"/>
        <v>令和5/10末</v>
      </c>
      <c r="C42" s="16">
        <v>40</v>
      </c>
      <c r="D42" s="16">
        <v>39</v>
      </c>
      <c r="E42" s="17" t="s">
        <v>81</v>
      </c>
      <c r="F42" s="16">
        <v>217</v>
      </c>
      <c r="G42" s="16">
        <v>0</v>
      </c>
      <c r="H42" s="16">
        <v>209</v>
      </c>
      <c r="I42" s="16">
        <v>0</v>
      </c>
      <c r="J42" s="16">
        <v>426</v>
      </c>
      <c r="K42" s="16">
        <v>0</v>
      </c>
      <c r="L42" s="16">
        <v>163</v>
      </c>
      <c r="M42" s="9" t="s">
        <v>396</v>
      </c>
    </row>
    <row r="43" spans="1:13" x14ac:dyDescent="0.2">
      <c r="A43" s="10" t="str">
        <f t="shared" si="3"/>
        <v>2023/10末</v>
      </c>
      <c r="B43" s="10" t="str">
        <f t="shared" si="3"/>
        <v>令和5/10末</v>
      </c>
      <c r="C43" s="18">
        <v>41</v>
      </c>
      <c r="D43" s="18">
        <v>40</v>
      </c>
      <c r="E43" s="19" t="s">
        <v>465</v>
      </c>
      <c r="F43" s="18">
        <v>113</v>
      </c>
      <c r="G43" s="18">
        <v>1</v>
      </c>
      <c r="H43" s="18">
        <v>111</v>
      </c>
      <c r="I43" s="18">
        <v>3</v>
      </c>
      <c r="J43" s="18">
        <v>224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2023/10末</v>
      </c>
      <c r="B44" s="8" t="str">
        <f t="shared" si="3"/>
        <v>令和5/10末</v>
      </c>
      <c r="C44" s="16">
        <v>42</v>
      </c>
      <c r="D44" s="16">
        <v>41</v>
      </c>
      <c r="E44" s="17" t="s">
        <v>466</v>
      </c>
      <c r="F44" s="16">
        <v>115</v>
      </c>
      <c r="G44" s="16">
        <v>1</v>
      </c>
      <c r="H44" s="16">
        <v>127</v>
      </c>
      <c r="I44" s="16">
        <v>2</v>
      </c>
      <c r="J44" s="16">
        <v>242</v>
      </c>
      <c r="K44" s="16">
        <v>3</v>
      </c>
      <c r="L44" s="16">
        <v>122</v>
      </c>
      <c r="M44" s="9" t="s">
        <v>396</v>
      </c>
    </row>
    <row r="45" spans="1:13" x14ac:dyDescent="0.2">
      <c r="A45" s="10" t="str">
        <f t="shared" si="3"/>
        <v>2023/10末</v>
      </c>
      <c r="B45" s="10" t="str">
        <f t="shared" si="3"/>
        <v>令和5/10末</v>
      </c>
      <c r="C45" s="18">
        <v>43</v>
      </c>
      <c r="D45" s="18">
        <v>42</v>
      </c>
      <c r="E45" s="19" t="s">
        <v>82</v>
      </c>
      <c r="F45" s="18">
        <v>162</v>
      </c>
      <c r="G45" s="18">
        <v>0</v>
      </c>
      <c r="H45" s="18">
        <v>164</v>
      </c>
      <c r="I45" s="18">
        <v>8</v>
      </c>
      <c r="J45" s="18">
        <v>326</v>
      </c>
      <c r="K45" s="18">
        <v>8</v>
      </c>
      <c r="L45" s="18">
        <v>149</v>
      </c>
      <c r="M45" s="7" t="s">
        <v>396</v>
      </c>
    </row>
    <row r="46" spans="1:13" x14ac:dyDescent="0.2">
      <c r="A46" s="8" t="str">
        <f t="shared" si="3"/>
        <v>2023/10末</v>
      </c>
      <c r="B46" s="8" t="str">
        <f t="shared" si="3"/>
        <v>令和5/10末</v>
      </c>
      <c r="C46" s="16">
        <v>44</v>
      </c>
      <c r="D46" s="16">
        <v>43</v>
      </c>
      <c r="E46" s="17" t="s">
        <v>83</v>
      </c>
      <c r="F46" s="16">
        <v>196</v>
      </c>
      <c r="G46" s="16">
        <v>0</v>
      </c>
      <c r="H46" s="16">
        <v>211</v>
      </c>
      <c r="I46" s="16">
        <v>0</v>
      </c>
      <c r="J46" s="16">
        <v>407</v>
      </c>
      <c r="K46" s="16">
        <v>0</v>
      </c>
      <c r="L46" s="16">
        <v>191</v>
      </c>
      <c r="M46" s="9" t="s">
        <v>396</v>
      </c>
    </row>
    <row r="47" spans="1:13" x14ac:dyDescent="0.2">
      <c r="A47" s="10" t="str">
        <f t="shared" si="3"/>
        <v>2023/10末</v>
      </c>
      <c r="B47" s="10" t="str">
        <f t="shared" si="3"/>
        <v>令和5/10末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52</v>
      </c>
      <c r="I47" s="18">
        <v>0</v>
      </c>
      <c r="J47" s="18">
        <v>82</v>
      </c>
      <c r="K47" s="18">
        <v>0</v>
      </c>
      <c r="L47" s="18">
        <v>42</v>
      </c>
      <c r="M47" s="7" t="s">
        <v>396</v>
      </c>
    </row>
    <row r="48" spans="1:13" x14ac:dyDescent="0.2">
      <c r="A48" s="8" t="str">
        <f t="shared" si="3"/>
        <v>2023/10末</v>
      </c>
      <c r="B48" s="8" t="str">
        <f t="shared" si="3"/>
        <v>令和5/10末</v>
      </c>
      <c r="C48" s="16">
        <v>46</v>
      </c>
      <c r="D48" s="16">
        <v>45</v>
      </c>
      <c r="E48" s="17" t="s">
        <v>85</v>
      </c>
      <c r="F48" s="16">
        <v>146</v>
      </c>
      <c r="G48" s="16">
        <v>0</v>
      </c>
      <c r="H48" s="16">
        <v>135</v>
      </c>
      <c r="I48" s="16">
        <v>1</v>
      </c>
      <c r="J48" s="16">
        <v>281</v>
      </c>
      <c r="K48" s="16">
        <v>1</v>
      </c>
      <c r="L48" s="16">
        <v>132</v>
      </c>
      <c r="M48" s="9" t="s">
        <v>396</v>
      </c>
    </row>
    <row r="49" spans="1:13" x14ac:dyDescent="0.2">
      <c r="A49" s="10" t="str">
        <f t="shared" si="3"/>
        <v>2023/10末</v>
      </c>
      <c r="B49" s="10" t="str">
        <f t="shared" si="3"/>
        <v>令和5/10末</v>
      </c>
      <c r="C49" s="18">
        <v>47</v>
      </c>
      <c r="D49" s="18">
        <v>46</v>
      </c>
      <c r="E49" s="19" t="s">
        <v>86</v>
      </c>
      <c r="F49" s="18">
        <v>102</v>
      </c>
      <c r="G49" s="18">
        <v>1</v>
      </c>
      <c r="H49" s="18">
        <v>150</v>
      </c>
      <c r="I49" s="18">
        <v>1</v>
      </c>
      <c r="J49" s="18">
        <v>252</v>
      </c>
      <c r="K49" s="18">
        <v>2</v>
      </c>
      <c r="L49" s="18">
        <v>210</v>
      </c>
      <c r="M49" s="7" t="s">
        <v>396</v>
      </c>
    </row>
    <row r="50" spans="1:13" x14ac:dyDescent="0.2">
      <c r="A50" s="8" t="str">
        <f t="shared" si="3"/>
        <v>2023/10末</v>
      </c>
      <c r="B50" s="8" t="str">
        <f t="shared" si="3"/>
        <v>令和5/10末</v>
      </c>
      <c r="C50" s="16">
        <v>48</v>
      </c>
      <c r="D50" s="16">
        <v>47</v>
      </c>
      <c r="E50" s="17" t="s">
        <v>87</v>
      </c>
      <c r="F50" s="16">
        <v>106</v>
      </c>
      <c r="G50" s="16">
        <v>0</v>
      </c>
      <c r="H50" s="16">
        <v>115</v>
      </c>
      <c r="I50" s="16">
        <v>0</v>
      </c>
      <c r="J50" s="16">
        <v>221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2023/10末</v>
      </c>
      <c r="B51" s="10" t="str">
        <f t="shared" si="3"/>
        <v>令和5/10末</v>
      </c>
      <c r="C51" s="18">
        <v>49</v>
      </c>
      <c r="D51" s="18">
        <v>48</v>
      </c>
      <c r="E51" s="19" t="s">
        <v>88</v>
      </c>
      <c r="F51" s="18">
        <v>148</v>
      </c>
      <c r="G51" s="18">
        <v>0</v>
      </c>
      <c r="H51" s="18">
        <v>136</v>
      </c>
      <c r="I51" s="18">
        <v>1</v>
      </c>
      <c r="J51" s="18">
        <v>284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2023/10末</v>
      </c>
      <c r="B52" s="8" t="str">
        <f t="shared" si="3"/>
        <v>令和5/10末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85</v>
      </c>
      <c r="I52" s="16">
        <v>1</v>
      </c>
      <c r="J52" s="16">
        <v>173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2023/10末</v>
      </c>
      <c r="B53" s="10" t="str">
        <f t="shared" si="4"/>
        <v>令和5/10末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2023/10末</v>
      </c>
      <c r="B54" s="8" t="str">
        <f t="shared" si="4"/>
        <v>令和5/10末</v>
      </c>
      <c r="C54" s="16">
        <v>52</v>
      </c>
      <c r="D54" s="16">
        <v>51</v>
      </c>
      <c r="E54" s="17" t="s">
        <v>91</v>
      </c>
      <c r="F54" s="16">
        <v>99</v>
      </c>
      <c r="G54" s="16">
        <v>0</v>
      </c>
      <c r="H54" s="16">
        <v>107</v>
      </c>
      <c r="I54" s="16">
        <v>0</v>
      </c>
      <c r="J54" s="16">
        <v>206</v>
      </c>
      <c r="K54" s="16">
        <v>0</v>
      </c>
      <c r="L54" s="16">
        <v>91</v>
      </c>
      <c r="M54" s="9" t="s">
        <v>396</v>
      </c>
    </row>
    <row r="55" spans="1:13" x14ac:dyDescent="0.2">
      <c r="A55" s="10" t="str">
        <f t="shared" si="4"/>
        <v>2023/10末</v>
      </c>
      <c r="B55" s="10" t="str">
        <f t="shared" si="4"/>
        <v>令和5/10末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14</v>
      </c>
      <c r="I55" s="18">
        <v>0</v>
      </c>
      <c r="J55" s="18">
        <v>29</v>
      </c>
      <c r="K55" s="18">
        <v>0</v>
      </c>
      <c r="L55" s="18">
        <v>14</v>
      </c>
      <c r="M55" s="7" t="s">
        <v>396</v>
      </c>
    </row>
    <row r="56" spans="1:13" x14ac:dyDescent="0.2">
      <c r="A56" s="8" t="str">
        <f t="shared" si="4"/>
        <v>2023/10末</v>
      </c>
      <c r="B56" s="8" t="str">
        <f t="shared" si="4"/>
        <v>令和5/10末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65</v>
      </c>
      <c r="I56" s="16">
        <v>1</v>
      </c>
      <c r="J56" s="16">
        <v>126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2023/10末</v>
      </c>
      <c r="B57" s="10" t="str">
        <f t="shared" si="4"/>
        <v>令和5/10末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155</v>
      </c>
      <c r="I57" s="18">
        <v>4</v>
      </c>
      <c r="J57" s="18">
        <v>289</v>
      </c>
      <c r="K57" s="18">
        <v>4</v>
      </c>
      <c r="L57" s="18">
        <v>123</v>
      </c>
      <c r="M57" s="7" t="s">
        <v>396</v>
      </c>
    </row>
    <row r="58" spans="1:13" x14ac:dyDescent="0.2">
      <c r="A58" s="8" t="str">
        <f t="shared" si="4"/>
        <v>2023/10末</v>
      </c>
      <c r="B58" s="8" t="str">
        <f t="shared" si="4"/>
        <v>令和5/10末</v>
      </c>
      <c r="C58" s="16">
        <v>56</v>
      </c>
      <c r="D58" s="16">
        <v>55</v>
      </c>
      <c r="E58" s="17" t="s">
        <v>95</v>
      </c>
      <c r="F58" s="16">
        <v>305</v>
      </c>
      <c r="G58" s="16">
        <v>8</v>
      </c>
      <c r="H58" s="16">
        <v>332</v>
      </c>
      <c r="I58" s="16">
        <v>9</v>
      </c>
      <c r="J58" s="16">
        <v>637</v>
      </c>
      <c r="K58" s="16">
        <v>17</v>
      </c>
      <c r="L58" s="16">
        <v>282</v>
      </c>
      <c r="M58" s="9" t="s">
        <v>396</v>
      </c>
    </row>
    <row r="59" spans="1:13" x14ac:dyDescent="0.2">
      <c r="A59" s="10" t="str">
        <f t="shared" si="4"/>
        <v>2023/10末</v>
      </c>
      <c r="B59" s="10" t="str">
        <f t="shared" si="4"/>
        <v>令和5/10末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2023/10末</v>
      </c>
      <c r="B60" s="8" t="str">
        <f t="shared" si="4"/>
        <v>令和5/10末</v>
      </c>
      <c r="C60" s="16">
        <v>58</v>
      </c>
      <c r="D60" s="16">
        <v>57</v>
      </c>
      <c r="E60" s="17" t="s">
        <v>96</v>
      </c>
      <c r="F60" s="16">
        <v>78</v>
      </c>
      <c r="G60" s="16">
        <v>3</v>
      </c>
      <c r="H60" s="16">
        <v>79</v>
      </c>
      <c r="I60" s="16">
        <v>2</v>
      </c>
      <c r="J60" s="16">
        <v>157</v>
      </c>
      <c r="K60" s="16">
        <v>5</v>
      </c>
      <c r="L60" s="16">
        <v>73</v>
      </c>
      <c r="M60" s="9" t="s">
        <v>396</v>
      </c>
    </row>
    <row r="61" spans="1:13" x14ac:dyDescent="0.2">
      <c r="A61" s="10" t="str">
        <f t="shared" si="4"/>
        <v>2023/10末</v>
      </c>
      <c r="B61" s="10" t="str">
        <f t="shared" si="4"/>
        <v>令和5/10末</v>
      </c>
      <c r="C61" s="18">
        <v>59</v>
      </c>
      <c r="D61" s="18">
        <v>58</v>
      </c>
      <c r="E61" s="19" t="s">
        <v>97</v>
      </c>
      <c r="F61" s="18">
        <v>128</v>
      </c>
      <c r="G61" s="18">
        <v>0</v>
      </c>
      <c r="H61" s="18">
        <v>117</v>
      </c>
      <c r="I61" s="18">
        <v>0</v>
      </c>
      <c r="J61" s="18">
        <v>245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2023/10末</v>
      </c>
      <c r="B62" s="8" t="str">
        <f t="shared" si="4"/>
        <v>令和5/10末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2023/10末</v>
      </c>
      <c r="B63" s="10" t="str">
        <f t="shared" si="4"/>
        <v>令和5/10末</v>
      </c>
      <c r="C63" s="18">
        <v>61</v>
      </c>
      <c r="D63" s="18">
        <v>60</v>
      </c>
      <c r="E63" s="19" t="s">
        <v>99</v>
      </c>
      <c r="F63" s="18">
        <v>259</v>
      </c>
      <c r="G63" s="18">
        <v>5</v>
      </c>
      <c r="H63" s="18">
        <v>286</v>
      </c>
      <c r="I63" s="18">
        <v>13</v>
      </c>
      <c r="J63" s="18">
        <v>545</v>
      </c>
      <c r="K63" s="18">
        <v>18</v>
      </c>
      <c r="L63" s="18">
        <v>285</v>
      </c>
      <c r="M63" s="7" t="s">
        <v>396</v>
      </c>
    </row>
    <row r="64" spans="1:13" x14ac:dyDescent="0.2">
      <c r="A64" s="8" t="str">
        <f t="shared" si="4"/>
        <v>2023/10末</v>
      </c>
      <c r="B64" s="8" t="str">
        <f t="shared" si="4"/>
        <v>令和5/10末</v>
      </c>
      <c r="C64" s="16">
        <v>62</v>
      </c>
      <c r="D64" s="16">
        <v>61</v>
      </c>
      <c r="E64" s="17" t="s">
        <v>100</v>
      </c>
      <c r="F64" s="16">
        <v>283</v>
      </c>
      <c r="G64" s="16">
        <v>7</v>
      </c>
      <c r="H64" s="16">
        <v>260</v>
      </c>
      <c r="I64" s="16">
        <v>9</v>
      </c>
      <c r="J64" s="16">
        <v>543</v>
      </c>
      <c r="K64" s="16">
        <v>16</v>
      </c>
      <c r="L64" s="16">
        <v>291</v>
      </c>
      <c r="M64" s="9" t="s">
        <v>396</v>
      </c>
    </row>
    <row r="65" spans="1:13" x14ac:dyDescent="0.2">
      <c r="A65" s="10" t="str">
        <f t="shared" si="4"/>
        <v>2023/10末</v>
      </c>
      <c r="B65" s="10" t="str">
        <f t="shared" si="4"/>
        <v>令和5/10末</v>
      </c>
      <c r="C65" s="18">
        <v>63</v>
      </c>
      <c r="D65" s="18">
        <v>62</v>
      </c>
      <c r="E65" s="19" t="s">
        <v>101</v>
      </c>
      <c r="F65" s="18">
        <v>119</v>
      </c>
      <c r="G65" s="18">
        <v>2</v>
      </c>
      <c r="H65" s="18">
        <v>101</v>
      </c>
      <c r="I65" s="18">
        <v>7</v>
      </c>
      <c r="J65" s="18">
        <v>220</v>
      </c>
      <c r="K65" s="18">
        <v>9</v>
      </c>
      <c r="L65" s="18">
        <v>136</v>
      </c>
      <c r="M65" s="7" t="s">
        <v>396</v>
      </c>
    </row>
    <row r="66" spans="1:13" x14ac:dyDescent="0.2">
      <c r="A66" s="8" t="str">
        <f t="shared" si="4"/>
        <v>2023/10末</v>
      </c>
      <c r="B66" s="8" t="str">
        <f t="shared" si="4"/>
        <v>令和5/10末</v>
      </c>
      <c r="C66" s="16">
        <v>64</v>
      </c>
      <c r="D66" s="16">
        <v>63</v>
      </c>
      <c r="E66" s="17" t="s">
        <v>102</v>
      </c>
      <c r="F66" s="16">
        <v>345</v>
      </c>
      <c r="G66" s="16">
        <v>7</v>
      </c>
      <c r="H66" s="16">
        <v>337</v>
      </c>
      <c r="I66" s="16">
        <v>7</v>
      </c>
      <c r="J66" s="16">
        <v>682</v>
      </c>
      <c r="K66" s="16">
        <v>14</v>
      </c>
      <c r="L66" s="16">
        <v>320</v>
      </c>
      <c r="M66" s="9" t="s">
        <v>396</v>
      </c>
    </row>
    <row r="67" spans="1:13" x14ac:dyDescent="0.2">
      <c r="A67" s="10" t="str">
        <f t="shared" si="4"/>
        <v>2023/10末</v>
      </c>
      <c r="B67" s="10" t="str">
        <f t="shared" si="4"/>
        <v>令和5/10末</v>
      </c>
      <c r="C67" s="18">
        <v>65</v>
      </c>
      <c r="D67" s="18">
        <v>64</v>
      </c>
      <c r="E67" s="19" t="s">
        <v>103</v>
      </c>
      <c r="F67" s="18">
        <v>334</v>
      </c>
      <c r="G67" s="18">
        <v>16</v>
      </c>
      <c r="H67" s="18">
        <v>345</v>
      </c>
      <c r="I67" s="18">
        <v>18</v>
      </c>
      <c r="J67" s="18">
        <v>679</v>
      </c>
      <c r="K67" s="18">
        <v>34</v>
      </c>
      <c r="L67" s="18">
        <v>309</v>
      </c>
      <c r="M67" s="7" t="s">
        <v>396</v>
      </c>
    </row>
    <row r="68" spans="1:13" x14ac:dyDescent="0.2">
      <c r="A68" s="8" t="str">
        <f t="shared" si="4"/>
        <v>2023/10末</v>
      </c>
      <c r="B68" s="8" t="str">
        <f t="shared" si="4"/>
        <v>令和5/10末</v>
      </c>
      <c r="C68" s="16">
        <v>66</v>
      </c>
      <c r="D68" s="16">
        <v>65</v>
      </c>
      <c r="E68" s="17" t="s">
        <v>104</v>
      </c>
      <c r="F68" s="16">
        <v>5</v>
      </c>
      <c r="G68" s="16">
        <v>0</v>
      </c>
      <c r="H68" s="16">
        <v>6</v>
      </c>
      <c r="I68" s="16">
        <v>0</v>
      </c>
      <c r="J68" s="16">
        <v>11</v>
      </c>
      <c r="K68" s="16">
        <v>0</v>
      </c>
      <c r="L68" s="16">
        <v>7</v>
      </c>
      <c r="M68" s="9" t="s">
        <v>396</v>
      </c>
    </row>
    <row r="69" spans="1:13" x14ac:dyDescent="0.2">
      <c r="A69" s="10" t="str">
        <f t="shared" ref="A69:B84" si="5">A68</f>
        <v>2023/10末</v>
      </c>
      <c r="B69" s="10" t="str">
        <f t="shared" si="5"/>
        <v>令和5/10末</v>
      </c>
      <c r="C69" s="18">
        <v>67</v>
      </c>
      <c r="D69" s="18">
        <v>66</v>
      </c>
      <c r="E69" s="19" t="s">
        <v>105</v>
      </c>
      <c r="F69" s="18">
        <v>99</v>
      </c>
      <c r="G69" s="18">
        <v>0</v>
      </c>
      <c r="H69" s="18">
        <v>100</v>
      </c>
      <c r="I69" s="18">
        <v>0</v>
      </c>
      <c r="J69" s="18">
        <v>199</v>
      </c>
      <c r="K69" s="18">
        <v>0</v>
      </c>
      <c r="L69" s="18">
        <v>95</v>
      </c>
      <c r="M69" s="7" t="s">
        <v>396</v>
      </c>
    </row>
    <row r="70" spans="1:13" x14ac:dyDescent="0.2">
      <c r="A70" s="8" t="str">
        <f t="shared" si="5"/>
        <v>2023/10末</v>
      </c>
      <c r="B70" s="8" t="str">
        <f t="shared" si="5"/>
        <v>令和5/10末</v>
      </c>
      <c r="C70" s="16">
        <v>68</v>
      </c>
      <c r="D70" s="16">
        <v>67</v>
      </c>
      <c r="E70" s="17" t="s">
        <v>106</v>
      </c>
      <c r="F70" s="16">
        <v>223</v>
      </c>
      <c r="G70" s="16">
        <v>3</v>
      </c>
      <c r="H70" s="16">
        <v>262</v>
      </c>
      <c r="I70" s="16">
        <v>6</v>
      </c>
      <c r="J70" s="16">
        <v>485</v>
      </c>
      <c r="K70" s="16">
        <v>9</v>
      </c>
      <c r="L70" s="16">
        <v>198</v>
      </c>
      <c r="M70" s="9" t="s">
        <v>396</v>
      </c>
    </row>
    <row r="71" spans="1:13" x14ac:dyDescent="0.2">
      <c r="A71" s="10" t="str">
        <f t="shared" si="5"/>
        <v>2023/10末</v>
      </c>
      <c r="B71" s="10" t="str">
        <f t="shared" si="5"/>
        <v>令和5/10末</v>
      </c>
      <c r="C71" s="18">
        <v>69</v>
      </c>
      <c r="D71" s="18">
        <v>68</v>
      </c>
      <c r="E71" s="19" t="s">
        <v>107</v>
      </c>
      <c r="F71" s="18">
        <v>342</v>
      </c>
      <c r="G71" s="18">
        <v>1</v>
      </c>
      <c r="H71" s="18">
        <v>350</v>
      </c>
      <c r="I71" s="18">
        <v>3</v>
      </c>
      <c r="J71" s="18">
        <v>692</v>
      </c>
      <c r="K71" s="18">
        <v>4</v>
      </c>
      <c r="L71" s="18">
        <v>343</v>
      </c>
      <c r="M71" s="7" t="s">
        <v>396</v>
      </c>
    </row>
    <row r="72" spans="1:13" x14ac:dyDescent="0.2">
      <c r="A72" s="8" t="str">
        <f t="shared" si="5"/>
        <v>2023/10末</v>
      </c>
      <c r="B72" s="8" t="str">
        <f t="shared" si="5"/>
        <v>令和5/10末</v>
      </c>
      <c r="C72" s="16">
        <v>70</v>
      </c>
      <c r="D72" s="16">
        <v>69</v>
      </c>
      <c r="E72" s="17" t="s">
        <v>108</v>
      </c>
      <c r="F72" s="16">
        <v>375</v>
      </c>
      <c r="G72" s="16">
        <v>7</v>
      </c>
      <c r="H72" s="16">
        <v>311</v>
      </c>
      <c r="I72" s="16">
        <v>5</v>
      </c>
      <c r="J72" s="16">
        <v>686</v>
      </c>
      <c r="K72" s="16">
        <v>12</v>
      </c>
      <c r="L72" s="16">
        <v>354</v>
      </c>
      <c r="M72" s="9" t="s">
        <v>396</v>
      </c>
    </row>
    <row r="73" spans="1:13" x14ac:dyDescent="0.2">
      <c r="A73" s="10" t="str">
        <f t="shared" si="5"/>
        <v>2023/10末</v>
      </c>
      <c r="B73" s="10" t="str">
        <f t="shared" si="5"/>
        <v>令和5/10末</v>
      </c>
      <c r="C73" s="18">
        <v>71</v>
      </c>
      <c r="D73" s="18">
        <v>70</v>
      </c>
      <c r="E73" s="19" t="s">
        <v>109</v>
      </c>
      <c r="F73" s="18">
        <v>173</v>
      </c>
      <c r="G73" s="18">
        <v>1</v>
      </c>
      <c r="H73" s="18">
        <v>166</v>
      </c>
      <c r="I73" s="18">
        <v>1</v>
      </c>
      <c r="J73" s="18">
        <v>339</v>
      </c>
      <c r="K73" s="18">
        <v>2</v>
      </c>
      <c r="L73" s="18">
        <v>146</v>
      </c>
      <c r="M73" s="7" t="s">
        <v>396</v>
      </c>
    </row>
    <row r="74" spans="1:13" x14ac:dyDescent="0.2">
      <c r="A74" s="8" t="str">
        <f t="shared" si="5"/>
        <v>2023/10末</v>
      </c>
      <c r="B74" s="8" t="str">
        <f t="shared" si="5"/>
        <v>令和5/10末</v>
      </c>
      <c r="C74" s="16">
        <v>72</v>
      </c>
      <c r="D74" s="16">
        <v>71</v>
      </c>
      <c r="E74" s="17" t="s">
        <v>110</v>
      </c>
      <c r="F74" s="16">
        <v>202</v>
      </c>
      <c r="G74" s="16">
        <v>2</v>
      </c>
      <c r="H74" s="16">
        <v>175</v>
      </c>
      <c r="I74" s="16">
        <v>7</v>
      </c>
      <c r="J74" s="16">
        <v>377</v>
      </c>
      <c r="K74" s="16">
        <v>9</v>
      </c>
      <c r="L74" s="16">
        <v>186</v>
      </c>
      <c r="M74" s="9" t="s">
        <v>396</v>
      </c>
    </row>
    <row r="75" spans="1:13" x14ac:dyDescent="0.2">
      <c r="A75" s="10" t="str">
        <f t="shared" si="5"/>
        <v>2023/10末</v>
      </c>
      <c r="B75" s="10" t="str">
        <f t="shared" si="5"/>
        <v>令和5/10末</v>
      </c>
      <c r="C75" s="18">
        <v>73</v>
      </c>
      <c r="D75" s="18">
        <v>72</v>
      </c>
      <c r="E75" s="19" t="s">
        <v>111</v>
      </c>
      <c r="F75" s="18">
        <v>231</v>
      </c>
      <c r="G75" s="18">
        <v>2</v>
      </c>
      <c r="H75" s="18">
        <v>304</v>
      </c>
      <c r="I75" s="18">
        <v>9</v>
      </c>
      <c r="J75" s="18">
        <v>535</v>
      </c>
      <c r="K75" s="18">
        <v>11</v>
      </c>
      <c r="L75" s="18">
        <v>261</v>
      </c>
      <c r="M75" s="7" t="s">
        <v>396</v>
      </c>
    </row>
    <row r="76" spans="1:13" x14ac:dyDescent="0.2">
      <c r="A76" s="8" t="str">
        <f t="shared" si="5"/>
        <v>2023/10末</v>
      </c>
      <c r="B76" s="8" t="str">
        <f t="shared" si="5"/>
        <v>令和5/10末</v>
      </c>
      <c r="C76" s="16">
        <v>74</v>
      </c>
      <c r="D76" s="16">
        <v>73</v>
      </c>
      <c r="E76" s="17" t="s">
        <v>112</v>
      </c>
      <c r="F76" s="16">
        <v>427</v>
      </c>
      <c r="G76" s="16">
        <v>1</v>
      </c>
      <c r="H76" s="16">
        <v>317</v>
      </c>
      <c r="I76" s="16">
        <v>2</v>
      </c>
      <c r="J76" s="16">
        <v>744</v>
      </c>
      <c r="K76" s="16">
        <v>3</v>
      </c>
      <c r="L76" s="16">
        <v>430</v>
      </c>
      <c r="M76" s="9" t="s">
        <v>396</v>
      </c>
    </row>
    <row r="77" spans="1:13" x14ac:dyDescent="0.2">
      <c r="A77" s="10" t="str">
        <f t="shared" si="5"/>
        <v>2023/10末</v>
      </c>
      <c r="B77" s="10" t="str">
        <f t="shared" si="5"/>
        <v>令和5/10末</v>
      </c>
      <c r="C77" s="18">
        <v>75</v>
      </c>
      <c r="D77" s="18">
        <v>74</v>
      </c>
      <c r="E77" s="19" t="s">
        <v>113</v>
      </c>
      <c r="F77" s="18">
        <v>429</v>
      </c>
      <c r="G77" s="18">
        <v>1</v>
      </c>
      <c r="H77" s="18">
        <v>436</v>
      </c>
      <c r="I77" s="18">
        <v>5</v>
      </c>
      <c r="J77" s="18">
        <v>865</v>
      </c>
      <c r="K77" s="18">
        <v>6</v>
      </c>
      <c r="L77" s="18">
        <v>383</v>
      </c>
      <c r="M77" s="7" t="s">
        <v>396</v>
      </c>
    </row>
    <row r="78" spans="1:13" x14ac:dyDescent="0.2">
      <c r="A78" s="8" t="str">
        <f t="shared" si="5"/>
        <v>2023/10末</v>
      </c>
      <c r="B78" s="8" t="str">
        <f t="shared" si="5"/>
        <v>令和5/10末</v>
      </c>
      <c r="C78" s="16">
        <v>76</v>
      </c>
      <c r="D78" s="16">
        <v>75</v>
      </c>
      <c r="E78" s="17" t="s">
        <v>114</v>
      </c>
      <c r="F78" s="16">
        <v>221</v>
      </c>
      <c r="G78" s="16">
        <v>4</v>
      </c>
      <c r="H78" s="16">
        <v>241</v>
      </c>
      <c r="I78" s="16">
        <v>5</v>
      </c>
      <c r="J78" s="16">
        <v>462</v>
      </c>
      <c r="K78" s="16">
        <v>9</v>
      </c>
      <c r="L78" s="16">
        <v>190</v>
      </c>
      <c r="M78" s="9" t="s">
        <v>396</v>
      </c>
    </row>
    <row r="79" spans="1:13" x14ac:dyDescent="0.2">
      <c r="A79" s="10" t="str">
        <f t="shared" si="5"/>
        <v>2023/10末</v>
      </c>
      <c r="B79" s="10" t="str">
        <f t="shared" si="5"/>
        <v>令和5/10末</v>
      </c>
      <c r="C79" s="18">
        <v>77</v>
      </c>
      <c r="D79" s="18">
        <v>76</v>
      </c>
      <c r="E79" s="19" t="s">
        <v>115</v>
      </c>
      <c r="F79" s="18">
        <v>13</v>
      </c>
      <c r="G79" s="18">
        <v>0</v>
      </c>
      <c r="H79" s="18">
        <v>10</v>
      </c>
      <c r="I79" s="18">
        <v>0</v>
      </c>
      <c r="J79" s="18">
        <v>23</v>
      </c>
      <c r="K79" s="18">
        <v>0</v>
      </c>
      <c r="L79" s="18">
        <v>10</v>
      </c>
      <c r="M79" s="7" t="s">
        <v>396</v>
      </c>
    </row>
    <row r="80" spans="1:13" x14ac:dyDescent="0.2">
      <c r="A80" s="8" t="str">
        <f t="shared" si="5"/>
        <v>2023/10末</v>
      </c>
      <c r="B80" s="8" t="str">
        <f t="shared" si="5"/>
        <v>令和5/10末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2023/10末</v>
      </c>
      <c r="B81" s="10" t="str">
        <f t="shared" si="5"/>
        <v>令和5/10末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2023/10末</v>
      </c>
      <c r="B82" s="8" t="str">
        <f t="shared" si="5"/>
        <v>令和5/10末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2023/10末</v>
      </c>
      <c r="B83" s="10" t="str">
        <f t="shared" si="5"/>
        <v>令和5/10末</v>
      </c>
      <c r="C83" s="18">
        <v>81</v>
      </c>
      <c r="D83" s="18">
        <v>80</v>
      </c>
      <c r="E83" s="19" t="s">
        <v>119</v>
      </c>
      <c r="F83" s="18">
        <v>333</v>
      </c>
      <c r="G83" s="18">
        <v>3</v>
      </c>
      <c r="H83" s="18">
        <v>284</v>
      </c>
      <c r="I83" s="18">
        <v>4</v>
      </c>
      <c r="J83" s="18">
        <v>617</v>
      </c>
      <c r="K83" s="18">
        <v>7</v>
      </c>
      <c r="L83" s="18">
        <v>306</v>
      </c>
      <c r="M83" s="7" t="s">
        <v>396</v>
      </c>
    </row>
    <row r="84" spans="1:13" x14ac:dyDescent="0.2">
      <c r="A84" s="8" t="str">
        <f t="shared" si="5"/>
        <v>2023/10末</v>
      </c>
      <c r="B84" s="8" t="str">
        <f t="shared" si="5"/>
        <v>令和5/10末</v>
      </c>
      <c r="C84" s="16">
        <v>82</v>
      </c>
      <c r="D84" s="16">
        <v>81</v>
      </c>
      <c r="E84" s="17" t="s">
        <v>120</v>
      </c>
      <c r="F84" s="16">
        <v>420</v>
      </c>
      <c r="G84" s="16">
        <v>1</v>
      </c>
      <c r="H84" s="16">
        <v>410</v>
      </c>
      <c r="I84" s="16">
        <v>10</v>
      </c>
      <c r="J84" s="16">
        <v>830</v>
      </c>
      <c r="K84" s="16">
        <v>11</v>
      </c>
      <c r="L84" s="16">
        <v>377</v>
      </c>
      <c r="M84" s="9" t="s">
        <v>396</v>
      </c>
    </row>
    <row r="85" spans="1:13" x14ac:dyDescent="0.2">
      <c r="A85" s="10" t="str">
        <f t="shared" ref="A85:B100" si="6">A84</f>
        <v>2023/10末</v>
      </c>
      <c r="B85" s="10" t="str">
        <f t="shared" si="6"/>
        <v>令和5/10末</v>
      </c>
      <c r="C85" s="18">
        <v>83</v>
      </c>
      <c r="D85" s="18">
        <v>82</v>
      </c>
      <c r="E85" s="19" t="s">
        <v>121</v>
      </c>
      <c r="F85" s="18">
        <v>209</v>
      </c>
      <c r="G85" s="18">
        <v>0</v>
      </c>
      <c r="H85" s="18">
        <v>168</v>
      </c>
      <c r="I85" s="18">
        <v>1</v>
      </c>
      <c r="J85" s="18">
        <v>377</v>
      </c>
      <c r="K85" s="18">
        <v>1</v>
      </c>
      <c r="L85" s="18">
        <v>195</v>
      </c>
      <c r="M85" s="7" t="s">
        <v>396</v>
      </c>
    </row>
    <row r="86" spans="1:13" x14ac:dyDescent="0.2">
      <c r="A86" s="8" t="str">
        <f t="shared" si="6"/>
        <v>2023/10末</v>
      </c>
      <c r="B86" s="8" t="str">
        <f t="shared" si="6"/>
        <v>令和5/10末</v>
      </c>
      <c r="C86" s="16">
        <v>84</v>
      </c>
      <c r="D86" s="16">
        <v>83</v>
      </c>
      <c r="E86" s="17" t="s">
        <v>122</v>
      </c>
      <c r="F86" s="16">
        <v>218</v>
      </c>
      <c r="G86" s="16">
        <v>0</v>
      </c>
      <c r="H86" s="16">
        <v>206</v>
      </c>
      <c r="I86" s="16">
        <v>1</v>
      </c>
      <c r="J86" s="16">
        <v>424</v>
      </c>
      <c r="K86" s="16">
        <v>1</v>
      </c>
      <c r="L86" s="16">
        <v>214</v>
      </c>
      <c r="M86" s="9" t="s">
        <v>396</v>
      </c>
    </row>
    <row r="87" spans="1:13" x14ac:dyDescent="0.2">
      <c r="A87" s="10" t="str">
        <f t="shared" si="6"/>
        <v>2023/10末</v>
      </c>
      <c r="B87" s="10" t="str">
        <f t="shared" si="6"/>
        <v>令和5/10末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122</v>
      </c>
      <c r="I87" s="18">
        <v>1</v>
      </c>
      <c r="J87" s="18">
        <v>241</v>
      </c>
      <c r="K87" s="18">
        <v>1</v>
      </c>
      <c r="L87" s="18">
        <v>113</v>
      </c>
      <c r="M87" s="7" t="s">
        <v>396</v>
      </c>
    </row>
    <row r="88" spans="1:13" x14ac:dyDescent="0.2">
      <c r="A88" s="8" t="str">
        <f t="shared" si="6"/>
        <v>2023/10末</v>
      </c>
      <c r="B88" s="8" t="str">
        <f t="shared" si="6"/>
        <v>令和5/10末</v>
      </c>
      <c r="C88" s="16">
        <v>86</v>
      </c>
      <c r="D88" s="16">
        <v>85</v>
      </c>
      <c r="E88" s="17" t="s">
        <v>124</v>
      </c>
      <c r="F88" s="16">
        <v>155</v>
      </c>
      <c r="G88" s="16">
        <v>3</v>
      </c>
      <c r="H88" s="16">
        <v>153</v>
      </c>
      <c r="I88" s="16">
        <v>1</v>
      </c>
      <c r="J88" s="16">
        <v>308</v>
      </c>
      <c r="K88" s="16">
        <v>4</v>
      </c>
      <c r="L88" s="16">
        <v>148</v>
      </c>
      <c r="M88" s="9" t="s">
        <v>396</v>
      </c>
    </row>
    <row r="89" spans="1:13" x14ac:dyDescent="0.2">
      <c r="A89" s="10" t="str">
        <f t="shared" si="6"/>
        <v>2023/10末</v>
      </c>
      <c r="B89" s="10" t="str">
        <f t="shared" si="6"/>
        <v>令和5/10末</v>
      </c>
      <c r="C89" s="18">
        <v>87</v>
      </c>
      <c r="D89" s="18">
        <v>86</v>
      </c>
      <c r="E89" s="19" t="s">
        <v>125</v>
      </c>
      <c r="F89" s="18">
        <v>266</v>
      </c>
      <c r="G89" s="18">
        <v>0</v>
      </c>
      <c r="H89" s="18">
        <v>258</v>
      </c>
      <c r="I89" s="18">
        <v>4</v>
      </c>
      <c r="J89" s="18">
        <v>524</v>
      </c>
      <c r="K89" s="18">
        <v>4</v>
      </c>
      <c r="L89" s="18">
        <v>242</v>
      </c>
      <c r="M89" s="7" t="s">
        <v>396</v>
      </c>
    </row>
    <row r="90" spans="1:13" x14ac:dyDescent="0.2">
      <c r="A90" s="8" t="str">
        <f t="shared" si="6"/>
        <v>2023/10末</v>
      </c>
      <c r="B90" s="8" t="str">
        <f t="shared" si="6"/>
        <v>令和5/10末</v>
      </c>
      <c r="C90" s="16">
        <v>88</v>
      </c>
      <c r="D90" s="16">
        <v>87</v>
      </c>
      <c r="E90" s="17" t="s">
        <v>126</v>
      </c>
      <c r="F90" s="16">
        <v>259</v>
      </c>
      <c r="G90" s="16">
        <v>1</v>
      </c>
      <c r="H90" s="16">
        <v>261</v>
      </c>
      <c r="I90" s="16">
        <v>4</v>
      </c>
      <c r="J90" s="16">
        <v>520</v>
      </c>
      <c r="K90" s="16">
        <v>5</v>
      </c>
      <c r="L90" s="16">
        <v>251</v>
      </c>
      <c r="M90" s="9" t="s">
        <v>396</v>
      </c>
    </row>
    <row r="91" spans="1:13" x14ac:dyDescent="0.2">
      <c r="A91" s="10" t="str">
        <f t="shared" si="6"/>
        <v>2023/10末</v>
      </c>
      <c r="B91" s="10" t="str">
        <f t="shared" si="6"/>
        <v>令和5/10末</v>
      </c>
      <c r="C91" s="18">
        <v>89</v>
      </c>
      <c r="D91" s="18">
        <v>88</v>
      </c>
      <c r="E91" s="19" t="s">
        <v>127</v>
      </c>
      <c r="F91" s="18">
        <v>213</v>
      </c>
      <c r="G91" s="18">
        <v>8</v>
      </c>
      <c r="H91" s="18">
        <v>220</v>
      </c>
      <c r="I91" s="18">
        <v>3</v>
      </c>
      <c r="J91" s="18">
        <v>433</v>
      </c>
      <c r="K91" s="18">
        <v>11</v>
      </c>
      <c r="L91" s="18">
        <v>186</v>
      </c>
      <c r="M91" s="7" t="s">
        <v>396</v>
      </c>
    </row>
    <row r="92" spans="1:13" x14ac:dyDescent="0.2">
      <c r="A92" s="8" t="str">
        <f t="shared" si="6"/>
        <v>2023/10末</v>
      </c>
      <c r="B92" s="8" t="str">
        <f t="shared" si="6"/>
        <v>令和5/10末</v>
      </c>
      <c r="C92" s="16">
        <v>90</v>
      </c>
      <c r="D92" s="16">
        <v>89</v>
      </c>
      <c r="E92" s="17" t="s">
        <v>128</v>
      </c>
      <c r="F92" s="16">
        <v>154</v>
      </c>
      <c r="G92" s="16">
        <v>5</v>
      </c>
      <c r="H92" s="16">
        <v>134</v>
      </c>
      <c r="I92" s="16">
        <v>5</v>
      </c>
      <c r="J92" s="16">
        <v>288</v>
      </c>
      <c r="K92" s="16">
        <v>10</v>
      </c>
      <c r="L92" s="16">
        <v>139</v>
      </c>
      <c r="M92" s="9" t="s">
        <v>396</v>
      </c>
    </row>
    <row r="93" spans="1:13" x14ac:dyDescent="0.2">
      <c r="A93" s="10" t="str">
        <f t="shared" si="6"/>
        <v>2023/10末</v>
      </c>
      <c r="B93" s="10" t="str">
        <f t="shared" si="6"/>
        <v>令和5/10末</v>
      </c>
      <c r="C93" s="18">
        <v>91</v>
      </c>
      <c r="D93" s="18">
        <v>90</v>
      </c>
      <c r="E93" s="19" t="s">
        <v>129</v>
      </c>
      <c r="F93" s="18">
        <v>364</v>
      </c>
      <c r="G93" s="18">
        <v>6</v>
      </c>
      <c r="H93" s="18">
        <v>362</v>
      </c>
      <c r="I93" s="18">
        <v>6</v>
      </c>
      <c r="J93" s="18">
        <v>726</v>
      </c>
      <c r="K93" s="18">
        <v>12</v>
      </c>
      <c r="L93" s="18">
        <v>335</v>
      </c>
      <c r="M93" s="7" t="s">
        <v>396</v>
      </c>
    </row>
    <row r="94" spans="1:13" x14ac:dyDescent="0.2">
      <c r="A94" s="8" t="str">
        <f t="shared" si="6"/>
        <v>2023/10末</v>
      </c>
      <c r="B94" s="8" t="str">
        <f t="shared" si="6"/>
        <v>令和5/10末</v>
      </c>
      <c r="C94" s="16">
        <v>92</v>
      </c>
      <c r="D94" s="16">
        <v>91</v>
      </c>
      <c r="E94" s="17" t="s">
        <v>130</v>
      </c>
      <c r="F94" s="16">
        <v>218</v>
      </c>
      <c r="G94" s="16">
        <v>4</v>
      </c>
      <c r="H94" s="16">
        <v>229</v>
      </c>
      <c r="I94" s="16">
        <v>1</v>
      </c>
      <c r="J94" s="16">
        <v>447</v>
      </c>
      <c r="K94" s="16">
        <v>5</v>
      </c>
      <c r="L94" s="16">
        <v>205</v>
      </c>
      <c r="M94" s="9" t="s">
        <v>396</v>
      </c>
    </row>
    <row r="95" spans="1:13" x14ac:dyDescent="0.2">
      <c r="A95" s="10" t="str">
        <f t="shared" si="6"/>
        <v>2023/10末</v>
      </c>
      <c r="B95" s="10" t="str">
        <f t="shared" si="6"/>
        <v>令和5/10末</v>
      </c>
      <c r="C95" s="18">
        <v>93</v>
      </c>
      <c r="D95" s="18">
        <v>92</v>
      </c>
      <c r="E95" s="19" t="s">
        <v>131</v>
      </c>
      <c r="F95" s="18">
        <v>137</v>
      </c>
      <c r="G95" s="18">
        <v>1</v>
      </c>
      <c r="H95" s="18">
        <v>145</v>
      </c>
      <c r="I95" s="18">
        <v>6</v>
      </c>
      <c r="J95" s="18">
        <v>282</v>
      </c>
      <c r="K95" s="18">
        <v>7</v>
      </c>
      <c r="L95" s="18">
        <v>141</v>
      </c>
      <c r="M95" s="7" t="s">
        <v>396</v>
      </c>
    </row>
    <row r="96" spans="1:13" x14ac:dyDescent="0.2">
      <c r="A96" s="8" t="str">
        <f t="shared" si="6"/>
        <v>2023/10末</v>
      </c>
      <c r="B96" s="8" t="str">
        <f t="shared" si="6"/>
        <v>令和5/10末</v>
      </c>
      <c r="C96" s="16">
        <v>94</v>
      </c>
      <c r="D96" s="16">
        <v>93</v>
      </c>
      <c r="E96" s="17" t="s">
        <v>132</v>
      </c>
      <c r="F96" s="16">
        <v>236</v>
      </c>
      <c r="G96" s="16">
        <v>1</v>
      </c>
      <c r="H96" s="16">
        <v>218</v>
      </c>
      <c r="I96" s="16">
        <v>5</v>
      </c>
      <c r="J96" s="16">
        <v>454</v>
      </c>
      <c r="K96" s="16">
        <v>6</v>
      </c>
      <c r="L96" s="16">
        <v>202</v>
      </c>
      <c r="M96" s="9" t="s">
        <v>396</v>
      </c>
    </row>
    <row r="97" spans="1:13" x14ac:dyDescent="0.2">
      <c r="A97" s="10" t="str">
        <f t="shared" si="6"/>
        <v>2023/10末</v>
      </c>
      <c r="B97" s="10" t="str">
        <f t="shared" si="6"/>
        <v>令和5/10末</v>
      </c>
      <c r="C97" s="18">
        <v>95</v>
      </c>
      <c r="D97" s="18">
        <v>95</v>
      </c>
      <c r="E97" s="19" t="s">
        <v>133</v>
      </c>
      <c r="F97" s="18">
        <v>155</v>
      </c>
      <c r="G97" s="18">
        <v>1</v>
      </c>
      <c r="H97" s="18">
        <v>185</v>
      </c>
      <c r="I97" s="18">
        <v>0</v>
      </c>
      <c r="J97" s="18">
        <v>340</v>
      </c>
      <c r="K97" s="18">
        <v>1</v>
      </c>
      <c r="L97" s="18">
        <v>146</v>
      </c>
      <c r="M97" s="7" t="s">
        <v>396</v>
      </c>
    </row>
    <row r="98" spans="1:13" x14ac:dyDescent="0.2">
      <c r="A98" s="8" t="str">
        <f t="shared" si="6"/>
        <v>2023/10末</v>
      </c>
      <c r="B98" s="8" t="str">
        <f t="shared" si="6"/>
        <v>令和5/10末</v>
      </c>
      <c r="C98" s="16">
        <v>96</v>
      </c>
      <c r="D98" s="16">
        <v>96</v>
      </c>
      <c r="E98" s="17" t="s">
        <v>134</v>
      </c>
      <c r="F98" s="16">
        <v>134</v>
      </c>
      <c r="G98" s="16">
        <v>2</v>
      </c>
      <c r="H98" s="16">
        <v>134</v>
      </c>
      <c r="I98" s="16">
        <v>4</v>
      </c>
      <c r="J98" s="16">
        <v>268</v>
      </c>
      <c r="K98" s="16">
        <v>6</v>
      </c>
      <c r="L98" s="16">
        <v>142</v>
      </c>
      <c r="M98" s="9" t="s">
        <v>396</v>
      </c>
    </row>
    <row r="99" spans="1:13" x14ac:dyDescent="0.2">
      <c r="A99" s="10" t="str">
        <f t="shared" si="6"/>
        <v>2023/10末</v>
      </c>
      <c r="B99" s="10" t="str">
        <f t="shared" si="6"/>
        <v>令和5/10末</v>
      </c>
      <c r="C99" s="18">
        <v>97</v>
      </c>
      <c r="D99" s="18">
        <v>97</v>
      </c>
      <c r="E99" s="19" t="s">
        <v>135</v>
      </c>
      <c r="F99" s="18">
        <v>116</v>
      </c>
      <c r="G99" s="18">
        <v>2</v>
      </c>
      <c r="H99" s="18">
        <v>110</v>
      </c>
      <c r="I99" s="18">
        <v>1</v>
      </c>
      <c r="J99" s="18">
        <v>226</v>
      </c>
      <c r="K99" s="18">
        <v>3</v>
      </c>
      <c r="L99" s="18">
        <v>98</v>
      </c>
      <c r="M99" s="7" t="s">
        <v>396</v>
      </c>
    </row>
    <row r="100" spans="1:13" x14ac:dyDescent="0.2">
      <c r="A100" s="8" t="str">
        <f t="shared" si="6"/>
        <v>2023/10末</v>
      </c>
      <c r="B100" s="8" t="str">
        <f t="shared" si="6"/>
        <v>令和5/10末</v>
      </c>
      <c r="C100" s="16">
        <v>98</v>
      </c>
      <c r="D100" s="16">
        <v>98</v>
      </c>
      <c r="E100" s="17" t="s">
        <v>136</v>
      </c>
      <c r="F100" s="16">
        <v>130</v>
      </c>
      <c r="G100" s="16">
        <v>2</v>
      </c>
      <c r="H100" s="16">
        <v>154</v>
      </c>
      <c r="I100" s="16">
        <v>22</v>
      </c>
      <c r="J100" s="16">
        <v>284</v>
      </c>
      <c r="K100" s="16">
        <v>24</v>
      </c>
      <c r="L100" s="16">
        <v>143</v>
      </c>
      <c r="M100" s="9" t="s">
        <v>396</v>
      </c>
    </row>
    <row r="101" spans="1:13" x14ac:dyDescent="0.2">
      <c r="A101" s="10" t="str">
        <f t="shared" ref="A101:B116" si="7">A100</f>
        <v>2023/10末</v>
      </c>
      <c r="B101" s="10" t="str">
        <f t="shared" si="7"/>
        <v>令和5/10末</v>
      </c>
      <c r="C101" s="18">
        <v>99</v>
      </c>
      <c r="D101" s="18">
        <v>99</v>
      </c>
      <c r="E101" s="19" t="s">
        <v>137</v>
      </c>
      <c r="F101" s="18">
        <v>153</v>
      </c>
      <c r="G101" s="18">
        <v>0</v>
      </c>
      <c r="H101" s="18">
        <v>156</v>
      </c>
      <c r="I101" s="18">
        <v>0</v>
      </c>
      <c r="J101" s="18">
        <v>309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2023/10末</v>
      </c>
      <c r="B102" s="8" t="str">
        <f t="shared" si="7"/>
        <v>令和5/10末</v>
      </c>
      <c r="C102" s="16">
        <v>100</v>
      </c>
      <c r="D102" s="16">
        <v>106</v>
      </c>
      <c r="E102" s="17" t="s">
        <v>138</v>
      </c>
      <c r="F102" s="16">
        <v>131</v>
      </c>
      <c r="G102" s="16">
        <v>0</v>
      </c>
      <c r="H102" s="16">
        <v>151</v>
      </c>
      <c r="I102" s="16">
        <v>0</v>
      </c>
      <c r="J102" s="16">
        <v>282</v>
      </c>
      <c r="K102" s="16">
        <v>0</v>
      </c>
      <c r="L102" s="16">
        <v>101</v>
      </c>
      <c r="M102" s="9" t="s">
        <v>396</v>
      </c>
    </row>
    <row r="103" spans="1:13" x14ac:dyDescent="0.2">
      <c r="A103" s="10" t="str">
        <f t="shared" si="7"/>
        <v>2023/10末</v>
      </c>
      <c r="B103" s="10" t="str">
        <f t="shared" si="7"/>
        <v>令和5/10末</v>
      </c>
      <c r="C103" s="18">
        <v>101</v>
      </c>
      <c r="D103" s="18">
        <v>107</v>
      </c>
      <c r="E103" s="19" t="s">
        <v>139</v>
      </c>
      <c r="F103" s="18">
        <v>204</v>
      </c>
      <c r="G103" s="18">
        <v>0</v>
      </c>
      <c r="H103" s="18">
        <v>206</v>
      </c>
      <c r="I103" s="18">
        <v>0</v>
      </c>
      <c r="J103" s="18">
        <v>410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2023/10末</v>
      </c>
      <c r="B104" s="8" t="str">
        <f t="shared" si="7"/>
        <v>令和5/10末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201</v>
      </c>
      <c r="I104" s="16">
        <v>0</v>
      </c>
      <c r="J104" s="16">
        <v>410</v>
      </c>
      <c r="K104" s="16">
        <v>0</v>
      </c>
      <c r="L104" s="16">
        <v>135</v>
      </c>
      <c r="M104" s="9" t="s">
        <v>396</v>
      </c>
    </row>
    <row r="105" spans="1:13" x14ac:dyDescent="0.2">
      <c r="A105" s="10" t="str">
        <f t="shared" si="7"/>
        <v>2023/10末</v>
      </c>
      <c r="B105" s="10" t="str">
        <f t="shared" si="7"/>
        <v>令和5/10末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2</v>
      </c>
      <c r="H105" s="18">
        <v>279</v>
      </c>
      <c r="I105" s="18">
        <v>1</v>
      </c>
      <c r="J105" s="18">
        <v>576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2023/10末</v>
      </c>
      <c r="B106" s="8" t="str">
        <f t="shared" si="7"/>
        <v>令和5/10末</v>
      </c>
      <c r="C106" s="16">
        <v>104</v>
      </c>
      <c r="D106" s="16">
        <v>149</v>
      </c>
      <c r="E106" s="17" t="s">
        <v>142</v>
      </c>
      <c r="F106" s="16">
        <v>11</v>
      </c>
      <c r="G106" s="16">
        <v>0</v>
      </c>
      <c r="H106" s="16">
        <v>68</v>
      </c>
      <c r="I106" s="16">
        <v>0</v>
      </c>
      <c r="J106" s="16">
        <v>79</v>
      </c>
      <c r="K106" s="16">
        <v>0</v>
      </c>
      <c r="L106" s="16">
        <v>79</v>
      </c>
      <c r="M106" s="9" t="s">
        <v>396</v>
      </c>
    </row>
    <row r="107" spans="1:13" x14ac:dyDescent="0.2">
      <c r="A107" s="10" t="str">
        <f t="shared" si="7"/>
        <v>2023/10末</v>
      </c>
      <c r="B107" s="10" t="str">
        <f t="shared" si="7"/>
        <v>令和5/10末</v>
      </c>
      <c r="C107" s="18">
        <v>105</v>
      </c>
      <c r="D107" s="18">
        <v>156</v>
      </c>
      <c r="E107" s="19" t="s">
        <v>143</v>
      </c>
      <c r="F107" s="18">
        <v>25</v>
      </c>
      <c r="G107" s="18">
        <v>0</v>
      </c>
      <c r="H107" s="18">
        <v>72</v>
      </c>
      <c r="I107" s="18">
        <v>0</v>
      </c>
      <c r="J107" s="18">
        <v>97</v>
      </c>
      <c r="K107" s="18">
        <v>0</v>
      </c>
      <c r="L107" s="18">
        <v>97</v>
      </c>
      <c r="M107" s="7" t="s">
        <v>396</v>
      </c>
    </row>
    <row r="108" spans="1:13" x14ac:dyDescent="0.2">
      <c r="A108" s="8" t="str">
        <f t="shared" si="7"/>
        <v>2023/10末</v>
      </c>
      <c r="B108" s="8" t="str">
        <f t="shared" si="7"/>
        <v>令和5/10末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2023/10末</v>
      </c>
      <c r="B109" s="10" t="str">
        <f t="shared" si="7"/>
        <v>令和5/10末</v>
      </c>
      <c r="C109" s="18">
        <v>107</v>
      </c>
      <c r="D109" s="18">
        <v>140</v>
      </c>
      <c r="E109" s="19" t="s">
        <v>145</v>
      </c>
      <c r="F109" s="18">
        <v>392</v>
      </c>
      <c r="G109" s="18">
        <v>6</v>
      </c>
      <c r="H109" s="18">
        <v>412</v>
      </c>
      <c r="I109" s="18">
        <v>6</v>
      </c>
      <c r="J109" s="18">
        <v>804</v>
      </c>
      <c r="K109" s="18">
        <v>12</v>
      </c>
      <c r="L109" s="18">
        <v>370</v>
      </c>
      <c r="M109" s="7" t="s">
        <v>397</v>
      </c>
    </row>
    <row r="110" spans="1:13" x14ac:dyDescent="0.2">
      <c r="A110" s="8" t="str">
        <f t="shared" si="7"/>
        <v>2023/10末</v>
      </c>
      <c r="B110" s="8" t="str">
        <f t="shared" si="7"/>
        <v>令和5/10末</v>
      </c>
      <c r="C110" s="16">
        <v>108</v>
      </c>
      <c r="D110" s="16">
        <v>141</v>
      </c>
      <c r="E110" s="17" t="s">
        <v>146</v>
      </c>
      <c r="F110" s="16">
        <v>465</v>
      </c>
      <c r="G110" s="16">
        <v>3</v>
      </c>
      <c r="H110" s="16">
        <v>467</v>
      </c>
      <c r="I110" s="16">
        <v>7</v>
      </c>
      <c r="J110" s="16">
        <v>932</v>
      </c>
      <c r="K110" s="16">
        <v>10</v>
      </c>
      <c r="L110" s="16">
        <v>396</v>
      </c>
      <c r="M110" s="9" t="s">
        <v>397</v>
      </c>
    </row>
    <row r="111" spans="1:13" x14ac:dyDescent="0.2">
      <c r="A111" s="10" t="str">
        <f t="shared" si="7"/>
        <v>2023/10末</v>
      </c>
      <c r="B111" s="10" t="str">
        <f t="shared" si="7"/>
        <v>令和5/10末</v>
      </c>
      <c r="C111" s="18">
        <v>109</v>
      </c>
      <c r="D111" s="18">
        <v>142</v>
      </c>
      <c r="E111" s="19" t="s">
        <v>147</v>
      </c>
      <c r="F111" s="18">
        <v>348</v>
      </c>
      <c r="G111" s="18">
        <v>3</v>
      </c>
      <c r="H111" s="18">
        <v>373</v>
      </c>
      <c r="I111" s="18">
        <v>5</v>
      </c>
      <c r="J111" s="18">
        <v>721</v>
      </c>
      <c r="K111" s="18">
        <v>8</v>
      </c>
      <c r="L111" s="18">
        <v>366</v>
      </c>
      <c r="M111" s="7" t="s">
        <v>397</v>
      </c>
    </row>
    <row r="112" spans="1:13" x14ac:dyDescent="0.2">
      <c r="A112" s="8" t="str">
        <f t="shared" si="7"/>
        <v>2023/10末</v>
      </c>
      <c r="B112" s="8" t="str">
        <f t="shared" si="7"/>
        <v>令和5/10末</v>
      </c>
      <c r="C112" s="16">
        <v>110</v>
      </c>
      <c r="D112" s="16">
        <v>143</v>
      </c>
      <c r="E112" s="17" t="s">
        <v>148</v>
      </c>
      <c r="F112" s="16">
        <v>431</v>
      </c>
      <c r="G112" s="16">
        <v>7</v>
      </c>
      <c r="H112" s="16">
        <v>405</v>
      </c>
      <c r="I112" s="16">
        <v>13</v>
      </c>
      <c r="J112" s="16">
        <v>836</v>
      </c>
      <c r="K112" s="16">
        <v>20</v>
      </c>
      <c r="L112" s="16">
        <v>391</v>
      </c>
      <c r="M112" s="9" t="s">
        <v>397</v>
      </c>
    </row>
    <row r="113" spans="1:13" x14ac:dyDescent="0.2">
      <c r="A113" s="10" t="str">
        <f t="shared" si="7"/>
        <v>2023/10末</v>
      </c>
      <c r="B113" s="10" t="str">
        <f t="shared" si="7"/>
        <v>令和5/10末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35</v>
      </c>
      <c r="I113" s="18">
        <v>0</v>
      </c>
      <c r="J113" s="18">
        <v>80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2023/10末</v>
      </c>
      <c r="B114" s="8" t="str">
        <f t="shared" si="7"/>
        <v>令和5/10末</v>
      </c>
      <c r="C114" s="16">
        <v>112</v>
      </c>
      <c r="D114" s="16">
        <v>145</v>
      </c>
      <c r="E114" s="17" t="s">
        <v>150</v>
      </c>
      <c r="F114" s="16">
        <v>169</v>
      </c>
      <c r="G114" s="16">
        <v>0</v>
      </c>
      <c r="H114" s="16">
        <v>163</v>
      </c>
      <c r="I114" s="16">
        <v>1</v>
      </c>
      <c r="J114" s="16">
        <v>332</v>
      </c>
      <c r="K114" s="16">
        <v>1</v>
      </c>
      <c r="L114" s="16">
        <v>154</v>
      </c>
      <c r="M114" s="9" t="s">
        <v>397</v>
      </c>
    </row>
    <row r="115" spans="1:13" x14ac:dyDescent="0.2">
      <c r="A115" s="10" t="str">
        <f t="shared" si="7"/>
        <v>2023/10末</v>
      </c>
      <c r="B115" s="10" t="str">
        <f t="shared" si="7"/>
        <v>令和5/10末</v>
      </c>
      <c r="C115" s="18">
        <v>113</v>
      </c>
      <c r="D115" s="18">
        <v>146</v>
      </c>
      <c r="E115" s="19" t="s">
        <v>151</v>
      </c>
      <c r="F115" s="18">
        <v>136</v>
      </c>
      <c r="G115" s="18">
        <v>1</v>
      </c>
      <c r="H115" s="18">
        <v>142</v>
      </c>
      <c r="I115" s="18">
        <v>0</v>
      </c>
      <c r="J115" s="18">
        <v>278</v>
      </c>
      <c r="K115" s="18">
        <v>1</v>
      </c>
      <c r="L115" s="18">
        <v>117</v>
      </c>
      <c r="M115" s="7" t="s">
        <v>397</v>
      </c>
    </row>
    <row r="116" spans="1:13" x14ac:dyDescent="0.2">
      <c r="A116" s="8" t="str">
        <f t="shared" si="7"/>
        <v>2023/10末</v>
      </c>
      <c r="B116" s="8" t="str">
        <f t="shared" si="7"/>
        <v>令和5/10末</v>
      </c>
      <c r="C116" s="16">
        <v>114</v>
      </c>
      <c r="D116" s="16">
        <v>147</v>
      </c>
      <c r="E116" s="17" t="s">
        <v>152</v>
      </c>
      <c r="F116" s="16">
        <v>98</v>
      </c>
      <c r="G116" s="16">
        <v>0</v>
      </c>
      <c r="H116" s="16">
        <v>112</v>
      </c>
      <c r="I116" s="16">
        <v>0</v>
      </c>
      <c r="J116" s="16">
        <v>210</v>
      </c>
      <c r="K116" s="16">
        <v>0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2023/10末</v>
      </c>
      <c r="B117" s="10" t="str">
        <f t="shared" si="8"/>
        <v>令和5/10末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2023/10末</v>
      </c>
      <c r="B118" s="8" t="str">
        <f t="shared" si="8"/>
        <v>令和5/10末</v>
      </c>
      <c r="C118" s="16">
        <v>116</v>
      </c>
      <c r="D118" s="16">
        <v>110</v>
      </c>
      <c r="E118" s="17" t="s">
        <v>154</v>
      </c>
      <c r="F118" s="16">
        <v>224</v>
      </c>
      <c r="G118" s="16">
        <v>2</v>
      </c>
      <c r="H118" s="16">
        <v>263</v>
      </c>
      <c r="I118" s="16">
        <v>8</v>
      </c>
      <c r="J118" s="16">
        <v>487</v>
      </c>
      <c r="K118" s="16">
        <v>10</v>
      </c>
      <c r="L118" s="16">
        <v>196</v>
      </c>
      <c r="M118" s="9" t="s">
        <v>398</v>
      </c>
    </row>
    <row r="119" spans="1:13" x14ac:dyDescent="0.2">
      <c r="A119" s="10" t="str">
        <f t="shared" si="8"/>
        <v>2023/10末</v>
      </c>
      <c r="B119" s="10" t="str">
        <f t="shared" si="8"/>
        <v>令和5/10末</v>
      </c>
      <c r="C119" s="18">
        <v>117</v>
      </c>
      <c r="D119" s="18">
        <v>111</v>
      </c>
      <c r="E119" s="19" t="s">
        <v>155</v>
      </c>
      <c r="F119" s="18">
        <v>183</v>
      </c>
      <c r="G119" s="18">
        <v>6</v>
      </c>
      <c r="H119" s="18">
        <v>210</v>
      </c>
      <c r="I119" s="18">
        <v>12</v>
      </c>
      <c r="J119" s="18">
        <v>393</v>
      </c>
      <c r="K119" s="18">
        <v>18</v>
      </c>
      <c r="L119" s="18">
        <v>190</v>
      </c>
      <c r="M119" s="7" t="s">
        <v>398</v>
      </c>
    </row>
    <row r="120" spans="1:13" x14ac:dyDescent="0.2">
      <c r="A120" s="8" t="str">
        <f t="shared" si="8"/>
        <v>2023/10末</v>
      </c>
      <c r="B120" s="8" t="str">
        <f t="shared" si="8"/>
        <v>令和5/10末</v>
      </c>
      <c r="C120" s="16">
        <v>118</v>
      </c>
      <c r="D120" s="16">
        <v>112</v>
      </c>
      <c r="E120" s="17" t="s">
        <v>156</v>
      </c>
      <c r="F120" s="16">
        <v>90</v>
      </c>
      <c r="G120" s="16">
        <v>1</v>
      </c>
      <c r="H120" s="16">
        <v>96</v>
      </c>
      <c r="I120" s="16">
        <v>1</v>
      </c>
      <c r="J120" s="16">
        <v>186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2023/10末</v>
      </c>
      <c r="B121" s="10" t="str">
        <f t="shared" si="8"/>
        <v>令和5/10末</v>
      </c>
      <c r="C121" s="18">
        <v>119</v>
      </c>
      <c r="D121" s="18">
        <v>113</v>
      </c>
      <c r="E121" s="19" t="s">
        <v>479</v>
      </c>
      <c r="F121" s="18">
        <v>72</v>
      </c>
      <c r="G121" s="18">
        <v>1</v>
      </c>
      <c r="H121" s="18">
        <v>87</v>
      </c>
      <c r="I121" s="18">
        <v>0</v>
      </c>
      <c r="J121" s="18">
        <v>159</v>
      </c>
      <c r="K121" s="18">
        <v>1</v>
      </c>
      <c r="L121" s="18">
        <v>62</v>
      </c>
      <c r="M121" s="7" t="s">
        <v>398</v>
      </c>
    </row>
    <row r="122" spans="1:13" x14ac:dyDescent="0.2">
      <c r="A122" s="8" t="str">
        <f t="shared" si="8"/>
        <v>2023/10末</v>
      </c>
      <c r="B122" s="8" t="str">
        <f t="shared" si="8"/>
        <v>令和5/10末</v>
      </c>
      <c r="C122" s="16">
        <v>120</v>
      </c>
      <c r="D122" s="16">
        <v>114</v>
      </c>
      <c r="E122" s="17" t="s">
        <v>157</v>
      </c>
      <c r="F122" s="16">
        <v>222</v>
      </c>
      <c r="G122" s="16">
        <v>3</v>
      </c>
      <c r="H122" s="16">
        <v>239</v>
      </c>
      <c r="I122" s="16">
        <v>3</v>
      </c>
      <c r="J122" s="16">
        <v>461</v>
      </c>
      <c r="K122" s="16">
        <v>6</v>
      </c>
      <c r="L122" s="16">
        <v>180</v>
      </c>
      <c r="M122" s="9" t="s">
        <v>398</v>
      </c>
    </row>
    <row r="123" spans="1:13" x14ac:dyDescent="0.2">
      <c r="A123" s="10" t="str">
        <f t="shared" si="8"/>
        <v>2023/10末</v>
      </c>
      <c r="B123" s="10" t="str">
        <f t="shared" si="8"/>
        <v>令和5/10末</v>
      </c>
      <c r="C123" s="18">
        <v>121</v>
      </c>
      <c r="D123" s="18">
        <v>115</v>
      </c>
      <c r="E123" s="19" t="s">
        <v>158</v>
      </c>
      <c r="F123" s="18">
        <v>489</v>
      </c>
      <c r="G123" s="18">
        <v>6</v>
      </c>
      <c r="H123" s="18">
        <v>492</v>
      </c>
      <c r="I123" s="18">
        <v>16</v>
      </c>
      <c r="J123" s="18">
        <v>981</v>
      </c>
      <c r="K123" s="18">
        <v>22</v>
      </c>
      <c r="L123" s="18">
        <v>428</v>
      </c>
      <c r="M123" s="7" t="s">
        <v>398</v>
      </c>
    </row>
    <row r="124" spans="1:13" x14ac:dyDescent="0.2">
      <c r="A124" s="8" t="str">
        <f t="shared" si="8"/>
        <v>2023/10末</v>
      </c>
      <c r="B124" s="8" t="str">
        <f t="shared" si="8"/>
        <v>令和5/10末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23</v>
      </c>
      <c r="I124" s="16">
        <v>0</v>
      </c>
      <c r="J124" s="16">
        <v>43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2023/10末</v>
      </c>
      <c r="B125" s="10" t="str">
        <f t="shared" si="8"/>
        <v>令和5/10末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2023/10末</v>
      </c>
      <c r="B126" s="8" t="str">
        <f t="shared" si="8"/>
        <v>令和5/10末</v>
      </c>
      <c r="C126" s="16">
        <v>124</v>
      </c>
      <c r="D126" s="16">
        <v>118</v>
      </c>
      <c r="E126" s="17" t="s">
        <v>161</v>
      </c>
      <c r="F126" s="16">
        <v>284</v>
      </c>
      <c r="G126" s="16">
        <v>0</v>
      </c>
      <c r="H126" s="16">
        <v>231</v>
      </c>
      <c r="I126" s="16">
        <v>2</v>
      </c>
      <c r="J126" s="16">
        <v>515</v>
      </c>
      <c r="K126" s="16">
        <v>2</v>
      </c>
      <c r="L126" s="16">
        <v>217</v>
      </c>
      <c r="M126" s="9" t="s">
        <v>398</v>
      </c>
    </row>
    <row r="127" spans="1:13" x14ac:dyDescent="0.2">
      <c r="A127" s="10" t="str">
        <f t="shared" si="8"/>
        <v>2023/10末</v>
      </c>
      <c r="B127" s="10" t="str">
        <f t="shared" si="8"/>
        <v>令和5/10末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8</v>
      </c>
      <c r="I127" s="18">
        <v>0</v>
      </c>
      <c r="J127" s="18">
        <v>17</v>
      </c>
      <c r="K127" s="18">
        <v>0</v>
      </c>
      <c r="L127" s="18">
        <v>9</v>
      </c>
      <c r="M127" s="7" t="s">
        <v>398</v>
      </c>
    </row>
    <row r="128" spans="1:13" x14ac:dyDescent="0.2">
      <c r="A128" s="8" t="str">
        <f t="shared" si="8"/>
        <v>2023/10末</v>
      </c>
      <c r="B128" s="8" t="str">
        <f t="shared" si="8"/>
        <v>令和5/10末</v>
      </c>
      <c r="C128" s="16">
        <v>126</v>
      </c>
      <c r="D128" s="16">
        <v>122</v>
      </c>
      <c r="E128" s="17" t="s">
        <v>163</v>
      </c>
      <c r="F128" s="16">
        <v>41</v>
      </c>
      <c r="G128" s="16">
        <v>0</v>
      </c>
      <c r="H128" s="16">
        <v>46</v>
      </c>
      <c r="I128" s="16">
        <v>0</v>
      </c>
      <c r="J128" s="16">
        <v>87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2023/10末</v>
      </c>
      <c r="B129" s="10" t="str">
        <f t="shared" si="8"/>
        <v>令和5/10末</v>
      </c>
      <c r="C129" s="18">
        <v>127</v>
      </c>
      <c r="D129" s="18">
        <v>123</v>
      </c>
      <c r="E129" s="19" t="s">
        <v>164</v>
      </c>
      <c r="F129" s="18">
        <v>322</v>
      </c>
      <c r="G129" s="18">
        <v>4</v>
      </c>
      <c r="H129" s="18">
        <v>336</v>
      </c>
      <c r="I129" s="18">
        <v>0</v>
      </c>
      <c r="J129" s="18">
        <v>658</v>
      </c>
      <c r="K129" s="18">
        <v>4</v>
      </c>
      <c r="L129" s="18">
        <v>270</v>
      </c>
      <c r="M129" s="7" t="s">
        <v>398</v>
      </c>
    </row>
    <row r="130" spans="1:13" x14ac:dyDescent="0.2">
      <c r="A130" s="8" t="str">
        <f t="shared" si="8"/>
        <v>2023/10末</v>
      </c>
      <c r="B130" s="8" t="str">
        <f t="shared" si="8"/>
        <v>令和5/10末</v>
      </c>
      <c r="C130" s="16">
        <v>128</v>
      </c>
      <c r="D130" s="16">
        <v>124</v>
      </c>
      <c r="E130" s="17" t="s">
        <v>165</v>
      </c>
      <c r="F130" s="16">
        <v>202</v>
      </c>
      <c r="G130" s="16">
        <v>3</v>
      </c>
      <c r="H130" s="16">
        <v>213</v>
      </c>
      <c r="I130" s="16">
        <v>0</v>
      </c>
      <c r="J130" s="16">
        <v>415</v>
      </c>
      <c r="K130" s="16">
        <v>3</v>
      </c>
      <c r="L130" s="16">
        <v>158</v>
      </c>
      <c r="M130" s="9" t="s">
        <v>398</v>
      </c>
    </row>
    <row r="131" spans="1:13" x14ac:dyDescent="0.2">
      <c r="A131" s="10" t="str">
        <f t="shared" si="8"/>
        <v>2023/10末</v>
      </c>
      <c r="B131" s="10" t="str">
        <f t="shared" si="8"/>
        <v>令和5/10末</v>
      </c>
      <c r="C131" s="18">
        <v>129</v>
      </c>
      <c r="D131" s="18">
        <v>125</v>
      </c>
      <c r="E131" s="19" t="s">
        <v>166</v>
      </c>
      <c r="F131" s="18">
        <v>403</v>
      </c>
      <c r="G131" s="18">
        <v>0</v>
      </c>
      <c r="H131" s="18">
        <v>391</v>
      </c>
      <c r="I131" s="18">
        <v>3</v>
      </c>
      <c r="J131" s="18">
        <v>794</v>
      </c>
      <c r="K131" s="18">
        <v>3</v>
      </c>
      <c r="L131" s="18">
        <v>279</v>
      </c>
      <c r="M131" s="7" t="s">
        <v>398</v>
      </c>
    </row>
    <row r="132" spans="1:13" x14ac:dyDescent="0.2">
      <c r="A132" s="8" t="str">
        <f t="shared" si="8"/>
        <v>2023/10末</v>
      </c>
      <c r="B132" s="8" t="str">
        <f t="shared" si="8"/>
        <v>令和5/10末</v>
      </c>
      <c r="C132" s="16">
        <v>130</v>
      </c>
      <c r="D132" s="16">
        <v>126</v>
      </c>
      <c r="E132" s="17" t="s">
        <v>167</v>
      </c>
      <c r="F132" s="16">
        <v>144</v>
      </c>
      <c r="G132" s="16">
        <v>1</v>
      </c>
      <c r="H132" s="16">
        <v>133</v>
      </c>
      <c r="I132" s="16">
        <v>1</v>
      </c>
      <c r="J132" s="16">
        <v>277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2023/10末</v>
      </c>
      <c r="B133" s="10" t="str">
        <f t="shared" si="9"/>
        <v>令和5/10末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2023/10末</v>
      </c>
      <c r="B134" s="8" t="str">
        <f t="shared" si="9"/>
        <v>令和5/10末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106</v>
      </c>
      <c r="I134" s="16">
        <v>0</v>
      </c>
      <c r="J134" s="16">
        <v>209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2023/10末</v>
      </c>
      <c r="B135" s="10" t="str">
        <f t="shared" si="9"/>
        <v>令和5/10末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74</v>
      </c>
      <c r="I135" s="18">
        <v>0</v>
      </c>
      <c r="J135" s="18">
        <v>147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2023/10末</v>
      </c>
      <c r="B136" s="8" t="str">
        <f t="shared" si="9"/>
        <v>令和5/10末</v>
      </c>
      <c r="C136" s="16">
        <v>134</v>
      </c>
      <c r="D136" s="16">
        <v>130</v>
      </c>
      <c r="E136" s="17" t="s">
        <v>171</v>
      </c>
      <c r="F136" s="16">
        <v>10</v>
      </c>
      <c r="G136" s="16">
        <v>0</v>
      </c>
      <c r="H136" s="16">
        <v>68</v>
      </c>
      <c r="I136" s="16">
        <v>0</v>
      </c>
      <c r="J136" s="16">
        <v>78</v>
      </c>
      <c r="K136" s="16">
        <v>0</v>
      </c>
      <c r="L136" s="16">
        <v>78</v>
      </c>
      <c r="M136" s="9" t="s">
        <v>398</v>
      </c>
    </row>
    <row r="137" spans="1:13" x14ac:dyDescent="0.2">
      <c r="A137" s="10" t="str">
        <f t="shared" si="9"/>
        <v>2023/10末</v>
      </c>
      <c r="B137" s="10" t="str">
        <f t="shared" si="9"/>
        <v>令和5/10末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2023/10末</v>
      </c>
      <c r="B138" s="8" t="str">
        <f t="shared" si="9"/>
        <v>令和5/10末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153</v>
      </c>
      <c r="I138" s="16">
        <v>0</v>
      </c>
      <c r="J138" s="16">
        <v>306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2023/10末</v>
      </c>
      <c r="B139" s="10" t="str">
        <f t="shared" si="9"/>
        <v>令和5/10末</v>
      </c>
      <c r="C139" s="18">
        <v>137</v>
      </c>
      <c r="D139" s="18">
        <v>151</v>
      </c>
      <c r="E139" s="19" t="s">
        <v>174</v>
      </c>
      <c r="F139" s="18">
        <v>355</v>
      </c>
      <c r="G139" s="18">
        <v>10</v>
      </c>
      <c r="H139" s="18">
        <v>365</v>
      </c>
      <c r="I139" s="18">
        <v>5</v>
      </c>
      <c r="J139" s="18">
        <v>720</v>
      </c>
      <c r="K139" s="18">
        <v>15</v>
      </c>
      <c r="L139" s="18">
        <v>273</v>
      </c>
      <c r="M139" s="7" t="s">
        <v>399</v>
      </c>
    </row>
    <row r="140" spans="1:13" x14ac:dyDescent="0.2">
      <c r="A140" s="8" t="str">
        <f t="shared" si="9"/>
        <v>2023/10末</v>
      </c>
      <c r="B140" s="8" t="str">
        <f t="shared" si="9"/>
        <v>令和5/10末</v>
      </c>
      <c r="C140" s="16">
        <v>138</v>
      </c>
      <c r="D140" s="16">
        <v>152</v>
      </c>
      <c r="E140" s="17" t="s">
        <v>175</v>
      </c>
      <c r="F140" s="16">
        <v>337</v>
      </c>
      <c r="G140" s="16">
        <v>0</v>
      </c>
      <c r="H140" s="16">
        <v>361</v>
      </c>
      <c r="I140" s="16">
        <v>1</v>
      </c>
      <c r="J140" s="16">
        <v>698</v>
      </c>
      <c r="K140" s="16">
        <v>1</v>
      </c>
      <c r="L140" s="16">
        <v>267</v>
      </c>
      <c r="M140" s="9" t="s">
        <v>399</v>
      </c>
    </row>
    <row r="141" spans="1:13" x14ac:dyDescent="0.2">
      <c r="A141" s="10" t="str">
        <f t="shared" si="9"/>
        <v>2023/10末</v>
      </c>
      <c r="B141" s="10" t="str">
        <f t="shared" si="9"/>
        <v>令和5/10末</v>
      </c>
      <c r="C141" s="18">
        <v>139</v>
      </c>
      <c r="D141" s="18">
        <v>153</v>
      </c>
      <c r="E141" s="19" t="s">
        <v>176</v>
      </c>
      <c r="F141" s="18">
        <v>128</v>
      </c>
      <c r="G141" s="18">
        <v>1</v>
      </c>
      <c r="H141" s="18">
        <v>129</v>
      </c>
      <c r="I141" s="18">
        <v>3</v>
      </c>
      <c r="J141" s="18">
        <v>257</v>
      </c>
      <c r="K141" s="18">
        <v>4</v>
      </c>
      <c r="L141" s="18">
        <v>114</v>
      </c>
      <c r="M141" s="7" t="s">
        <v>399</v>
      </c>
    </row>
    <row r="142" spans="1:13" x14ac:dyDescent="0.2">
      <c r="A142" s="8" t="str">
        <f t="shared" si="9"/>
        <v>2023/10末</v>
      </c>
      <c r="B142" s="8" t="str">
        <f t="shared" si="9"/>
        <v>令和5/10末</v>
      </c>
      <c r="C142" s="16">
        <v>140</v>
      </c>
      <c r="D142" s="16">
        <v>154</v>
      </c>
      <c r="E142" s="17" t="s">
        <v>177</v>
      </c>
      <c r="F142" s="16">
        <v>130</v>
      </c>
      <c r="G142" s="16">
        <v>0</v>
      </c>
      <c r="H142" s="16">
        <v>149</v>
      </c>
      <c r="I142" s="16">
        <v>0</v>
      </c>
      <c r="J142" s="16">
        <v>279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2023/10末</v>
      </c>
      <c r="B143" s="10" t="str">
        <f t="shared" si="9"/>
        <v>令和5/10末</v>
      </c>
      <c r="C143" s="18">
        <v>141</v>
      </c>
      <c r="D143" s="18">
        <v>155</v>
      </c>
      <c r="E143" s="19" t="s">
        <v>178</v>
      </c>
      <c r="F143" s="18">
        <v>136</v>
      </c>
      <c r="G143" s="18">
        <v>9</v>
      </c>
      <c r="H143" s="18">
        <v>130</v>
      </c>
      <c r="I143" s="18">
        <v>6</v>
      </c>
      <c r="J143" s="18">
        <v>266</v>
      </c>
      <c r="K143" s="18">
        <v>15</v>
      </c>
      <c r="L143" s="18">
        <v>112</v>
      </c>
      <c r="M143" s="7" t="s">
        <v>399</v>
      </c>
    </row>
    <row r="144" spans="1:13" x14ac:dyDescent="0.2">
      <c r="A144" s="8" t="str">
        <f t="shared" si="9"/>
        <v>2023/10末</v>
      </c>
      <c r="B144" s="8" t="str">
        <f t="shared" si="9"/>
        <v>令和5/10末</v>
      </c>
      <c r="C144" s="16">
        <v>142</v>
      </c>
      <c r="D144" s="16">
        <v>157</v>
      </c>
      <c r="E144" s="17" t="s">
        <v>179</v>
      </c>
      <c r="F144" s="16">
        <v>57</v>
      </c>
      <c r="G144" s="16">
        <v>0</v>
      </c>
      <c r="H144" s="16">
        <v>51</v>
      </c>
      <c r="I144" s="16">
        <v>0</v>
      </c>
      <c r="J144" s="16">
        <v>108</v>
      </c>
      <c r="K144" s="16">
        <v>0</v>
      </c>
      <c r="L144" s="16">
        <v>108</v>
      </c>
      <c r="M144" s="9" t="s">
        <v>399</v>
      </c>
    </row>
    <row r="145" spans="1:13" x14ac:dyDescent="0.2">
      <c r="A145" s="10" t="str">
        <f t="shared" si="9"/>
        <v>2023/10末</v>
      </c>
      <c r="B145" s="10" t="str">
        <f t="shared" si="9"/>
        <v>令和5/10末</v>
      </c>
      <c r="C145" s="18">
        <v>143</v>
      </c>
      <c r="D145" s="18">
        <v>158</v>
      </c>
      <c r="E145" s="19" t="s">
        <v>180</v>
      </c>
      <c r="F145" s="18">
        <v>10</v>
      </c>
      <c r="G145" s="18">
        <v>0</v>
      </c>
      <c r="H145" s="18">
        <v>75</v>
      </c>
      <c r="I145" s="18">
        <v>0</v>
      </c>
      <c r="J145" s="18">
        <v>85</v>
      </c>
      <c r="K145" s="18">
        <v>0</v>
      </c>
      <c r="L145" s="18">
        <v>85</v>
      </c>
      <c r="M145" s="7" t="s">
        <v>399</v>
      </c>
    </row>
    <row r="146" spans="1:13" x14ac:dyDescent="0.2">
      <c r="A146" s="8" t="str">
        <f t="shared" si="9"/>
        <v>2023/10末</v>
      </c>
      <c r="B146" s="8" t="str">
        <f t="shared" si="9"/>
        <v>令和5/10末</v>
      </c>
      <c r="C146" s="16">
        <v>144</v>
      </c>
      <c r="D146" s="16">
        <v>159</v>
      </c>
      <c r="E146" s="17" t="s">
        <v>181</v>
      </c>
      <c r="F146" s="16">
        <v>25</v>
      </c>
      <c r="G146" s="16">
        <v>0</v>
      </c>
      <c r="H146" s="16">
        <v>32</v>
      </c>
      <c r="I146" s="16">
        <v>0</v>
      </c>
      <c r="J146" s="16">
        <v>57</v>
      </c>
      <c r="K146" s="16">
        <v>0</v>
      </c>
      <c r="L146" s="16">
        <v>57</v>
      </c>
      <c r="M146" s="9" t="s">
        <v>400</v>
      </c>
    </row>
    <row r="147" spans="1:13" x14ac:dyDescent="0.2">
      <c r="A147" s="10" t="str">
        <f t="shared" si="9"/>
        <v>2023/10末</v>
      </c>
      <c r="B147" s="10" t="str">
        <f t="shared" si="9"/>
        <v>令和5/10末</v>
      </c>
      <c r="C147" s="18">
        <v>145</v>
      </c>
      <c r="D147" s="18">
        <v>160</v>
      </c>
      <c r="E147" s="19" t="s">
        <v>472</v>
      </c>
      <c r="F147" s="18">
        <v>126</v>
      </c>
      <c r="G147" s="18">
        <v>3</v>
      </c>
      <c r="H147" s="18">
        <v>101</v>
      </c>
      <c r="I147" s="18">
        <v>2</v>
      </c>
      <c r="J147" s="18">
        <v>227</v>
      </c>
      <c r="K147" s="18">
        <v>5</v>
      </c>
      <c r="L147" s="18">
        <v>118</v>
      </c>
      <c r="M147" s="7" t="s">
        <v>400</v>
      </c>
    </row>
    <row r="148" spans="1:13" x14ac:dyDescent="0.2">
      <c r="A148" s="8" t="str">
        <f t="shared" si="9"/>
        <v>2023/10末</v>
      </c>
      <c r="B148" s="8" t="str">
        <f t="shared" si="9"/>
        <v>令和5/10末</v>
      </c>
      <c r="C148" s="16">
        <v>146</v>
      </c>
      <c r="D148" s="16">
        <v>161</v>
      </c>
      <c r="E148" s="17" t="s">
        <v>182</v>
      </c>
      <c r="F148" s="16">
        <v>267</v>
      </c>
      <c r="G148" s="16">
        <v>4</v>
      </c>
      <c r="H148" s="16">
        <v>213</v>
      </c>
      <c r="I148" s="16">
        <v>3</v>
      </c>
      <c r="J148" s="16">
        <v>480</v>
      </c>
      <c r="K148" s="16">
        <v>7</v>
      </c>
      <c r="L148" s="16">
        <v>191</v>
      </c>
      <c r="M148" s="9" t="s">
        <v>400</v>
      </c>
    </row>
    <row r="149" spans="1:13" x14ac:dyDescent="0.2">
      <c r="A149" s="10" t="str">
        <f t="shared" ref="A149:B164" si="10">A148</f>
        <v>2023/10末</v>
      </c>
      <c r="B149" s="10" t="str">
        <f t="shared" si="10"/>
        <v>令和5/10末</v>
      </c>
      <c r="C149" s="18">
        <v>147</v>
      </c>
      <c r="D149" s="18">
        <v>162</v>
      </c>
      <c r="E149" s="19" t="s">
        <v>183</v>
      </c>
      <c r="F149" s="18">
        <v>80</v>
      </c>
      <c r="G149" s="18">
        <v>0</v>
      </c>
      <c r="H149" s="18">
        <v>71</v>
      </c>
      <c r="I149" s="18">
        <v>1</v>
      </c>
      <c r="J149" s="18">
        <v>151</v>
      </c>
      <c r="K149" s="18">
        <v>1</v>
      </c>
      <c r="L149" s="18">
        <v>63</v>
      </c>
      <c r="M149" s="7" t="s">
        <v>400</v>
      </c>
    </row>
    <row r="150" spans="1:13" x14ac:dyDescent="0.2">
      <c r="A150" s="8" t="str">
        <f t="shared" si="10"/>
        <v>2023/10末</v>
      </c>
      <c r="B150" s="8" t="str">
        <f t="shared" si="10"/>
        <v>令和5/10末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2023/10末</v>
      </c>
      <c r="B151" s="10" t="str">
        <f t="shared" si="10"/>
        <v>令和5/10末</v>
      </c>
      <c r="C151" s="18">
        <v>149</v>
      </c>
      <c r="D151" s="18">
        <v>164</v>
      </c>
      <c r="E151" s="19" t="s">
        <v>185</v>
      </c>
      <c r="F151" s="18">
        <v>66</v>
      </c>
      <c r="G151" s="18">
        <v>0</v>
      </c>
      <c r="H151" s="18">
        <v>72</v>
      </c>
      <c r="I151" s="18">
        <v>2</v>
      </c>
      <c r="J151" s="18">
        <v>138</v>
      </c>
      <c r="K151" s="18">
        <v>2</v>
      </c>
      <c r="L151" s="18">
        <v>69</v>
      </c>
      <c r="M151" s="7" t="s">
        <v>400</v>
      </c>
    </row>
    <row r="152" spans="1:13" x14ac:dyDescent="0.2">
      <c r="A152" s="8" t="str">
        <f t="shared" si="10"/>
        <v>2023/10末</v>
      </c>
      <c r="B152" s="8" t="str">
        <f t="shared" si="10"/>
        <v>令和5/10末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2023/10末</v>
      </c>
      <c r="B153" s="10" t="str">
        <f t="shared" si="10"/>
        <v>令和5/10末</v>
      </c>
      <c r="C153" s="18">
        <v>151</v>
      </c>
      <c r="D153" s="18">
        <v>166</v>
      </c>
      <c r="E153" s="19" t="s">
        <v>187</v>
      </c>
      <c r="F153" s="18">
        <v>114</v>
      </c>
      <c r="G153" s="18">
        <v>0</v>
      </c>
      <c r="H153" s="18">
        <v>120</v>
      </c>
      <c r="I153" s="18">
        <v>1</v>
      </c>
      <c r="J153" s="18">
        <v>234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2023/10末</v>
      </c>
      <c r="B154" s="8" t="str">
        <f t="shared" si="10"/>
        <v>令和5/10末</v>
      </c>
      <c r="C154" s="16">
        <v>152</v>
      </c>
      <c r="D154" s="16">
        <v>167</v>
      </c>
      <c r="E154" s="17" t="s">
        <v>188</v>
      </c>
      <c r="F154" s="16">
        <v>142</v>
      </c>
      <c r="G154" s="16">
        <v>0</v>
      </c>
      <c r="H154" s="16">
        <v>161</v>
      </c>
      <c r="I154" s="16">
        <v>1</v>
      </c>
      <c r="J154" s="16">
        <v>303</v>
      </c>
      <c r="K154" s="16">
        <v>1</v>
      </c>
      <c r="L154" s="16">
        <v>126</v>
      </c>
      <c r="M154" s="9" t="s">
        <v>400</v>
      </c>
    </row>
    <row r="155" spans="1:13" x14ac:dyDescent="0.2">
      <c r="A155" s="10" t="str">
        <f t="shared" si="10"/>
        <v>2023/10末</v>
      </c>
      <c r="B155" s="10" t="str">
        <f t="shared" si="10"/>
        <v>令和5/10末</v>
      </c>
      <c r="C155" s="18">
        <v>153</v>
      </c>
      <c r="D155" s="18">
        <v>168</v>
      </c>
      <c r="E155" s="19" t="s">
        <v>189</v>
      </c>
      <c r="F155" s="18">
        <v>272</v>
      </c>
      <c r="G155" s="18">
        <v>1</v>
      </c>
      <c r="H155" s="18">
        <v>256</v>
      </c>
      <c r="I155" s="18">
        <v>0</v>
      </c>
      <c r="J155" s="18">
        <v>528</v>
      </c>
      <c r="K155" s="18">
        <v>1</v>
      </c>
      <c r="L155" s="18">
        <v>230</v>
      </c>
      <c r="M155" s="7" t="s">
        <v>400</v>
      </c>
    </row>
    <row r="156" spans="1:13" x14ac:dyDescent="0.2">
      <c r="A156" s="8" t="str">
        <f t="shared" si="10"/>
        <v>2023/10末</v>
      </c>
      <c r="B156" s="8" t="str">
        <f t="shared" si="10"/>
        <v>令和5/10末</v>
      </c>
      <c r="C156" s="16">
        <v>154</v>
      </c>
      <c r="D156" s="16">
        <v>169</v>
      </c>
      <c r="E156" s="17" t="s">
        <v>190</v>
      </c>
      <c r="F156" s="16">
        <v>262</v>
      </c>
      <c r="G156" s="16">
        <v>1</v>
      </c>
      <c r="H156" s="16">
        <v>247</v>
      </c>
      <c r="I156" s="16">
        <v>2</v>
      </c>
      <c r="J156" s="16">
        <v>509</v>
      </c>
      <c r="K156" s="16">
        <v>3</v>
      </c>
      <c r="L156" s="16">
        <v>186</v>
      </c>
      <c r="M156" s="9" t="s">
        <v>400</v>
      </c>
    </row>
    <row r="157" spans="1:13" x14ac:dyDescent="0.2">
      <c r="A157" s="10" t="str">
        <f t="shared" si="10"/>
        <v>2023/10末</v>
      </c>
      <c r="B157" s="10" t="str">
        <f t="shared" si="10"/>
        <v>令和5/10末</v>
      </c>
      <c r="C157" s="18">
        <v>155</v>
      </c>
      <c r="D157" s="18">
        <v>170</v>
      </c>
      <c r="E157" s="19" t="s">
        <v>191</v>
      </c>
      <c r="F157" s="18">
        <v>482</v>
      </c>
      <c r="G157" s="18">
        <v>3</v>
      </c>
      <c r="H157" s="18">
        <v>504</v>
      </c>
      <c r="I157" s="18">
        <v>2</v>
      </c>
      <c r="J157" s="18">
        <v>986</v>
      </c>
      <c r="K157" s="18">
        <v>5</v>
      </c>
      <c r="L157" s="18">
        <v>377</v>
      </c>
      <c r="M157" s="7" t="s">
        <v>400</v>
      </c>
    </row>
    <row r="158" spans="1:13" x14ac:dyDescent="0.2">
      <c r="A158" s="8" t="str">
        <f t="shared" si="10"/>
        <v>2023/10末</v>
      </c>
      <c r="B158" s="8" t="str">
        <f t="shared" si="10"/>
        <v>令和5/10末</v>
      </c>
      <c r="C158" s="16">
        <v>156</v>
      </c>
      <c r="D158" s="16">
        <v>171</v>
      </c>
      <c r="E158" s="17" t="s">
        <v>192</v>
      </c>
      <c r="F158" s="16">
        <v>237</v>
      </c>
      <c r="G158" s="16">
        <v>0</v>
      </c>
      <c r="H158" s="16">
        <v>243</v>
      </c>
      <c r="I158" s="16">
        <v>0</v>
      </c>
      <c r="J158" s="16">
        <v>480</v>
      </c>
      <c r="K158" s="16">
        <v>0</v>
      </c>
      <c r="L158" s="16">
        <v>183</v>
      </c>
      <c r="M158" s="9" t="s">
        <v>400</v>
      </c>
    </row>
    <row r="159" spans="1:13" x14ac:dyDescent="0.2">
      <c r="A159" s="10" t="str">
        <f t="shared" si="10"/>
        <v>2023/10末</v>
      </c>
      <c r="B159" s="10" t="str">
        <f t="shared" si="10"/>
        <v>令和5/10末</v>
      </c>
      <c r="C159" s="18">
        <v>157</v>
      </c>
      <c r="D159" s="18">
        <v>172</v>
      </c>
      <c r="E159" s="19" t="s">
        <v>193</v>
      </c>
      <c r="F159" s="18">
        <v>473</v>
      </c>
      <c r="G159" s="18">
        <v>13</v>
      </c>
      <c r="H159" s="18">
        <v>472</v>
      </c>
      <c r="I159" s="18">
        <v>5</v>
      </c>
      <c r="J159" s="18">
        <v>945</v>
      </c>
      <c r="K159" s="18">
        <v>18</v>
      </c>
      <c r="L159" s="18">
        <v>358</v>
      </c>
      <c r="M159" s="7" t="s">
        <v>400</v>
      </c>
    </row>
    <row r="160" spans="1:13" x14ac:dyDescent="0.2">
      <c r="A160" s="8" t="str">
        <f t="shared" si="10"/>
        <v>2023/10末</v>
      </c>
      <c r="B160" s="8" t="str">
        <f t="shared" si="10"/>
        <v>令和5/10末</v>
      </c>
      <c r="C160" s="16">
        <v>158</v>
      </c>
      <c r="D160" s="16">
        <v>173</v>
      </c>
      <c r="E160" s="17" t="s">
        <v>194</v>
      </c>
      <c r="F160" s="16">
        <v>259</v>
      </c>
      <c r="G160" s="16">
        <v>7</v>
      </c>
      <c r="H160" s="16">
        <v>245</v>
      </c>
      <c r="I160" s="16">
        <v>4</v>
      </c>
      <c r="J160" s="16">
        <v>504</v>
      </c>
      <c r="K160" s="16">
        <v>11</v>
      </c>
      <c r="L160" s="16">
        <v>212</v>
      </c>
      <c r="M160" s="9" t="s">
        <v>400</v>
      </c>
    </row>
    <row r="161" spans="1:13" x14ac:dyDescent="0.2">
      <c r="A161" s="10" t="str">
        <f t="shared" si="10"/>
        <v>2023/10末</v>
      </c>
      <c r="B161" s="10" t="str">
        <f t="shared" si="10"/>
        <v>令和5/10末</v>
      </c>
      <c r="C161" s="18">
        <v>159</v>
      </c>
      <c r="D161" s="18">
        <v>174</v>
      </c>
      <c r="E161" s="19" t="s">
        <v>473</v>
      </c>
      <c r="F161" s="18">
        <v>36</v>
      </c>
      <c r="G161" s="18">
        <v>0</v>
      </c>
      <c r="H161" s="18">
        <v>28</v>
      </c>
      <c r="I161" s="18">
        <v>0</v>
      </c>
      <c r="J161" s="18">
        <v>64</v>
      </c>
      <c r="K161" s="18">
        <v>0</v>
      </c>
      <c r="L161" s="18">
        <v>44</v>
      </c>
      <c r="M161" s="7" t="s">
        <v>400</v>
      </c>
    </row>
    <row r="162" spans="1:13" x14ac:dyDescent="0.2">
      <c r="A162" s="8" t="str">
        <f t="shared" si="10"/>
        <v>2023/10末</v>
      </c>
      <c r="B162" s="8" t="str">
        <f t="shared" si="10"/>
        <v>令和5/10末</v>
      </c>
      <c r="C162" s="16">
        <v>160</v>
      </c>
      <c r="D162" s="16">
        <v>175</v>
      </c>
      <c r="E162" s="17" t="s">
        <v>474</v>
      </c>
      <c r="F162" s="16">
        <v>379</v>
      </c>
      <c r="G162" s="16">
        <v>3</v>
      </c>
      <c r="H162" s="16">
        <v>366</v>
      </c>
      <c r="I162" s="16">
        <v>3</v>
      </c>
      <c r="J162" s="16">
        <v>745</v>
      </c>
      <c r="K162" s="16">
        <v>6</v>
      </c>
      <c r="L162" s="16">
        <v>308</v>
      </c>
      <c r="M162" s="9" t="s">
        <v>400</v>
      </c>
    </row>
    <row r="163" spans="1:13" x14ac:dyDescent="0.2">
      <c r="A163" s="10" t="str">
        <f t="shared" si="10"/>
        <v>2023/10末</v>
      </c>
      <c r="B163" s="10" t="str">
        <f t="shared" si="10"/>
        <v>令和5/10末</v>
      </c>
      <c r="C163" s="18">
        <v>161</v>
      </c>
      <c r="D163" s="18">
        <v>176</v>
      </c>
      <c r="E163" s="19" t="s">
        <v>475</v>
      </c>
      <c r="F163" s="18">
        <v>195</v>
      </c>
      <c r="G163" s="18">
        <v>0</v>
      </c>
      <c r="H163" s="18">
        <v>210</v>
      </c>
      <c r="I163" s="18">
        <v>0</v>
      </c>
      <c r="J163" s="18">
        <v>405</v>
      </c>
      <c r="K163" s="18">
        <v>0</v>
      </c>
      <c r="L163" s="18">
        <v>144</v>
      </c>
      <c r="M163" s="7" t="s">
        <v>400</v>
      </c>
    </row>
    <row r="164" spans="1:13" x14ac:dyDescent="0.2">
      <c r="A164" s="8" t="str">
        <f t="shared" si="10"/>
        <v>2023/10末</v>
      </c>
      <c r="B164" s="8" t="str">
        <f t="shared" si="10"/>
        <v>令和5/10末</v>
      </c>
      <c r="C164" s="16">
        <v>162</v>
      </c>
      <c r="D164" s="16">
        <v>177</v>
      </c>
      <c r="E164" s="17" t="s">
        <v>195</v>
      </c>
      <c r="F164" s="16">
        <v>89</v>
      </c>
      <c r="G164" s="16">
        <v>0</v>
      </c>
      <c r="H164" s="16">
        <v>94</v>
      </c>
      <c r="I164" s="16">
        <v>0</v>
      </c>
      <c r="J164" s="16">
        <v>183</v>
      </c>
      <c r="K164" s="16">
        <v>0</v>
      </c>
      <c r="L164" s="16">
        <v>86</v>
      </c>
      <c r="M164" s="9" t="s">
        <v>400</v>
      </c>
    </row>
    <row r="165" spans="1:13" x14ac:dyDescent="0.2">
      <c r="A165" s="10" t="str">
        <f t="shared" ref="A165:B180" si="11">A164</f>
        <v>2023/10末</v>
      </c>
      <c r="B165" s="10" t="str">
        <f t="shared" si="11"/>
        <v>令和5/10末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71</v>
      </c>
      <c r="I165" s="18">
        <v>0</v>
      </c>
      <c r="J165" s="18">
        <v>158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2023/10末</v>
      </c>
      <c r="B166" s="8" t="str">
        <f t="shared" si="11"/>
        <v>令和5/10末</v>
      </c>
      <c r="C166" s="16">
        <v>164</v>
      </c>
      <c r="D166" s="16">
        <v>179</v>
      </c>
      <c r="E166" s="17" t="s">
        <v>197</v>
      </c>
      <c r="F166" s="16">
        <v>248</v>
      </c>
      <c r="G166" s="16">
        <v>20</v>
      </c>
      <c r="H166" s="16">
        <v>226</v>
      </c>
      <c r="I166" s="16">
        <v>9</v>
      </c>
      <c r="J166" s="16">
        <v>474</v>
      </c>
      <c r="K166" s="16">
        <v>29</v>
      </c>
      <c r="L166" s="16">
        <v>211</v>
      </c>
      <c r="M166" s="9" t="s">
        <v>400</v>
      </c>
    </row>
    <row r="167" spans="1:13" x14ac:dyDescent="0.2">
      <c r="A167" s="10" t="str">
        <f t="shared" si="11"/>
        <v>2023/10末</v>
      </c>
      <c r="B167" s="10" t="str">
        <f t="shared" si="11"/>
        <v>令和5/10末</v>
      </c>
      <c r="C167" s="18">
        <v>165</v>
      </c>
      <c r="D167" s="18">
        <v>193</v>
      </c>
      <c r="E167" s="19" t="s">
        <v>198</v>
      </c>
      <c r="F167" s="18">
        <v>210</v>
      </c>
      <c r="G167" s="18">
        <v>0</v>
      </c>
      <c r="H167" s="18">
        <v>238</v>
      </c>
      <c r="I167" s="18">
        <v>1</v>
      </c>
      <c r="J167" s="18">
        <v>448</v>
      </c>
      <c r="K167" s="18">
        <v>1</v>
      </c>
      <c r="L167" s="18">
        <v>167</v>
      </c>
      <c r="M167" s="7" t="s">
        <v>400</v>
      </c>
    </row>
    <row r="168" spans="1:13" x14ac:dyDescent="0.2">
      <c r="A168" s="8" t="str">
        <f t="shared" si="11"/>
        <v>2023/10末</v>
      </c>
      <c r="B168" s="8" t="str">
        <f t="shared" si="11"/>
        <v>令和5/10末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2023/10末</v>
      </c>
      <c r="B169" s="10" t="str">
        <f t="shared" si="11"/>
        <v>令和5/10末</v>
      </c>
      <c r="C169" s="18">
        <v>167</v>
      </c>
      <c r="D169" s="18">
        <v>180</v>
      </c>
      <c r="E169" s="19" t="s">
        <v>200</v>
      </c>
      <c r="F169" s="18">
        <v>89</v>
      </c>
      <c r="G169" s="18">
        <v>0</v>
      </c>
      <c r="H169" s="18">
        <v>85</v>
      </c>
      <c r="I169" s="18">
        <v>0</v>
      </c>
      <c r="J169" s="18">
        <v>174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2023/10末</v>
      </c>
      <c r="B170" s="8" t="str">
        <f t="shared" si="11"/>
        <v>令和5/10末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13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2023/10末</v>
      </c>
      <c r="B171" s="10" t="str">
        <f t="shared" si="11"/>
        <v>令和5/10末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2023/10末</v>
      </c>
      <c r="B172" s="8" t="str">
        <f t="shared" si="11"/>
        <v>令和5/10末</v>
      </c>
      <c r="C172" s="16">
        <v>170</v>
      </c>
      <c r="D172" s="16">
        <v>183</v>
      </c>
      <c r="E172" s="17" t="s">
        <v>203</v>
      </c>
      <c r="F172" s="16">
        <v>370</v>
      </c>
      <c r="G172" s="16">
        <v>1</v>
      </c>
      <c r="H172" s="16">
        <v>377</v>
      </c>
      <c r="I172" s="16">
        <v>2</v>
      </c>
      <c r="J172" s="16">
        <v>747</v>
      </c>
      <c r="K172" s="16">
        <v>3</v>
      </c>
      <c r="L172" s="16">
        <v>282</v>
      </c>
      <c r="M172" s="9" t="s">
        <v>401</v>
      </c>
    </row>
    <row r="173" spans="1:13" x14ac:dyDescent="0.2">
      <c r="A173" s="10" t="str">
        <f t="shared" si="11"/>
        <v>2023/10末</v>
      </c>
      <c r="B173" s="10" t="str">
        <f t="shared" si="11"/>
        <v>令和5/10末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129</v>
      </c>
      <c r="I173" s="18">
        <v>1</v>
      </c>
      <c r="J173" s="18">
        <v>262</v>
      </c>
      <c r="K173" s="18">
        <v>1</v>
      </c>
      <c r="L173" s="18">
        <v>95</v>
      </c>
      <c r="M173" s="7" t="s">
        <v>401</v>
      </c>
    </row>
    <row r="174" spans="1:13" x14ac:dyDescent="0.2">
      <c r="A174" s="8" t="str">
        <f t="shared" si="11"/>
        <v>2023/10末</v>
      </c>
      <c r="B174" s="8" t="str">
        <f t="shared" si="11"/>
        <v>令和5/10末</v>
      </c>
      <c r="C174" s="16">
        <v>172</v>
      </c>
      <c r="D174" s="16">
        <v>185</v>
      </c>
      <c r="E174" s="17" t="s">
        <v>205</v>
      </c>
      <c r="F174" s="16">
        <v>104</v>
      </c>
      <c r="G174" s="16">
        <v>1</v>
      </c>
      <c r="H174" s="16">
        <v>104</v>
      </c>
      <c r="I174" s="16">
        <v>6</v>
      </c>
      <c r="J174" s="16">
        <v>208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2023/10末</v>
      </c>
      <c r="B175" s="10" t="str">
        <f t="shared" si="11"/>
        <v>令和5/10末</v>
      </c>
      <c r="C175" s="18">
        <v>173</v>
      </c>
      <c r="D175" s="18">
        <v>186</v>
      </c>
      <c r="E175" s="19" t="s">
        <v>206</v>
      </c>
      <c r="F175" s="18">
        <v>197</v>
      </c>
      <c r="G175" s="18">
        <v>8</v>
      </c>
      <c r="H175" s="18">
        <v>195</v>
      </c>
      <c r="I175" s="18">
        <v>3</v>
      </c>
      <c r="J175" s="18">
        <v>392</v>
      </c>
      <c r="K175" s="18">
        <v>11</v>
      </c>
      <c r="L175" s="18">
        <v>172</v>
      </c>
      <c r="M175" s="7" t="s">
        <v>401</v>
      </c>
    </row>
    <row r="176" spans="1:13" x14ac:dyDescent="0.2">
      <c r="A176" s="8" t="str">
        <f t="shared" si="11"/>
        <v>2023/10末</v>
      </c>
      <c r="B176" s="8" t="str">
        <f t="shared" si="11"/>
        <v>令和5/10末</v>
      </c>
      <c r="C176" s="16">
        <v>174</v>
      </c>
      <c r="D176" s="16">
        <v>187</v>
      </c>
      <c r="E176" s="17" t="s">
        <v>207</v>
      </c>
      <c r="F176" s="16">
        <v>174</v>
      </c>
      <c r="G176" s="16">
        <v>1</v>
      </c>
      <c r="H176" s="16">
        <v>146</v>
      </c>
      <c r="I176" s="16">
        <v>1</v>
      </c>
      <c r="J176" s="16">
        <v>320</v>
      </c>
      <c r="K176" s="16">
        <v>2</v>
      </c>
      <c r="L176" s="16">
        <v>159</v>
      </c>
      <c r="M176" s="9" t="s">
        <v>401</v>
      </c>
    </row>
    <row r="177" spans="1:13" x14ac:dyDescent="0.2">
      <c r="A177" s="10" t="str">
        <f t="shared" si="11"/>
        <v>2023/10末</v>
      </c>
      <c r="B177" s="10" t="str">
        <f t="shared" si="11"/>
        <v>令和5/10末</v>
      </c>
      <c r="C177" s="18">
        <v>175</v>
      </c>
      <c r="D177" s="18">
        <v>188</v>
      </c>
      <c r="E177" s="19" t="s">
        <v>208</v>
      </c>
      <c r="F177" s="18">
        <v>200</v>
      </c>
      <c r="G177" s="18">
        <v>6</v>
      </c>
      <c r="H177" s="18">
        <v>173</v>
      </c>
      <c r="I177" s="18">
        <v>3</v>
      </c>
      <c r="J177" s="18">
        <v>373</v>
      </c>
      <c r="K177" s="18">
        <v>9</v>
      </c>
      <c r="L177" s="18">
        <v>177</v>
      </c>
      <c r="M177" s="7" t="s">
        <v>401</v>
      </c>
    </row>
    <row r="178" spans="1:13" x14ac:dyDescent="0.2">
      <c r="A178" s="8" t="str">
        <f t="shared" si="11"/>
        <v>2023/10末</v>
      </c>
      <c r="B178" s="8" t="str">
        <f t="shared" si="11"/>
        <v>令和5/10末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0</v>
      </c>
      <c r="H178" s="16">
        <v>51</v>
      </c>
      <c r="I178" s="16">
        <v>0</v>
      </c>
      <c r="J178" s="16">
        <v>108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2023/10末</v>
      </c>
      <c r="B179" s="10" t="str">
        <f t="shared" si="11"/>
        <v>令和5/10末</v>
      </c>
      <c r="C179" s="18">
        <v>177</v>
      </c>
      <c r="D179" s="18">
        <v>190</v>
      </c>
      <c r="E179" s="19" t="s">
        <v>210</v>
      </c>
      <c r="F179" s="18">
        <v>219</v>
      </c>
      <c r="G179" s="18">
        <v>3</v>
      </c>
      <c r="H179" s="18">
        <v>196</v>
      </c>
      <c r="I179" s="18">
        <v>3</v>
      </c>
      <c r="J179" s="18">
        <v>415</v>
      </c>
      <c r="K179" s="18">
        <v>6</v>
      </c>
      <c r="L179" s="18">
        <v>204</v>
      </c>
      <c r="M179" s="7" t="s">
        <v>401</v>
      </c>
    </row>
    <row r="180" spans="1:13" x14ac:dyDescent="0.2">
      <c r="A180" s="8" t="str">
        <f t="shared" si="11"/>
        <v>2023/10末</v>
      </c>
      <c r="B180" s="8" t="str">
        <f t="shared" si="11"/>
        <v>令和5/10末</v>
      </c>
      <c r="C180" s="16">
        <v>178</v>
      </c>
      <c r="D180" s="16">
        <v>192</v>
      </c>
      <c r="E180" s="17" t="s">
        <v>211</v>
      </c>
      <c r="F180" s="16">
        <v>523</v>
      </c>
      <c r="G180" s="16">
        <v>1</v>
      </c>
      <c r="H180" s="16">
        <v>501</v>
      </c>
      <c r="I180" s="16">
        <v>1</v>
      </c>
      <c r="J180" s="16">
        <v>1024</v>
      </c>
      <c r="K180" s="16">
        <v>2</v>
      </c>
      <c r="L180" s="16">
        <v>379</v>
      </c>
      <c r="M180" s="9" t="s">
        <v>401</v>
      </c>
    </row>
    <row r="181" spans="1:13" x14ac:dyDescent="0.2">
      <c r="A181" s="10" t="str">
        <f t="shared" ref="A181:B196" si="12">A180</f>
        <v>2023/10末</v>
      </c>
      <c r="B181" s="10" t="str">
        <f t="shared" si="12"/>
        <v>令和5/10末</v>
      </c>
      <c r="C181" s="18">
        <v>179</v>
      </c>
      <c r="D181" s="18">
        <v>191</v>
      </c>
      <c r="E181" s="19" t="s">
        <v>212</v>
      </c>
      <c r="F181" s="18">
        <v>482</v>
      </c>
      <c r="G181" s="18">
        <v>3</v>
      </c>
      <c r="H181" s="18">
        <v>447</v>
      </c>
      <c r="I181" s="18">
        <v>4</v>
      </c>
      <c r="J181" s="18">
        <v>929</v>
      </c>
      <c r="K181" s="18">
        <v>7</v>
      </c>
      <c r="L181" s="18">
        <v>411</v>
      </c>
      <c r="M181" s="7" t="s">
        <v>401</v>
      </c>
    </row>
    <row r="182" spans="1:13" x14ac:dyDescent="0.2">
      <c r="A182" s="8" t="str">
        <f t="shared" si="12"/>
        <v>2023/10末</v>
      </c>
      <c r="B182" s="8" t="str">
        <f t="shared" si="12"/>
        <v>令和5/10末</v>
      </c>
      <c r="C182" s="16">
        <v>180</v>
      </c>
      <c r="D182" s="16">
        <v>240</v>
      </c>
      <c r="E182" s="17" t="s">
        <v>213</v>
      </c>
      <c r="F182" s="16">
        <v>52</v>
      </c>
      <c r="G182" s="16">
        <v>0</v>
      </c>
      <c r="H182" s="16">
        <v>58</v>
      </c>
      <c r="I182" s="16">
        <v>0</v>
      </c>
      <c r="J182" s="16">
        <v>110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2023/10末</v>
      </c>
      <c r="B183" s="10" t="str">
        <f t="shared" si="12"/>
        <v>令和5/10末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138</v>
      </c>
      <c r="I183" s="18">
        <v>5</v>
      </c>
      <c r="J183" s="18">
        <v>281</v>
      </c>
      <c r="K183" s="18">
        <v>8</v>
      </c>
      <c r="L183" s="18">
        <v>125</v>
      </c>
      <c r="M183" s="7" t="s">
        <v>402</v>
      </c>
    </row>
    <row r="184" spans="1:13" x14ac:dyDescent="0.2">
      <c r="A184" s="8" t="str">
        <f t="shared" si="12"/>
        <v>2023/10末</v>
      </c>
      <c r="B184" s="8" t="str">
        <f t="shared" si="12"/>
        <v>令和5/10末</v>
      </c>
      <c r="C184" s="16">
        <v>182</v>
      </c>
      <c r="D184" s="16">
        <v>242</v>
      </c>
      <c r="E184" s="17" t="s">
        <v>215</v>
      </c>
      <c r="F184" s="16">
        <v>48</v>
      </c>
      <c r="G184" s="16">
        <v>0</v>
      </c>
      <c r="H184" s="16">
        <v>48</v>
      </c>
      <c r="I184" s="16">
        <v>0</v>
      </c>
      <c r="J184" s="16">
        <v>96</v>
      </c>
      <c r="K184" s="16">
        <v>0</v>
      </c>
      <c r="L184" s="16">
        <v>37</v>
      </c>
      <c r="M184" s="9" t="s">
        <v>402</v>
      </c>
    </row>
    <row r="185" spans="1:13" x14ac:dyDescent="0.2">
      <c r="A185" s="10" t="str">
        <f t="shared" si="12"/>
        <v>2023/10末</v>
      </c>
      <c r="B185" s="10" t="str">
        <f t="shared" si="12"/>
        <v>令和5/10末</v>
      </c>
      <c r="C185" s="18">
        <v>183</v>
      </c>
      <c r="D185" s="18">
        <v>243</v>
      </c>
      <c r="E185" s="19" t="s">
        <v>216</v>
      </c>
      <c r="F185" s="18">
        <v>51</v>
      </c>
      <c r="G185" s="18">
        <v>0</v>
      </c>
      <c r="H185" s="18">
        <v>52</v>
      </c>
      <c r="I185" s="18">
        <v>0</v>
      </c>
      <c r="J185" s="18">
        <v>103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2023/10末</v>
      </c>
      <c r="B186" s="8" t="str">
        <f t="shared" si="12"/>
        <v>令和5/10末</v>
      </c>
      <c r="C186" s="16">
        <v>184</v>
      </c>
      <c r="D186" s="16">
        <v>244</v>
      </c>
      <c r="E186" s="17" t="s">
        <v>217</v>
      </c>
      <c r="F186" s="16">
        <v>25</v>
      </c>
      <c r="G186" s="16">
        <v>0</v>
      </c>
      <c r="H186" s="16">
        <v>26</v>
      </c>
      <c r="I186" s="16">
        <v>1</v>
      </c>
      <c r="J186" s="16">
        <v>51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2023/10末</v>
      </c>
      <c r="B187" s="10" t="str">
        <f t="shared" si="12"/>
        <v>令和5/10末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2023/10末</v>
      </c>
      <c r="B188" s="8" t="str">
        <f t="shared" si="12"/>
        <v>令和5/10末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2023/10末</v>
      </c>
      <c r="B189" s="10" t="str">
        <f t="shared" si="12"/>
        <v>令和5/10末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61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2023/10末</v>
      </c>
      <c r="B190" s="8" t="str">
        <f t="shared" si="12"/>
        <v>令和5/10末</v>
      </c>
      <c r="C190" s="16">
        <v>188</v>
      </c>
      <c r="D190" s="16">
        <v>100</v>
      </c>
      <c r="E190" s="17" t="s">
        <v>221</v>
      </c>
      <c r="F190" s="16">
        <v>77</v>
      </c>
      <c r="G190" s="16">
        <v>0</v>
      </c>
      <c r="H190" s="16">
        <v>54</v>
      </c>
      <c r="I190" s="16">
        <v>0</v>
      </c>
      <c r="J190" s="16">
        <v>131</v>
      </c>
      <c r="K190" s="16">
        <v>0</v>
      </c>
      <c r="L190" s="16">
        <v>64</v>
      </c>
      <c r="M190" s="9" t="s">
        <v>403</v>
      </c>
    </row>
    <row r="191" spans="1:13" x14ac:dyDescent="0.2">
      <c r="A191" s="10" t="str">
        <f t="shared" si="12"/>
        <v>2023/10末</v>
      </c>
      <c r="B191" s="10" t="str">
        <f t="shared" si="12"/>
        <v>令和5/10末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2023/10末</v>
      </c>
      <c r="B192" s="8" t="str">
        <f t="shared" si="12"/>
        <v>令和5/10末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2023/10末</v>
      </c>
      <c r="B193" s="10" t="str">
        <f t="shared" si="12"/>
        <v>令和5/10末</v>
      </c>
      <c r="C193" s="18">
        <v>191</v>
      </c>
      <c r="D193" s="18">
        <v>132</v>
      </c>
      <c r="E193" s="19" t="s">
        <v>224</v>
      </c>
      <c r="F193" s="18">
        <v>6</v>
      </c>
      <c r="G193" s="18">
        <v>0</v>
      </c>
      <c r="H193" s="18">
        <v>22</v>
      </c>
      <c r="I193" s="18">
        <v>0</v>
      </c>
      <c r="J193" s="18">
        <v>28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2023/10末</v>
      </c>
      <c r="B194" s="8" t="str">
        <f t="shared" si="12"/>
        <v>令和5/10末</v>
      </c>
      <c r="C194" s="16">
        <v>192</v>
      </c>
      <c r="D194" s="16">
        <v>220</v>
      </c>
      <c r="E194" s="17" t="s">
        <v>225</v>
      </c>
      <c r="F194" s="16">
        <v>71</v>
      </c>
      <c r="G194" s="16">
        <v>0</v>
      </c>
      <c r="H194" s="16">
        <v>58</v>
      </c>
      <c r="I194" s="16">
        <v>0</v>
      </c>
      <c r="J194" s="16">
        <v>129</v>
      </c>
      <c r="K194" s="16">
        <v>0</v>
      </c>
      <c r="L194" s="16">
        <v>55</v>
      </c>
      <c r="M194" s="9" t="s">
        <v>404</v>
      </c>
    </row>
    <row r="195" spans="1:13" x14ac:dyDescent="0.2">
      <c r="A195" s="10" t="str">
        <f t="shared" si="12"/>
        <v>2023/10末</v>
      </c>
      <c r="B195" s="10" t="str">
        <f t="shared" si="12"/>
        <v>令和5/10末</v>
      </c>
      <c r="C195" s="18">
        <v>193</v>
      </c>
      <c r="D195" s="18">
        <v>221</v>
      </c>
      <c r="E195" s="19" t="s">
        <v>226</v>
      </c>
      <c r="F195" s="18">
        <v>109</v>
      </c>
      <c r="G195" s="18">
        <v>0</v>
      </c>
      <c r="H195" s="18">
        <v>93</v>
      </c>
      <c r="I195" s="18">
        <v>0</v>
      </c>
      <c r="J195" s="18">
        <v>202</v>
      </c>
      <c r="K195" s="18">
        <v>0</v>
      </c>
      <c r="L195" s="18">
        <v>89</v>
      </c>
      <c r="M195" s="7" t="s">
        <v>404</v>
      </c>
    </row>
    <row r="196" spans="1:13" x14ac:dyDescent="0.2">
      <c r="A196" s="8" t="str">
        <f t="shared" si="12"/>
        <v>2023/10末</v>
      </c>
      <c r="B196" s="8" t="str">
        <f t="shared" si="12"/>
        <v>令和5/10末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2023/10末</v>
      </c>
      <c r="B197" s="10" t="str">
        <f t="shared" si="13"/>
        <v>令和5/10末</v>
      </c>
      <c r="C197" s="18">
        <v>195</v>
      </c>
      <c r="D197" s="18">
        <v>223</v>
      </c>
      <c r="E197" s="19" t="s">
        <v>228</v>
      </c>
      <c r="F197" s="18">
        <v>154</v>
      </c>
      <c r="G197" s="18">
        <v>0</v>
      </c>
      <c r="H197" s="18">
        <v>168</v>
      </c>
      <c r="I197" s="18">
        <v>0</v>
      </c>
      <c r="J197" s="18">
        <v>322</v>
      </c>
      <c r="K197" s="18">
        <v>0</v>
      </c>
      <c r="L197" s="18">
        <v>140</v>
      </c>
      <c r="M197" s="7" t="s">
        <v>404</v>
      </c>
    </row>
    <row r="198" spans="1:13" x14ac:dyDescent="0.2">
      <c r="A198" s="8" t="str">
        <f t="shared" si="13"/>
        <v>2023/10末</v>
      </c>
      <c r="B198" s="8" t="str">
        <f t="shared" si="13"/>
        <v>令和5/10末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2023/10末</v>
      </c>
      <c r="B199" s="10" t="str">
        <f t="shared" si="13"/>
        <v>令和5/10末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2023/10末</v>
      </c>
      <c r="B200" s="8" t="str">
        <f t="shared" si="13"/>
        <v>令和5/10末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2023/10末</v>
      </c>
      <c r="B201" s="10" t="str">
        <f t="shared" si="13"/>
        <v>令和5/10末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2023/10末</v>
      </c>
      <c r="B202" s="8" t="str">
        <f t="shared" si="13"/>
        <v>令和5/10末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2023/10末</v>
      </c>
      <c r="B203" s="10" t="str">
        <f t="shared" si="13"/>
        <v>令和5/10末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13</v>
      </c>
      <c r="I203" s="18">
        <v>0</v>
      </c>
      <c r="J203" s="18">
        <v>30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2023/10末</v>
      </c>
      <c r="B204" s="8" t="str">
        <f t="shared" si="13"/>
        <v>令和5/10末</v>
      </c>
      <c r="C204" s="16">
        <v>202</v>
      </c>
      <c r="D204" s="16">
        <v>231</v>
      </c>
      <c r="E204" s="17" t="s">
        <v>235</v>
      </c>
      <c r="F204" s="16">
        <v>94</v>
      </c>
      <c r="G204" s="16">
        <v>0</v>
      </c>
      <c r="H204" s="16">
        <v>108</v>
      </c>
      <c r="I204" s="16">
        <v>1</v>
      </c>
      <c r="J204" s="16">
        <v>202</v>
      </c>
      <c r="K204" s="16">
        <v>1</v>
      </c>
      <c r="L204" s="16">
        <v>93</v>
      </c>
      <c r="M204" s="9" t="s">
        <v>405</v>
      </c>
    </row>
    <row r="205" spans="1:13" x14ac:dyDescent="0.2">
      <c r="A205" s="10" t="str">
        <f t="shared" si="13"/>
        <v>2023/10末</v>
      </c>
      <c r="B205" s="10" t="str">
        <f t="shared" si="13"/>
        <v>令和5/10末</v>
      </c>
      <c r="C205" s="18">
        <v>203</v>
      </c>
      <c r="D205" s="18">
        <v>232</v>
      </c>
      <c r="E205" s="19" t="s">
        <v>236</v>
      </c>
      <c r="F205" s="18">
        <v>52</v>
      </c>
      <c r="G205" s="18">
        <v>0</v>
      </c>
      <c r="H205" s="18">
        <v>44</v>
      </c>
      <c r="I205" s="18">
        <v>0</v>
      </c>
      <c r="J205" s="18">
        <v>96</v>
      </c>
      <c r="K205" s="18">
        <v>0</v>
      </c>
      <c r="L205" s="18">
        <v>49</v>
      </c>
      <c r="M205" s="7" t="s">
        <v>405</v>
      </c>
    </row>
    <row r="206" spans="1:13" x14ac:dyDescent="0.2">
      <c r="A206" s="8" t="str">
        <f t="shared" si="13"/>
        <v>2023/10末</v>
      </c>
      <c r="B206" s="8" t="str">
        <f t="shared" si="13"/>
        <v>令和5/10末</v>
      </c>
      <c r="C206" s="16">
        <v>204</v>
      </c>
      <c r="D206" s="16">
        <v>200</v>
      </c>
      <c r="E206" s="17" t="s">
        <v>237</v>
      </c>
      <c r="F206" s="16">
        <v>26</v>
      </c>
      <c r="G206" s="16">
        <v>0</v>
      </c>
      <c r="H206" s="16">
        <v>27</v>
      </c>
      <c r="I206" s="16">
        <v>0</v>
      </c>
      <c r="J206" s="16">
        <v>53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2023/10末</v>
      </c>
      <c r="B207" s="10" t="str">
        <f t="shared" si="13"/>
        <v>令和5/10末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68</v>
      </c>
      <c r="I207" s="18">
        <v>0</v>
      </c>
      <c r="J207" s="18">
        <v>128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2023/10末</v>
      </c>
      <c r="B208" s="8" t="str">
        <f t="shared" si="13"/>
        <v>令和5/10末</v>
      </c>
      <c r="C208" s="16">
        <v>206</v>
      </c>
      <c r="D208" s="16">
        <v>202</v>
      </c>
      <c r="E208" s="17" t="s">
        <v>239</v>
      </c>
      <c r="F208" s="16">
        <v>45</v>
      </c>
      <c r="G208" s="16">
        <v>0</v>
      </c>
      <c r="H208" s="16">
        <v>47</v>
      </c>
      <c r="I208" s="16">
        <v>1</v>
      </c>
      <c r="J208" s="16">
        <v>92</v>
      </c>
      <c r="K208" s="16">
        <v>1</v>
      </c>
      <c r="L208" s="16">
        <v>35</v>
      </c>
      <c r="M208" s="9" t="s">
        <v>406</v>
      </c>
    </row>
    <row r="209" spans="1:13" x14ac:dyDescent="0.2">
      <c r="A209" s="10" t="str">
        <f t="shared" si="13"/>
        <v>2023/10末</v>
      </c>
      <c r="B209" s="10" t="str">
        <f t="shared" si="13"/>
        <v>令和5/10末</v>
      </c>
      <c r="C209" s="18">
        <v>207</v>
      </c>
      <c r="D209" s="18">
        <v>203</v>
      </c>
      <c r="E209" s="19" t="s">
        <v>240</v>
      </c>
      <c r="F209" s="18">
        <v>176</v>
      </c>
      <c r="G209" s="18">
        <v>1</v>
      </c>
      <c r="H209" s="18">
        <v>175</v>
      </c>
      <c r="I209" s="18">
        <v>2</v>
      </c>
      <c r="J209" s="18">
        <v>351</v>
      </c>
      <c r="K209" s="18">
        <v>3</v>
      </c>
      <c r="L209" s="18">
        <v>141</v>
      </c>
      <c r="M209" s="7" t="s">
        <v>406</v>
      </c>
    </row>
    <row r="210" spans="1:13" x14ac:dyDescent="0.2">
      <c r="A210" s="8" t="str">
        <f t="shared" si="13"/>
        <v>2023/10末</v>
      </c>
      <c r="B210" s="8" t="str">
        <f t="shared" si="13"/>
        <v>令和5/10末</v>
      </c>
      <c r="C210" s="16">
        <v>208</v>
      </c>
      <c r="D210" s="16">
        <v>204</v>
      </c>
      <c r="E210" s="17" t="s">
        <v>241</v>
      </c>
      <c r="F210" s="16">
        <v>202</v>
      </c>
      <c r="G210" s="16">
        <v>0</v>
      </c>
      <c r="H210" s="16">
        <v>222</v>
      </c>
      <c r="I210" s="16">
        <v>1</v>
      </c>
      <c r="J210" s="16">
        <v>424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2023/10末</v>
      </c>
      <c r="B211" s="10" t="str">
        <f t="shared" si="13"/>
        <v>令和5/10末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88</v>
      </c>
      <c r="I211" s="18">
        <v>1</v>
      </c>
      <c r="J211" s="18">
        <v>173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2023/10末</v>
      </c>
      <c r="B212" s="8" t="str">
        <f t="shared" si="13"/>
        <v>令和5/10末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2023/10末</v>
      </c>
      <c r="B213" s="10" t="str">
        <f t="shared" si="14"/>
        <v>令和5/10末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2023/10末</v>
      </c>
      <c r="B214" s="8" t="str">
        <f t="shared" si="14"/>
        <v>令和5/10末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2023/10末</v>
      </c>
      <c r="B215" s="10" t="str">
        <f t="shared" si="14"/>
        <v>令和5/10末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6</v>
      </c>
      <c r="I215" s="18">
        <v>0</v>
      </c>
      <c r="J215" s="18">
        <v>9</v>
      </c>
      <c r="K215" s="18">
        <v>0</v>
      </c>
      <c r="L215" s="18">
        <v>6</v>
      </c>
      <c r="M215" s="7" t="s">
        <v>406</v>
      </c>
    </row>
    <row r="216" spans="1:13" x14ac:dyDescent="0.2">
      <c r="A216" s="8" t="str">
        <f t="shared" si="14"/>
        <v>2023/10末</v>
      </c>
      <c r="B216" s="8" t="str">
        <f t="shared" si="14"/>
        <v>令和5/10末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2023/10末</v>
      </c>
      <c r="B217" s="10" t="str">
        <f t="shared" si="14"/>
        <v>令和5/10末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2023/10末</v>
      </c>
      <c r="B218" s="8" t="str">
        <f t="shared" si="14"/>
        <v>令和5/10末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198</v>
      </c>
      <c r="I218" s="16">
        <v>1</v>
      </c>
      <c r="J218" s="16">
        <v>390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14"/>
        <v>2023/10末</v>
      </c>
      <c r="B219" s="10" t="str">
        <f t="shared" si="14"/>
        <v>令和5/10末</v>
      </c>
      <c r="C219" s="18">
        <v>217</v>
      </c>
      <c r="D219" s="18">
        <v>323</v>
      </c>
      <c r="E219" s="19" t="s">
        <v>250</v>
      </c>
      <c r="F219" s="18">
        <v>41</v>
      </c>
      <c r="G219" s="18">
        <v>0</v>
      </c>
      <c r="H219" s="18">
        <v>51</v>
      </c>
      <c r="I219" s="18">
        <v>0</v>
      </c>
      <c r="J219" s="18">
        <v>92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2023/10末</v>
      </c>
      <c r="B220" s="8" t="str">
        <f t="shared" si="14"/>
        <v>令和5/10末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57</v>
      </c>
      <c r="I220" s="16">
        <v>0</v>
      </c>
      <c r="J220" s="16">
        <v>104</v>
      </c>
      <c r="K220" s="16">
        <v>0</v>
      </c>
      <c r="L220" s="16">
        <v>40</v>
      </c>
      <c r="M220" s="9" t="s">
        <v>407</v>
      </c>
    </row>
    <row r="221" spans="1:13" x14ac:dyDescent="0.2">
      <c r="A221" s="10" t="str">
        <f t="shared" si="14"/>
        <v>2023/10末</v>
      </c>
      <c r="B221" s="10" t="str">
        <f t="shared" si="14"/>
        <v>令和5/10末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2023/10末</v>
      </c>
      <c r="B222" s="8" t="str">
        <f t="shared" si="14"/>
        <v>令和5/10末</v>
      </c>
      <c r="C222" s="16">
        <v>220</v>
      </c>
      <c r="D222" s="16">
        <v>327</v>
      </c>
      <c r="E222" s="17" t="s">
        <v>253</v>
      </c>
      <c r="F222" s="16">
        <v>128</v>
      </c>
      <c r="G222" s="16">
        <v>0</v>
      </c>
      <c r="H222" s="16">
        <v>141</v>
      </c>
      <c r="I222" s="16">
        <v>0</v>
      </c>
      <c r="J222" s="16">
        <v>269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2023/10末</v>
      </c>
      <c r="B223" s="10" t="str">
        <f t="shared" si="14"/>
        <v>令和5/10末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26</v>
      </c>
      <c r="I223" s="18">
        <v>0</v>
      </c>
      <c r="J223" s="18">
        <v>53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2023/10末</v>
      </c>
      <c r="B224" s="8" t="str">
        <f t="shared" si="14"/>
        <v>令和5/10末</v>
      </c>
      <c r="C224" s="16">
        <v>222</v>
      </c>
      <c r="D224" s="16">
        <v>329</v>
      </c>
      <c r="E224" s="17" t="s">
        <v>255</v>
      </c>
      <c r="F224" s="16">
        <v>38</v>
      </c>
      <c r="G224" s="16">
        <v>0</v>
      </c>
      <c r="H224" s="16">
        <v>46</v>
      </c>
      <c r="I224" s="16">
        <v>0</v>
      </c>
      <c r="J224" s="16">
        <v>84</v>
      </c>
      <c r="K224" s="16">
        <v>0</v>
      </c>
      <c r="L224" s="16">
        <v>30</v>
      </c>
      <c r="M224" s="9" t="s">
        <v>407</v>
      </c>
    </row>
    <row r="225" spans="1:13" x14ac:dyDescent="0.2">
      <c r="A225" s="10" t="str">
        <f t="shared" si="14"/>
        <v>2023/10末</v>
      </c>
      <c r="B225" s="10" t="str">
        <f t="shared" si="14"/>
        <v>令和5/10末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27</v>
      </c>
      <c r="I225" s="18">
        <v>0</v>
      </c>
      <c r="J225" s="18">
        <v>60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2023/10末</v>
      </c>
      <c r="B226" s="8" t="str">
        <f t="shared" si="14"/>
        <v>令和5/10末</v>
      </c>
      <c r="C226" s="16">
        <v>224</v>
      </c>
      <c r="D226" s="16">
        <v>332</v>
      </c>
      <c r="E226" s="17" t="s">
        <v>257</v>
      </c>
      <c r="F226" s="16">
        <v>76</v>
      </c>
      <c r="G226" s="16">
        <v>0</v>
      </c>
      <c r="H226" s="16">
        <v>83</v>
      </c>
      <c r="I226" s="16">
        <v>0</v>
      </c>
      <c r="J226" s="16">
        <v>159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2023/10末</v>
      </c>
      <c r="B227" s="10" t="str">
        <f t="shared" si="14"/>
        <v>令和5/10末</v>
      </c>
      <c r="C227" s="18">
        <v>225</v>
      </c>
      <c r="D227" s="18">
        <v>333</v>
      </c>
      <c r="E227" s="19" t="s">
        <v>258</v>
      </c>
      <c r="F227" s="18">
        <v>98</v>
      </c>
      <c r="G227" s="18">
        <v>0</v>
      </c>
      <c r="H227" s="18">
        <v>87</v>
      </c>
      <c r="I227" s="18">
        <v>0</v>
      </c>
      <c r="J227" s="18">
        <v>185</v>
      </c>
      <c r="K227" s="18">
        <v>0</v>
      </c>
      <c r="L227" s="18">
        <v>74</v>
      </c>
      <c r="M227" s="7" t="s">
        <v>407</v>
      </c>
    </row>
    <row r="228" spans="1:13" x14ac:dyDescent="0.2">
      <c r="A228" s="8" t="str">
        <f t="shared" si="14"/>
        <v>2023/10末</v>
      </c>
      <c r="B228" s="8" t="str">
        <f t="shared" si="14"/>
        <v>令和5/10末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59</v>
      </c>
      <c r="M228" s="9" t="s">
        <v>407</v>
      </c>
    </row>
    <row r="229" spans="1:13" x14ac:dyDescent="0.2">
      <c r="A229" s="10" t="str">
        <f t="shared" ref="A229:B244" si="15">A228</f>
        <v>2023/10末</v>
      </c>
      <c r="B229" s="10" t="str">
        <f t="shared" si="15"/>
        <v>令和5/10末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82</v>
      </c>
      <c r="I229" s="18">
        <v>2</v>
      </c>
      <c r="J229" s="18">
        <v>161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2023/10末</v>
      </c>
      <c r="B230" s="8" t="str">
        <f t="shared" si="15"/>
        <v>令和5/10末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93</v>
      </c>
      <c r="I230" s="16">
        <v>0</v>
      </c>
      <c r="J230" s="16">
        <v>182</v>
      </c>
      <c r="K230" s="16">
        <v>0</v>
      </c>
      <c r="L230" s="16">
        <v>81</v>
      </c>
      <c r="M230" s="9" t="s">
        <v>407</v>
      </c>
    </row>
    <row r="231" spans="1:13" x14ac:dyDescent="0.2">
      <c r="A231" s="10" t="str">
        <f t="shared" si="15"/>
        <v>2023/10末</v>
      </c>
      <c r="B231" s="10" t="str">
        <f t="shared" si="15"/>
        <v>令和5/10末</v>
      </c>
      <c r="C231" s="18">
        <v>229</v>
      </c>
      <c r="D231" s="18">
        <v>338</v>
      </c>
      <c r="E231" s="19" t="s">
        <v>164</v>
      </c>
      <c r="F231" s="18">
        <v>29</v>
      </c>
      <c r="G231" s="18">
        <v>0</v>
      </c>
      <c r="H231" s="18">
        <v>27</v>
      </c>
      <c r="I231" s="18">
        <v>0</v>
      </c>
      <c r="J231" s="18">
        <v>56</v>
      </c>
      <c r="K231" s="18">
        <v>0</v>
      </c>
      <c r="L231" s="18">
        <v>22</v>
      </c>
      <c r="M231" s="7" t="s">
        <v>407</v>
      </c>
    </row>
    <row r="232" spans="1:13" x14ac:dyDescent="0.2">
      <c r="A232" s="8" t="str">
        <f t="shared" si="15"/>
        <v>2023/10末</v>
      </c>
      <c r="B232" s="8" t="str">
        <f t="shared" si="15"/>
        <v>令和5/10末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2023/10末</v>
      </c>
      <c r="B233" s="10" t="str">
        <f t="shared" si="15"/>
        <v>令和5/10末</v>
      </c>
      <c r="C233" s="18">
        <v>231</v>
      </c>
      <c r="D233" s="18">
        <v>340</v>
      </c>
      <c r="E233" s="19" t="s">
        <v>263</v>
      </c>
      <c r="F233" s="18">
        <v>46</v>
      </c>
      <c r="G233" s="18">
        <v>0</v>
      </c>
      <c r="H233" s="18">
        <v>44</v>
      </c>
      <c r="I233" s="18">
        <v>0</v>
      </c>
      <c r="J233" s="18">
        <v>90</v>
      </c>
      <c r="K233" s="18">
        <v>0</v>
      </c>
      <c r="L233" s="18">
        <v>38</v>
      </c>
      <c r="M233" s="7" t="s">
        <v>407</v>
      </c>
    </row>
    <row r="234" spans="1:13" x14ac:dyDescent="0.2">
      <c r="A234" s="8" t="str">
        <f t="shared" si="15"/>
        <v>2023/10末</v>
      </c>
      <c r="B234" s="8" t="str">
        <f t="shared" si="15"/>
        <v>令和5/10末</v>
      </c>
      <c r="C234" s="16">
        <v>232</v>
      </c>
      <c r="D234" s="16">
        <v>341</v>
      </c>
      <c r="E234" s="17" t="s">
        <v>264</v>
      </c>
      <c r="F234" s="16">
        <v>50</v>
      </c>
      <c r="G234" s="16">
        <v>0</v>
      </c>
      <c r="H234" s="16">
        <v>56</v>
      </c>
      <c r="I234" s="16">
        <v>0</v>
      </c>
      <c r="J234" s="16">
        <v>106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2023/10末</v>
      </c>
      <c r="B235" s="10" t="str">
        <f t="shared" si="15"/>
        <v>令和5/10末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2023/10末</v>
      </c>
      <c r="B236" s="8" t="str">
        <f t="shared" si="15"/>
        <v>令和5/10末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2023/10末</v>
      </c>
      <c r="B237" s="10" t="str">
        <f t="shared" si="15"/>
        <v>令和5/10末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2023/10末</v>
      </c>
      <c r="B238" s="8" t="str">
        <f t="shared" si="15"/>
        <v>令和5/10末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2023/10末</v>
      </c>
      <c r="B239" s="10" t="str">
        <f t="shared" si="15"/>
        <v>令和5/10末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2023/10末</v>
      </c>
      <c r="B240" s="8" t="str">
        <f t="shared" si="15"/>
        <v>令和5/10末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39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2023/10末</v>
      </c>
      <c r="B241" s="10" t="str">
        <f t="shared" si="15"/>
        <v>令和5/10末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2023/10末</v>
      </c>
      <c r="B242" s="8" t="str">
        <f t="shared" si="15"/>
        <v>令和5/10末</v>
      </c>
      <c r="C242" s="16">
        <v>240</v>
      </c>
      <c r="D242" s="16">
        <v>250</v>
      </c>
      <c r="E242" s="17" t="s">
        <v>272</v>
      </c>
      <c r="F242" s="16">
        <v>104</v>
      </c>
      <c r="G242" s="16">
        <v>0</v>
      </c>
      <c r="H242" s="16">
        <v>106</v>
      </c>
      <c r="I242" s="16">
        <v>0</v>
      </c>
      <c r="J242" s="16">
        <v>210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2023/10末</v>
      </c>
      <c r="B243" s="10" t="str">
        <f t="shared" si="15"/>
        <v>令和5/10末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53</v>
      </c>
      <c r="I243" s="18">
        <v>0</v>
      </c>
      <c r="J243" s="18">
        <v>101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2023/10末</v>
      </c>
      <c r="B244" s="8" t="str">
        <f t="shared" si="15"/>
        <v>令和5/10末</v>
      </c>
      <c r="C244" s="16">
        <v>242</v>
      </c>
      <c r="D244" s="16">
        <v>252</v>
      </c>
      <c r="E244" s="17" t="s">
        <v>274</v>
      </c>
      <c r="F244" s="16">
        <v>78</v>
      </c>
      <c r="G244" s="16">
        <v>0</v>
      </c>
      <c r="H244" s="16">
        <v>96</v>
      </c>
      <c r="I244" s="16">
        <v>0</v>
      </c>
      <c r="J244" s="16">
        <v>174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2023/10末</v>
      </c>
      <c r="B245" s="10" t="str">
        <f t="shared" si="16"/>
        <v>令和5/10末</v>
      </c>
      <c r="C245" s="18">
        <v>243</v>
      </c>
      <c r="D245" s="18">
        <v>253</v>
      </c>
      <c r="E245" s="19" t="s">
        <v>275</v>
      </c>
      <c r="F245" s="18">
        <v>92</v>
      </c>
      <c r="G245" s="18">
        <v>0</v>
      </c>
      <c r="H245" s="18">
        <v>90</v>
      </c>
      <c r="I245" s="18">
        <v>2</v>
      </c>
      <c r="J245" s="18">
        <v>182</v>
      </c>
      <c r="K245" s="18">
        <v>2</v>
      </c>
      <c r="L245" s="18">
        <v>89</v>
      </c>
      <c r="M245" s="7" t="s">
        <v>408</v>
      </c>
    </row>
    <row r="246" spans="1:13" x14ac:dyDescent="0.2">
      <c r="A246" s="8" t="str">
        <f t="shared" si="16"/>
        <v>2023/10末</v>
      </c>
      <c r="B246" s="8" t="str">
        <f t="shared" si="16"/>
        <v>令和5/10末</v>
      </c>
      <c r="C246" s="16">
        <v>244</v>
      </c>
      <c r="D246" s="16">
        <v>254</v>
      </c>
      <c r="E246" s="17" t="s">
        <v>276</v>
      </c>
      <c r="F246" s="16">
        <v>44</v>
      </c>
      <c r="G246" s="16">
        <v>0</v>
      </c>
      <c r="H246" s="16">
        <v>54</v>
      </c>
      <c r="I246" s="16">
        <v>1</v>
      </c>
      <c r="J246" s="16">
        <v>98</v>
      </c>
      <c r="K246" s="16">
        <v>1</v>
      </c>
      <c r="L246" s="16">
        <v>47</v>
      </c>
      <c r="M246" s="9" t="s">
        <v>408</v>
      </c>
    </row>
    <row r="247" spans="1:13" x14ac:dyDescent="0.2">
      <c r="A247" s="10" t="str">
        <f t="shared" si="16"/>
        <v>2023/10末</v>
      </c>
      <c r="B247" s="10" t="str">
        <f t="shared" si="16"/>
        <v>令和5/10末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11</v>
      </c>
      <c r="I247" s="18">
        <v>0</v>
      </c>
      <c r="J247" s="18">
        <v>28</v>
      </c>
      <c r="K247" s="18">
        <v>0</v>
      </c>
      <c r="L247" s="18">
        <v>18</v>
      </c>
      <c r="M247" s="7" t="s">
        <v>408</v>
      </c>
    </row>
    <row r="248" spans="1:13" x14ac:dyDescent="0.2">
      <c r="A248" s="8" t="str">
        <f t="shared" si="16"/>
        <v>2023/10末</v>
      </c>
      <c r="B248" s="8" t="str">
        <f t="shared" si="16"/>
        <v>令和5/10末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12</v>
      </c>
      <c r="I248" s="16">
        <v>0</v>
      </c>
      <c r="J248" s="16">
        <v>24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2023/10末</v>
      </c>
      <c r="B249" s="10" t="str">
        <f t="shared" si="16"/>
        <v>令和5/10末</v>
      </c>
      <c r="C249" s="18">
        <v>247</v>
      </c>
      <c r="D249" s="18">
        <v>257</v>
      </c>
      <c r="E249" s="19" t="s">
        <v>469</v>
      </c>
      <c r="F249" s="18">
        <v>56</v>
      </c>
      <c r="G249" s="18">
        <v>0</v>
      </c>
      <c r="H249" s="18">
        <v>65</v>
      </c>
      <c r="I249" s="18">
        <v>1</v>
      </c>
      <c r="J249" s="18">
        <v>121</v>
      </c>
      <c r="K249" s="18">
        <v>1</v>
      </c>
      <c r="L249" s="18">
        <v>48</v>
      </c>
      <c r="M249" s="7" t="s">
        <v>408</v>
      </c>
    </row>
    <row r="250" spans="1:13" x14ac:dyDescent="0.2">
      <c r="A250" s="8" t="str">
        <f t="shared" si="16"/>
        <v>2023/10末</v>
      </c>
      <c r="B250" s="8" t="str">
        <f t="shared" si="16"/>
        <v>令和5/10末</v>
      </c>
      <c r="C250" s="16">
        <v>248</v>
      </c>
      <c r="D250" s="16">
        <v>258</v>
      </c>
      <c r="E250" s="17" t="s">
        <v>278</v>
      </c>
      <c r="F250" s="16">
        <v>45</v>
      </c>
      <c r="G250" s="16">
        <v>0</v>
      </c>
      <c r="H250" s="16">
        <v>49</v>
      </c>
      <c r="I250" s="16">
        <v>1</v>
      </c>
      <c r="J250" s="16">
        <v>94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2023/10末</v>
      </c>
      <c r="B251" s="10" t="str">
        <f t="shared" si="16"/>
        <v>令和5/10末</v>
      </c>
      <c r="C251" s="18">
        <v>249</v>
      </c>
      <c r="D251" s="18">
        <v>259</v>
      </c>
      <c r="E251" s="19" t="s">
        <v>470</v>
      </c>
      <c r="F251" s="18">
        <v>59</v>
      </c>
      <c r="G251" s="18">
        <v>0</v>
      </c>
      <c r="H251" s="18">
        <v>70</v>
      </c>
      <c r="I251" s="18">
        <v>0</v>
      </c>
      <c r="J251" s="18">
        <v>129</v>
      </c>
      <c r="K251" s="18">
        <v>0</v>
      </c>
      <c r="L251" s="18">
        <v>45</v>
      </c>
      <c r="M251" s="7" t="s">
        <v>408</v>
      </c>
    </row>
    <row r="252" spans="1:13" x14ac:dyDescent="0.2">
      <c r="A252" s="8" t="str">
        <f t="shared" si="16"/>
        <v>2023/10末</v>
      </c>
      <c r="B252" s="8" t="str">
        <f t="shared" si="16"/>
        <v>令和5/10末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31</v>
      </c>
      <c r="I252" s="16">
        <v>0</v>
      </c>
      <c r="J252" s="16">
        <v>62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2023/10末</v>
      </c>
      <c r="B253" s="10" t="str">
        <f t="shared" si="16"/>
        <v>令和5/10末</v>
      </c>
      <c r="C253" s="18">
        <v>251</v>
      </c>
      <c r="D253" s="18">
        <v>271</v>
      </c>
      <c r="E253" s="19" t="s">
        <v>280</v>
      </c>
      <c r="F253" s="18">
        <v>26</v>
      </c>
      <c r="G253" s="18">
        <v>0</v>
      </c>
      <c r="H253" s="18">
        <v>31</v>
      </c>
      <c r="I253" s="18">
        <v>0</v>
      </c>
      <c r="J253" s="18">
        <v>57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2023/10末</v>
      </c>
      <c r="B254" s="8" t="str">
        <f t="shared" si="16"/>
        <v>令和5/10末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35</v>
      </c>
      <c r="I254" s="16">
        <v>0</v>
      </c>
      <c r="J254" s="16">
        <v>68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2023/10末</v>
      </c>
      <c r="B255" s="10" t="str">
        <f t="shared" si="16"/>
        <v>令和5/10末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40</v>
      </c>
      <c r="I255" s="18">
        <v>0</v>
      </c>
      <c r="J255" s="18">
        <v>77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2023/10末</v>
      </c>
      <c r="B256" s="8" t="str">
        <f t="shared" si="16"/>
        <v>令和5/10末</v>
      </c>
      <c r="C256" s="16">
        <v>254</v>
      </c>
      <c r="D256" s="16">
        <v>274</v>
      </c>
      <c r="E256" s="17" t="s">
        <v>283</v>
      </c>
      <c r="F256" s="16">
        <v>50</v>
      </c>
      <c r="G256" s="16">
        <v>0</v>
      </c>
      <c r="H256" s="16">
        <v>50</v>
      </c>
      <c r="I256" s="16">
        <v>0</v>
      </c>
      <c r="J256" s="16">
        <v>100</v>
      </c>
      <c r="K256" s="16">
        <v>0</v>
      </c>
      <c r="L256" s="16">
        <v>44</v>
      </c>
      <c r="M256" s="9" t="s">
        <v>409</v>
      </c>
    </row>
    <row r="257" spans="1:13" x14ac:dyDescent="0.2">
      <c r="A257" s="10" t="str">
        <f t="shared" si="16"/>
        <v>2023/10末</v>
      </c>
      <c r="B257" s="10" t="str">
        <f t="shared" si="16"/>
        <v>令和5/10末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2023/10末</v>
      </c>
      <c r="B258" s="8" t="str">
        <f t="shared" si="16"/>
        <v>令和5/10末</v>
      </c>
      <c r="C258" s="16">
        <v>256</v>
      </c>
      <c r="D258" s="16">
        <v>276</v>
      </c>
      <c r="E258" s="17" t="s">
        <v>285</v>
      </c>
      <c r="F258" s="16">
        <v>92</v>
      </c>
      <c r="G258" s="16">
        <v>1</v>
      </c>
      <c r="H258" s="16">
        <v>90</v>
      </c>
      <c r="I258" s="16">
        <v>0</v>
      </c>
      <c r="J258" s="16">
        <v>182</v>
      </c>
      <c r="K258" s="16">
        <v>1</v>
      </c>
      <c r="L258" s="16">
        <v>83</v>
      </c>
      <c r="M258" s="9" t="s">
        <v>409</v>
      </c>
    </row>
    <row r="259" spans="1:13" x14ac:dyDescent="0.2">
      <c r="A259" s="10" t="str">
        <f t="shared" si="16"/>
        <v>2023/10末</v>
      </c>
      <c r="B259" s="10" t="str">
        <f t="shared" si="16"/>
        <v>令和5/10末</v>
      </c>
      <c r="C259" s="18">
        <v>257</v>
      </c>
      <c r="D259" s="18">
        <v>277</v>
      </c>
      <c r="E259" s="19" t="s">
        <v>286</v>
      </c>
      <c r="F259" s="18">
        <v>52</v>
      </c>
      <c r="G259" s="18">
        <v>0</v>
      </c>
      <c r="H259" s="18">
        <v>51</v>
      </c>
      <c r="I259" s="18">
        <v>0</v>
      </c>
      <c r="J259" s="18">
        <v>103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2023/10末</v>
      </c>
      <c r="B260" s="8" t="str">
        <f t="shared" si="16"/>
        <v>令和5/10末</v>
      </c>
      <c r="C260" s="16">
        <v>258</v>
      </c>
      <c r="D260" s="16">
        <v>278</v>
      </c>
      <c r="E260" s="17" t="s">
        <v>287</v>
      </c>
      <c r="F260" s="16">
        <v>90</v>
      </c>
      <c r="G260" s="16">
        <v>1</v>
      </c>
      <c r="H260" s="16">
        <v>79</v>
      </c>
      <c r="I260" s="16">
        <v>1</v>
      </c>
      <c r="J260" s="16">
        <v>169</v>
      </c>
      <c r="K260" s="16">
        <v>2</v>
      </c>
      <c r="L260" s="16">
        <v>86</v>
      </c>
      <c r="M260" s="9" t="s">
        <v>409</v>
      </c>
    </row>
    <row r="261" spans="1:13" x14ac:dyDescent="0.2">
      <c r="A261" s="10" t="str">
        <f t="shared" ref="A261:B276" si="17">A260</f>
        <v>2023/10末</v>
      </c>
      <c r="B261" s="10" t="str">
        <f t="shared" si="17"/>
        <v>令和5/10末</v>
      </c>
      <c r="C261" s="18">
        <v>259</v>
      </c>
      <c r="D261" s="18">
        <v>280</v>
      </c>
      <c r="E261" s="19" t="s">
        <v>471</v>
      </c>
      <c r="F261" s="18">
        <v>76</v>
      </c>
      <c r="G261" s="18">
        <v>0</v>
      </c>
      <c r="H261" s="18">
        <v>89</v>
      </c>
      <c r="I261" s="18">
        <v>0</v>
      </c>
      <c r="J261" s="18">
        <v>165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2023/10末</v>
      </c>
      <c r="B262" s="8" t="str">
        <f t="shared" si="17"/>
        <v>令和5/10末</v>
      </c>
      <c r="C262" s="16">
        <v>260</v>
      </c>
      <c r="D262" s="16">
        <v>281</v>
      </c>
      <c r="E262" s="17" t="s">
        <v>480</v>
      </c>
      <c r="F262" s="16">
        <v>46</v>
      </c>
      <c r="G262" s="16">
        <v>0</v>
      </c>
      <c r="H262" s="16">
        <v>44</v>
      </c>
      <c r="I262" s="16">
        <v>0</v>
      </c>
      <c r="J262" s="16">
        <v>90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2023/10末</v>
      </c>
      <c r="B263" s="10" t="str">
        <f t="shared" si="17"/>
        <v>令和5/10末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2023/10末</v>
      </c>
      <c r="B264" s="8" t="str">
        <f t="shared" si="17"/>
        <v>令和5/10末</v>
      </c>
      <c r="C264" s="16">
        <v>262</v>
      </c>
      <c r="D264" s="16">
        <v>283</v>
      </c>
      <c r="E264" s="17" t="s">
        <v>482</v>
      </c>
      <c r="F264" s="16">
        <v>46</v>
      </c>
      <c r="G264" s="16">
        <v>0</v>
      </c>
      <c r="H264" s="16">
        <v>48</v>
      </c>
      <c r="I264" s="16">
        <v>0</v>
      </c>
      <c r="J264" s="16">
        <v>94</v>
      </c>
      <c r="K264" s="16">
        <v>0</v>
      </c>
      <c r="L264" s="16">
        <v>45</v>
      </c>
      <c r="M264" s="9" t="s">
        <v>410</v>
      </c>
    </row>
    <row r="265" spans="1:13" x14ac:dyDescent="0.2">
      <c r="A265" s="10" t="str">
        <f t="shared" si="17"/>
        <v>2023/10末</v>
      </c>
      <c r="B265" s="10" t="str">
        <f t="shared" si="17"/>
        <v>令和5/10末</v>
      </c>
      <c r="C265" s="18">
        <v>263</v>
      </c>
      <c r="D265" s="18">
        <v>284</v>
      </c>
      <c r="E265" s="19" t="s">
        <v>483</v>
      </c>
      <c r="F265" s="18">
        <v>22</v>
      </c>
      <c r="G265" s="18">
        <v>0</v>
      </c>
      <c r="H265" s="18">
        <v>14</v>
      </c>
      <c r="I265" s="18">
        <v>0</v>
      </c>
      <c r="J265" s="18">
        <v>36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2023/10末</v>
      </c>
      <c r="B266" s="8" t="str">
        <f t="shared" si="17"/>
        <v>令和5/10末</v>
      </c>
      <c r="C266" s="16">
        <v>264</v>
      </c>
      <c r="D266" s="16">
        <v>285</v>
      </c>
      <c r="E266" s="17" t="s">
        <v>484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2023/10末</v>
      </c>
      <c r="B267" s="10" t="str">
        <f t="shared" si="17"/>
        <v>令和5/10末</v>
      </c>
      <c r="C267" s="18">
        <v>265</v>
      </c>
      <c r="D267" s="18">
        <v>286</v>
      </c>
      <c r="E267" s="19" t="s">
        <v>485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2023/10末</v>
      </c>
      <c r="B268" s="8" t="str">
        <f t="shared" si="17"/>
        <v>令和5/10末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2023/10末</v>
      </c>
      <c r="B269" s="10" t="str">
        <f t="shared" si="17"/>
        <v>令和5/10末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28</v>
      </c>
      <c r="I269" s="18">
        <v>1</v>
      </c>
      <c r="J269" s="18">
        <v>48</v>
      </c>
      <c r="K269" s="18">
        <v>3</v>
      </c>
      <c r="L269" s="18">
        <v>22</v>
      </c>
      <c r="M269" s="7" t="s">
        <v>410</v>
      </c>
    </row>
    <row r="270" spans="1:13" x14ac:dyDescent="0.2">
      <c r="A270" s="8" t="str">
        <f t="shared" si="17"/>
        <v>2023/10末</v>
      </c>
      <c r="B270" s="8" t="str">
        <f t="shared" si="17"/>
        <v>令和5/10末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2023/10末</v>
      </c>
      <c r="B271" s="10" t="str">
        <f t="shared" si="17"/>
        <v>令和5/10末</v>
      </c>
      <c r="C271" s="18">
        <v>269</v>
      </c>
      <c r="D271" s="18">
        <v>290</v>
      </c>
      <c r="E271" s="19" t="s">
        <v>489</v>
      </c>
      <c r="F271" s="18">
        <v>26</v>
      </c>
      <c r="G271" s="18">
        <v>0</v>
      </c>
      <c r="H271" s="18">
        <v>33</v>
      </c>
      <c r="I271" s="18">
        <v>0</v>
      </c>
      <c r="J271" s="18">
        <v>59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2023/10末</v>
      </c>
      <c r="B272" s="8" t="str">
        <f t="shared" si="17"/>
        <v>令和5/10末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2023/10末</v>
      </c>
      <c r="B273" s="10" t="str">
        <f t="shared" si="17"/>
        <v>令和5/10末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2023/10末</v>
      </c>
      <c r="B274" s="8" t="str">
        <f t="shared" si="17"/>
        <v>令和5/10末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2023/10末</v>
      </c>
      <c r="B275" s="10" t="str">
        <f t="shared" si="17"/>
        <v>令和5/10末</v>
      </c>
      <c r="C275" s="18">
        <v>273</v>
      </c>
      <c r="D275" s="18">
        <v>294</v>
      </c>
      <c r="E275" s="19" t="s">
        <v>493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2023/10末</v>
      </c>
      <c r="B276" s="8" t="str">
        <f t="shared" si="17"/>
        <v>令和5/10末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2023/10末</v>
      </c>
      <c r="B277" s="10" t="str">
        <f t="shared" si="18"/>
        <v>令和5/10末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2023/10末</v>
      </c>
      <c r="B278" s="8" t="str">
        <f t="shared" si="18"/>
        <v>令和5/10末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2023/10末</v>
      </c>
      <c r="B279" s="10" t="str">
        <f t="shared" si="18"/>
        <v>令和5/10末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2023/10末</v>
      </c>
      <c r="B280" s="8" t="str">
        <f t="shared" si="18"/>
        <v>令和5/10末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2023/10末</v>
      </c>
      <c r="B281" s="10" t="str">
        <f t="shared" si="18"/>
        <v>令和5/10末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2023/10末</v>
      </c>
      <c r="B282" s="8" t="str">
        <f t="shared" si="18"/>
        <v>令和5/10末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2023/10末</v>
      </c>
      <c r="B283" s="10" t="str">
        <f t="shared" si="18"/>
        <v>令和5/10末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2023/10末</v>
      </c>
      <c r="B284" s="8" t="str">
        <f t="shared" si="18"/>
        <v>令和5/10末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2023/10末</v>
      </c>
      <c r="B285" s="10" t="str">
        <f t="shared" si="18"/>
        <v>令和5/10末</v>
      </c>
      <c r="C285" s="18">
        <v>283</v>
      </c>
      <c r="D285" s="18">
        <v>400</v>
      </c>
      <c r="E285" s="19" t="s">
        <v>288</v>
      </c>
      <c r="F285" s="18">
        <v>85</v>
      </c>
      <c r="G285" s="18">
        <v>0</v>
      </c>
      <c r="H285" s="18">
        <v>90</v>
      </c>
      <c r="I285" s="18">
        <v>1</v>
      </c>
      <c r="J285" s="18">
        <v>175</v>
      </c>
      <c r="K285" s="18">
        <v>1</v>
      </c>
      <c r="L285" s="18">
        <v>94</v>
      </c>
      <c r="M285" s="7" t="s">
        <v>411</v>
      </c>
    </row>
    <row r="286" spans="1:13" x14ac:dyDescent="0.2">
      <c r="A286" s="8" t="str">
        <f t="shared" si="18"/>
        <v>2023/10末</v>
      </c>
      <c r="B286" s="8" t="str">
        <f t="shared" si="18"/>
        <v>令和5/10末</v>
      </c>
      <c r="C286" s="16">
        <v>284</v>
      </c>
      <c r="D286" s="16">
        <v>401</v>
      </c>
      <c r="E286" s="17" t="s">
        <v>289</v>
      </c>
      <c r="F286" s="16">
        <v>151</v>
      </c>
      <c r="G286" s="16">
        <v>0</v>
      </c>
      <c r="H286" s="16">
        <v>168</v>
      </c>
      <c r="I286" s="16">
        <v>1</v>
      </c>
      <c r="J286" s="16">
        <v>319</v>
      </c>
      <c r="K286" s="16">
        <v>1</v>
      </c>
      <c r="L286" s="16">
        <v>161</v>
      </c>
      <c r="M286" s="9" t="s">
        <v>411</v>
      </c>
    </row>
    <row r="287" spans="1:13" x14ac:dyDescent="0.2">
      <c r="A287" s="10" t="str">
        <f t="shared" si="18"/>
        <v>2023/10末</v>
      </c>
      <c r="B287" s="10" t="str">
        <f t="shared" si="18"/>
        <v>令和5/10末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2023/10末</v>
      </c>
      <c r="B288" s="8" t="str">
        <f t="shared" si="18"/>
        <v>令和5/10末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34</v>
      </c>
      <c r="I288" s="16">
        <v>0</v>
      </c>
      <c r="J288" s="16">
        <v>64</v>
      </c>
      <c r="K288" s="16">
        <v>0</v>
      </c>
      <c r="L288" s="16">
        <v>34</v>
      </c>
      <c r="M288" s="9" t="s">
        <v>411</v>
      </c>
    </row>
    <row r="289" spans="1:13" x14ac:dyDescent="0.2">
      <c r="A289" s="10" t="str">
        <f t="shared" si="18"/>
        <v>2023/10末</v>
      </c>
      <c r="B289" s="10" t="str">
        <f t="shared" si="18"/>
        <v>令和5/10末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2023/10末</v>
      </c>
      <c r="B290" s="8" t="str">
        <f t="shared" si="18"/>
        <v>令和5/10末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2023/10末</v>
      </c>
      <c r="B291" s="10" t="str">
        <f t="shared" si="18"/>
        <v>令和5/10末</v>
      </c>
      <c r="C291" s="18">
        <v>289</v>
      </c>
      <c r="D291" s="18">
        <v>406</v>
      </c>
      <c r="E291" s="19" t="s">
        <v>294</v>
      </c>
      <c r="F291" s="18">
        <v>21</v>
      </c>
      <c r="G291" s="18">
        <v>0</v>
      </c>
      <c r="H291" s="18">
        <v>23</v>
      </c>
      <c r="I291" s="18">
        <v>0</v>
      </c>
      <c r="J291" s="18">
        <v>44</v>
      </c>
      <c r="K291" s="18">
        <v>0</v>
      </c>
      <c r="L291" s="18">
        <v>22</v>
      </c>
      <c r="M291" s="7" t="s">
        <v>411</v>
      </c>
    </row>
    <row r="292" spans="1:13" x14ac:dyDescent="0.2">
      <c r="A292" s="8" t="str">
        <f t="shared" si="18"/>
        <v>2023/10末</v>
      </c>
      <c r="B292" s="8" t="str">
        <f t="shared" si="18"/>
        <v>令和5/10末</v>
      </c>
      <c r="C292" s="16">
        <v>290</v>
      </c>
      <c r="D292" s="16">
        <v>407</v>
      </c>
      <c r="E292" s="17" t="s">
        <v>295</v>
      </c>
      <c r="F292" s="16">
        <v>84</v>
      </c>
      <c r="G292" s="16">
        <v>0</v>
      </c>
      <c r="H292" s="16">
        <v>78</v>
      </c>
      <c r="I292" s="16">
        <v>0</v>
      </c>
      <c r="J292" s="16">
        <v>162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2023/10末</v>
      </c>
      <c r="B293" s="10" t="str">
        <f t="shared" si="19"/>
        <v>令和5/10末</v>
      </c>
      <c r="C293" s="18">
        <v>291</v>
      </c>
      <c r="D293" s="18">
        <v>408</v>
      </c>
      <c r="E293" s="19" t="s">
        <v>296</v>
      </c>
      <c r="F293" s="18">
        <v>9</v>
      </c>
      <c r="G293" s="18">
        <v>0</v>
      </c>
      <c r="H293" s="18">
        <v>10</v>
      </c>
      <c r="I293" s="18">
        <v>0</v>
      </c>
      <c r="J293" s="18">
        <v>19</v>
      </c>
      <c r="K293" s="18">
        <v>0</v>
      </c>
      <c r="L293" s="18">
        <v>14</v>
      </c>
      <c r="M293" s="7" t="s">
        <v>411</v>
      </c>
    </row>
    <row r="294" spans="1:13" x14ac:dyDescent="0.2">
      <c r="A294" s="8" t="str">
        <f t="shared" si="19"/>
        <v>2023/10末</v>
      </c>
      <c r="B294" s="8" t="str">
        <f t="shared" si="19"/>
        <v>令和5/10末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2023/10末</v>
      </c>
      <c r="B295" s="10" t="str">
        <f t="shared" si="19"/>
        <v>令和5/10末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21</v>
      </c>
      <c r="I295" s="18">
        <v>1</v>
      </c>
      <c r="J295" s="18">
        <v>51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2023/10末</v>
      </c>
      <c r="B296" s="8" t="str">
        <f t="shared" si="19"/>
        <v>令和5/10末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2023/10末</v>
      </c>
      <c r="B297" s="10" t="str">
        <f t="shared" si="19"/>
        <v>令和5/10末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2023/10末</v>
      </c>
      <c r="B298" s="8" t="str">
        <f t="shared" si="19"/>
        <v>令和5/10末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2023/10末</v>
      </c>
      <c r="B299" s="10" t="str">
        <f t="shared" si="19"/>
        <v>令和5/10末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2023/10末</v>
      </c>
      <c r="B300" s="8" t="str">
        <f t="shared" si="19"/>
        <v>令和5/10末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2023/10末</v>
      </c>
      <c r="B301" s="10" t="str">
        <f t="shared" si="19"/>
        <v>令和5/10末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2023/10末</v>
      </c>
      <c r="B302" s="8" t="str">
        <f t="shared" si="19"/>
        <v>令和5/10末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2023/10末</v>
      </c>
      <c r="B303" s="10" t="str">
        <f t="shared" si="19"/>
        <v>令和5/10末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2023/10末</v>
      </c>
      <c r="B304" s="8" t="str">
        <f t="shared" si="19"/>
        <v>令和5/10末</v>
      </c>
      <c r="C304" s="16">
        <v>302</v>
      </c>
      <c r="D304" s="16">
        <v>419</v>
      </c>
      <c r="E304" s="17" t="s">
        <v>307</v>
      </c>
      <c r="F304" s="16">
        <v>4</v>
      </c>
      <c r="G304" s="16">
        <v>0</v>
      </c>
      <c r="H304" s="16">
        <v>61</v>
      </c>
      <c r="I304" s="16">
        <v>0</v>
      </c>
      <c r="J304" s="16">
        <v>65</v>
      </c>
      <c r="K304" s="16">
        <v>0</v>
      </c>
      <c r="L304" s="16">
        <v>65</v>
      </c>
      <c r="M304" s="9" t="s">
        <v>411</v>
      </c>
    </row>
    <row r="305" spans="1:13" x14ac:dyDescent="0.2">
      <c r="A305" s="10" t="str">
        <f t="shared" si="19"/>
        <v>2023/10末</v>
      </c>
      <c r="B305" s="10" t="str">
        <f t="shared" si="19"/>
        <v>令和5/10末</v>
      </c>
      <c r="C305" s="18">
        <v>303</v>
      </c>
      <c r="D305" s="18">
        <v>500</v>
      </c>
      <c r="E305" s="19" t="s">
        <v>308</v>
      </c>
      <c r="F305" s="18">
        <v>247</v>
      </c>
      <c r="G305" s="18">
        <v>0</v>
      </c>
      <c r="H305" s="18">
        <v>256</v>
      </c>
      <c r="I305" s="18">
        <v>1</v>
      </c>
      <c r="J305" s="18">
        <v>503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2023/10末</v>
      </c>
      <c r="B306" s="8" t="str">
        <f t="shared" si="19"/>
        <v>令和5/10末</v>
      </c>
      <c r="C306" s="16">
        <v>304</v>
      </c>
      <c r="D306" s="16">
        <v>501</v>
      </c>
      <c r="E306" s="17" t="s">
        <v>309</v>
      </c>
      <c r="F306" s="16">
        <v>87</v>
      </c>
      <c r="G306" s="16">
        <v>2</v>
      </c>
      <c r="H306" s="16">
        <v>73</v>
      </c>
      <c r="I306" s="16">
        <v>0</v>
      </c>
      <c r="J306" s="16">
        <v>160</v>
      </c>
      <c r="K306" s="16">
        <v>2</v>
      </c>
      <c r="L306" s="16">
        <v>73</v>
      </c>
      <c r="M306" s="9" t="s">
        <v>412</v>
      </c>
    </row>
    <row r="307" spans="1:13" x14ac:dyDescent="0.2">
      <c r="A307" s="10" t="str">
        <f t="shared" si="19"/>
        <v>2023/10末</v>
      </c>
      <c r="B307" s="10" t="str">
        <f t="shared" si="19"/>
        <v>令和5/10末</v>
      </c>
      <c r="C307" s="18">
        <v>305</v>
      </c>
      <c r="D307" s="18">
        <v>502</v>
      </c>
      <c r="E307" s="19" t="s">
        <v>310</v>
      </c>
      <c r="F307" s="18">
        <v>50</v>
      </c>
      <c r="G307" s="18">
        <v>0</v>
      </c>
      <c r="H307" s="18">
        <v>41</v>
      </c>
      <c r="I307" s="18">
        <v>0</v>
      </c>
      <c r="J307" s="18">
        <v>91</v>
      </c>
      <c r="K307" s="18">
        <v>0</v>
      </c>
      <c r="L307" s="18">
        <v>48</v>
      </c>
      <c r="M307" s="7" t="s">
        <v>412</v>
      </c>
    </row>
    <row r="308" spans="1:13" x14ac:dyDescent="0.2">
      <c r="A308" s="8" t="str">
        <f t="shared" si="19"/>
        <v>2023/10末</v>
      </c>
      <c r="B308" s="8" t="str">
        <f t="shared" si="19"/>
        <v>令和5/10末</v>
      </c>
      <c r="C308" s="16">
        <v>306</v>
      </c>
      <c r="D308" s="16">
        <v>503</v>
      </c>
      <c r="E308" s="17" t="s">
        <v>311</v>
      </c>
      <c r="F308" s="16">
        <v>49</v>
      </c>
      <c r="G308" s="16">
        <v>0</v>
      </c>
      <c r="H308" s="16">
        <v>41</v>
      </c>
      <c r="I308" s="16">
        <v>0</v>
      </c>
      <c r="J308" s="16">
        <v>90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2023/10末</v>
      </c>
      <c r="B309" s="10" t="str">
        <f t="shared" si="20"/>
        <v>令和5/10末</v>
      </c>
      <c r="C309" s="18">
        <v>307</v>
      </c>
      <c r="D309" s="18">
        <v>504</v>
      </c>
      <c r="E309" s="19" t="s">
        <v>312</v>
      </c>
      <c r="F309" s="18">
        <v>86</v>
      </c>
      <c r="G309" s="18">
        <v>0</v>
      </c>
      <c r="H309" s="18">
        <v>78</v>
      </c>
      <c r="I309" s="18">
        <v>0</v>
      </c>
      <c r="J309" s="18">
        <v>164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2023/10末</v>
      </c>
      <c r="B310" s="8" t="str">
        <f t="shared" si="20"/>
        <v>令和5/10末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2023/10末</v>
      </c>
      <c r="B311" s="10" t="str">
        <f t="shared" si="20"/>
        <v>令和5/10末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148</v>
      </c>
      <c r="I311" s="18">
        <v>0</v>
      </c>
      <c r="J311" s="18">
        <v>279</v>
      </c>
      <c r="K311" s="18">
        <v>0</v>
      </c>
      <c r="L311" s="18">
        <v>110</v>
      </c>
      <c r="M311" s="7" t="s">
        <v>412</v>
      </c>
    </row>
    <row r="312" spans="1:13" x14ac:dyDescent="0.2">
      <c r="A312" s="8" t="str">
        <f t="shared" si="20"/>
        <v>2023/10末</v>
      </c>
      <c r="B312" s="8" t="str">
        <f t="shared" si="20"/>
        <v>令和5/10末</v>
      </c>
      <c r="C312" s="16">
        <v>310</v>
      </c>
      <c r="D312" s="16">
        <v>507</v>
      </c>
      <c r="E312" s="17" t="s">
        <v>315</v>
      </c>
      <c r="F312" s="16">
        <v>38</v>
      </c>
      <c r="G312" s="16">
        <v>0</v>
      </c>
      <c r="H312" s="16">
        <v>39</v>
      </c>
      <c r="I312" s="16">
        <v>0</v>
      </c>
      <c r="J312" s="16">
        <v>77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2023/10末</v>
      </c>
      <c r="B313" s="10" t="str">
        <f t="shared" si="20"/>
        <v>令和5/10末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3</v>
      </c>
      <c r="H313" s="18">
        <v>62</v>
      </c>
      <c r="I313" s="18">
        <v>2</v>
      </c>
      <c r="J313" s="18">
        <v>113</v>
      </c>
      <c r="K313" s="18">
        <v>5</v>
      </c>
      <c r="L313" s="18">
        <v>48</v>
      </c>
      <c r="M313" s="7" t="s">
        <v>412</v>
      </c>
    </row>
    <row r="314" spans="1:13" x14ac:dyDescent="0.2">
      <c r="A314" s="8" t="str">
        <f t="shared" si="20"/>
        <v>2023/10末</v>
      </c>
      <c r="B314" s="8" t="str">
        <f t="shared" si="20"/>
        <v>令和5/10末</v>
      </c>
      <c r="C314" s="16">
        <v>312</v>
      </c>
      <c r="D314" s="16">
        <v>509</v>
      </c>
      <c r="E314" s="17" t="s">
        <v>317</v>
      </c>
      <c r="F314" s="16">
        <v>81</v>
      </c>
      <c r="G314" s="16">
        <v>0</v>
      </c>
      <c r="H314" s="16">
        <v>76</v>
      </c>
      <c r="I314" s="16">
        <v>0</v>
      </c>
      <c r="J314" s="16">
        <v>157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2023/10末</v>
      </c>
      <c r="B315" s="10" t="str">
        <f t="shared" si="20"/>
        <v>令和5/10末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70</v>
      </c>
      <c r="I315" s="18">
        <v>0</v>
      </c>
      <c r="J315" s="18">
        <v>139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2023/10末</v>
      </c>
      <c r="B316" s="8" t="str">
        <f t="shared" si="20"/>
        <v>令和5/10末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20</v>
      </c>
      <c r="I316" s="16">
        <v>0</v>
      </c>
      <c r="J316" s="16">
        <v>40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2023/10末</v>
      </c>
      <c r="B317" s="10" t="str">
        <f t="shared" si="20"/>
        <v>令和5/10末</v>
      </c>
      <c r="C317" s="18">
        <v>315</v>
      </c>
      <c r="D317" s="18">
        <v>512</v>
      </c>
      <c r="E317" s="19" t="s">
        <v>320</v>
      </c>
      <c r="F317" s="18">
        <v>20</v>
      </c>
      <c r="G317" s="18">
        <v>0</v>
      </c>
      <c r="H317" s="18">
        <v>21</v>
      </c>
      <c r="I317" s="18">
        <v>1</v>
      </c>
      <c r="J317" s="18">
        <v>41</v>
      </c>
      <c r="K317" s="18">
        <v>1</v>
      </c>
      <c r="L317" s="18">
        <v>19</v>
      </c>
      <c r="M317" s="7" t="s">
        <v>412</v>
      </c>
    </row>
    <row r="318" spans="1:13" x14ac:dyDescent="0.2">
      <c r="A318" s="8" t="str">
        <f t="shared" si="20"/>
        <v>2023/10末</v>
      </c>
      <c r="B318" s="8" t="str">
        <f t="shared" si="20"/>
        <v>令和5/10末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73</v>
      </c>
      <c r="I318" s="16">
        <v>0</v>
      </c>
      <c r="J318" s="16">
        <v>143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2023/10末</v>
      </c>
      <c r="B319" s="10" t="str">
        <f t="shared" si="20"/>
        <v>令和5/10末</v>
      </c>
      <c r="C319" s="18">
        <v>317</v>
      </c>
      <c r="D319" s="18">
        <v>514</v>
      </c>
      <c r="E319" s="19" t="s">
        <v>322</v>
      </c>
      <c r="F319" s="18">
        <v>54</v>
      </c>
      <c r="G319" s="18">
        <v>1</v>
      </c>
      <c r="H319" s="18">
        <v>43</v>
      </c>
      <c r="I319" s="18">
        <v>2</v>
      </c>
      <c r="J319" s="18">
        <v>97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2023/10末</v>
      </c>
      <c r="B320" s="8" t="str">
        <f t="shared" si="20"/>
        <v>令和5/10末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81</v>
      </c>
      <c r="I320" s="16">
        <v>1</v>
      </c>
      <c r="J320" s="16">
        <v>145</v>
      </c>
      <c r="K320" s="16">
        <v>1</v>
      </c>
      <c r="L320" s="16">
        <v>53</v>
      </c>
      <c r="M320" s="9" t="s">
        <v>412</v>
      </c>
    </row>
    <row r="321" spans="1:13" x14ac:dyDescent="0.2">
      <c r="A321" s="10" t="str">
        <f t="shared" si="20"/>
        <v>2023/10末</v>
      </c>
      <c r="B321" s="10" t="str">
        <f t="shared" si="20"/>
        <v>令和5/10末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42</v>
      </c>
      <c r="I321" s="18">
        <v>0</v>
      </c>
      <c r="J321" s="18">
        <v>87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2023/10末</v>
      </c>
      <c r="B322" s="8" t="str">
        <f t="shared" si="20"/>
        <v>令和5/10末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83</v>
      </c>
      <c r="I322" s="16">
        <v>0</v>
      </c>
      <c r="J322" s="16">
        <v>155</v>
      </c>
      <c r="K322" s="16">
        <v>0</v>
      </c>
      <c r="L322" s="16">
        <v>50</v>
      </c>
      <c r="M322" s="9" t="s">
        <v>412</v>
      </c>
    </row>
    <row r="323" spans="1:13" x14ac:dyDescent="0.2">
      <c r="A323" s="10" t="str">
        <f t="shared" si="20"/>
        <v>2023/10末</v>
      </c>
      <c r="B323" s="10" t="str">
        <f t="shared" si="20"/>
        <v>令和5/10末</v>
      </c>
      <c r="C323" s="18">
        <v>321</v>
      </c>
      <c r="D323" s="18">
        <v>518</v>
      </c>
      <c r="E323" s="19" t="s">
        <v>326</v>
      </c>
      <c r="F323" s="18">
        <v>175</v>
      </c>
      <c r="G323" s="18">
        <v>2</v>
      </c>
      <c r="H323" s="18">
        <v>173</v>
      </c>
      <c r="I323" s="18">
        <v>3</v>
      </c>
      <c r="J323" s="18">
        <v>348</v>
      </c>
      <c r="K323" s="18">
        <v>5</v>
      </c>
      <c r="L323" s="18">
        <v>141</v>
      </c>
      <c r="M323" s="7" t="s">
        <v>412</v>
      </c>
    </row>
    <row r="324" spans="1:13" x14ac:dyDescent="0.2">
      <c r="A324" s="8" t="str">
        <f t="shared" si="20"/>
        <v>2023/10末</v>
      </c>
      <c r="B324" s="8" t="str">
        <f t="shared" si="20"/>
        <v>令和5/10末</v>
      </c>
      <c r="C324" s="16">
        <v>322</v>
      </c>
      <c r="D324" s="16">
        <v>519</v>
      </c>
      <c r="E324" s="17" t="s">
        <v>327</v>
      </c>
      <c r="F324" s="16">
        <v>71</v>
      </c>
      <c r="G324" s="16">
        <v>0</v>
      </c>
      <c r="H324" s="16">
        <v>71</v>
      </c>
      <c r="I324" s="16">
        <v>0</v>
      </c>
      <c r="J324" s="16">
        <v>142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2023/10末</v>
      </c>
      <c r="B325" s="10" t="str">
        <f t="shared" si="21"/>
        <v>令和5/10末</v>
      </c>
      <c r="C325" s="18">
        <v>323</v>
      </c>
      <c r="D325" s="18">
        <v>520</v>
      </c>
      <c r="E325" s="19" t="s">
        <v>328</v>
      </c>
      <c r="F325" s="18">
        <v>97</v>
      </c>
      <c r="G325" s="18">
        <v>0</v>
      </c>
      <c r="H325" s="18">
        <v>98</v>
      </c>
      <c r="I325" s="18">
        <v>0</v>
      </c>
      <c r="J325" s="18">
        <v>195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2023/10末</v>
      </c>
      <c r="B326" s="8" t="str">
        <f t="shared" si="21"/>
        <v>令和5/10末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31</v>
      </c>
      <c r="I326" s="16">
        <v>0</v>
      </c>
      <c r="J326" s="16">
        <v>75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2023/10末</v>
      </c>
      <c r="B327" s="10" t="str">
        <f t="shared" si="21"/>
        <v>令和5/10末</v>
      </c>
      <c r="C327" s="18">
        <v>325</v>
      </c>
      <c r="D327" s="18">
        <v>522</v>
      </c>
      <c r="E327" s="19" t="s">
        <v>330</v>
      </c>
      <c r="F327" s="18">
        <v>79</v>
      </c>
      <c r="G327" s="18">
        <v>0</v>
      </c>
      <c r="H327" s="18">
        <v>78</v>
      </c>
      <c r="I327" s="18">
        <v>0</v>
      </c>
      <c r="J327" s="18">
        <v>157</v>
      </c>
      <c r="K327" s="18">
        <v>0</v>
      </c>
      <c r="L327" s="18">
        <v>57</v>
      </c>
      <c r="M327" s="7" t="s">
        <v>412</v>
      </c>
    </row>
    <row r="328" spans="1:13" x14ac:dyDescent="0.2">
      <c r="A328" s="8" t="str">
        <f t="shared" si="21"/>
        <v>2023/10末</v>
      </c>
      <c r="B328" s="8" t="str">
        <f t="shared" si="21"/>
        <v>令和5/10末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44</v>
      </c>
      <c r="I328" s="16">
        <v>0</v>
      </c>
      <c r="J328" s="16">
        <v>85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2023/10末</v>
      </c>
      <c r="B329" s="10" t="str">
        <f t="shared" si="21"/>
        <v>令和5/10末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2023/10末</v>
      </c>
      <c r="B330" s="8" t="str">
        <f t="shared" si="21"/>
        <v>令和5/10末</v>
      </c>
      <c r="C330" s="16">
        <v>328</v>
      </c>
      <c r="D330" s="16">
        <v>525</v>
      </c>
      <c r="E330" s="17" t="s">
        <v>333</v>
      </c>
      <c r="F330" s="16">
        <v>39</v>
      </c>
      <c r="G330" s="16">
        <v>0</v>
      </c>
      <c r="H330" s="16">
        <v>45</v>
      </c>
      <c r="I330" s="16">
        <v>0</v>
      </c>
      <c r="J330" s="16">
        <v>84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2023/10末</v>
      </c>
      <c r="B331" s="10" t="str">
        <f t="shared" si="21"/>
        <v>令和5/10末</v>
      </c>
      <c r="C331" s="18">
        <v>329</v>
      </c>
      <c r="D331" s="18">
        <v>526</v>
      </c>
      <c r="E331" s="19" t="s">
        <v>334</v>
      </c>
      <c r="F331" s="18">
        <v>41</v>
      </c>
      <c r="G331" s="18">
        <v>0</v>
      </c>
      <c r="H331" s="18">
        <v>44</v>
      </c>
      <c r="I331" s="18">
        <v>0</v>
      </c>
      <c r="J331" s="18">
        <v>85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2023/10末</v>
      </c>
      <c r="B332" s="8" t="str">
        <f t="shared" si="21"/>
        <v>令和5/10末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21</v>
      </c>
      <c r="I332" s="16">
        <v>0</v>
      </c>
      <c r="J332" s="16">
        <v>39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2023/10末</v>
      </c>
      <c r="B333" s="10" t="str">
        <f t="shared" si="21"/>
        <v>令和5/10末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2023/10末</v>
      </c>
      <c r="B334" s="8" t="str">
        <f t="shared" si="21"/>
        <v>令和5/10末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2023/10末</v>
      </c>
      <c r="B335" s="10" t="str">
        <f t="shared" si="21"/>
        <v>令和5/10末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2023/10末</v>
      </c>
      <c r="B336" s="8" t="str">
        <f t="shared" si="21"/>
        <v>令和5/10末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12</v>
      </c>
      <c r="I336" s="16">
        <v>1</v>
      </c>
      <c r="J336" s="16">
        <v>30</v>
      </c>
      <c r="K336" s="16">
        <v>2</v>
      </c>
      <c r="L336" s="16">
        <v>14</v>
      </c>
      <c r="M336" s="9" t="s">
        <v>412</v>
      </c>
    </row>
    <row r="337" spans="1:13" x14ac:dyDescent="0.2">
      <c r="A337" s="10" t="str">
        <f t="shared" si="21"/>
        <v>2023/10末</v>
      </c>
      <c r="B337" s="10" t="str">
        <f t="shared" si="21"/>
        <v>令和5/10末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2023/10末</v>
      </c>
      <c r="B338" s="8" t="str">
        <f t="shared" si="21"/>
        <v>令和5/10末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2023/10末</v>
      </c>
      <c r="B339" s="10" t="str">
        <f t="shared" si="21"/>
        <v>令和5/10末</v>
      </c>
      <c r="C339" s="18">
        <v>337</v>
      </c>
      <c r="D339" s="18">
        <v>534</v>
      </c>
      <c r="E339" s="19" t="s">
        <v>342</v>
      </c>
      <c r="F339" s="18">
        <v>100</v>
      </c>
      <c r="G339" s="18">
        <v>0</v>
      </c>
      <c r="H339" s="18">
        <v>92</v>
      </c>
      <c r="I339" s="18">
        <v>0</v>
      </c>
      <c r="J339" s="18">
        <v>192</v>
      </c>
      <c r="K339" s="18">
        <v>0</v>
      </c>
      <c r="L339" s="18">
        <v>99</v>
      </c>
      <c r="M339" s="7" t="s">
        <v>412</v>
      </c>
    </row>
    <row r="340" spans="1:13" x14ac:dyDescent="0.2">
      <c r="A340" s="8" t="str">
        <f t="shared" si="21"/>
        <v>2023/10末</v>
      </c>
      <c r="B340" s="8" t="str">
        <f t="shared" si="21"/>
        <v>令和5/10末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2023/10末</v>
      </c>
      <c r="B341" s="10" t="str">
        <f t="shared" si="22"/>
        <v>令和5/10末</v>
      </c>
      <c r="C341" s="18">
        <v>339</v>
      </c>
      <c r="D341" s="18">
        <v>536</v>
      </c>
      <c r="E341" s="19" t="s">
        <v>344</v>
      </c>
      <c r="F341" s="18">
        <v>71</v>
      </c>
      <c r="G341" s="18">
        <v>0</v>
      </c>
      <c r="H341" s="18">
        <v>62</v>
      </c>
      <c r="I341" s="18">
        <v>3</v>
      </c>
      <c r="J341" s="18">
        <v>133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2023/10末</v>
      </c>
      <c r="B342" s="8" t="str">
        <f t="shared" si="22"/>
        <v>令和5/10末</v>
      </c>
      <c r="C342" s="16">
        <v>340</v>
      </c>
      <c r="D342" s="16">
        <v>537</v>
      </c>
      <c r="E342" s="17" t="s">
        <v>345</v>
      </c>
      <c r="F342" s="16">
        <v>65</v>
      </c>
      <c r="G342" s="16">
        <v>1</v>
      </c>
      <c r="H342" s="16">
        <v>64</v>
      </c>
      <c r="I342" s="16">
        <v>1</v>
      </c>
      <c r="J342" s="16">
        <v>129</v>
      </c>
      <c r="K342" s="16">
        <v>2</v>
      </c>
      <c r="L342" s="16">
        <v>60</v>
      </c>
      <c r="M342" s="9" t="s">
        <v>412</v>
      </c>
    </row>
    <row r="343" spans="1:13" x14ac:dyDescent="0.2">
      <c r="A343" s="10" t="str">
        <f t="shared" si="22"/>
        <v>2023/10末</v>
      </c>
      <c r="B343" s="10" t="str">
        <f t="shared" si="22"/>
        <v>令和5/10末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17</v>
      </c>
      <c r="I343" s="18">
        <v>0</v>
      </c>
      <c r="J343" s="18">
        <v>28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2023/10末</v>
      </c>
      <c r="B344" s="8" t="str">
        <f t="shared" si="22"/>
        <v>令和5/10末</v>
      </c>
      <c r="C344" s="16">
        <v>342</v>
      </c>
      <c r="D344" s="16">
        <v>539</v>
      </c>
      <c r="E344" s="17" t="s">
        <v>347</v>
      </c>
      <c r="F344" s="16">
        <v>85</v>
      </c>
      <c r="G344" s="16">
        <v>0</v>
      </c>
      <c r="H344" s="16">
        <v>88</v>
      </c>
      <c r="I344" s="16">
        <v>1</v>
      </c>
      <c r="J344" s="16">
        <v>173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2023/10末</v>
      </c>
      <c r="B345" s="10" t="str">
        <f t="shared" si="22"/>
        <v>令和5/10末</v>
      </c>
      <c r="C345" s="18">
        <v>343</v>
      </c>
      <c r="D345" s="18">
        <v>540</v>
      </c>
      <c r="E345" s="19" t="s">
        <v>348</v>
      </c>
      <c r="F345" s="18">
        <v>22</v>
      </c>
      <c r="G345" s="18">
        <v>0</v>
      </c>
      <c r="H345" s="18">
        <v>53</v>
      </c>
      <c r="I345" s="18">
        <v>0</v>
      </c>
      <c r="J345" s="18">
        <v>75</v>
      </c>
      <c r="K345" s="18">
        <v>0</v>
      </c>
      <c r="L345" s="18">
        <v>75</v>
      </c>
      <c r="M345" s="7" t="s">
        <v>412</v>
      </c>
    </row>
    <row r="346" spans="1:13" x14ac:dyDescent="0.2">
      <c r="A346" s="11" t="str">
        <f t="shared" si="22"/>
        <v>2023/10末</v>
      </c>
      <c r="B346" s="11" t="str">
        <f t="shared" si="22"/>
        <v>令和5/10末</v>
      </c>
      <c r="C346" s="20">
        <v>344</v>
      </c>
      <c r="D346" s="20">
        <v>541</v>
      </c>
      <c r="E346" s="21" t="s">
        <v>349</v>
      </c>
      <c r="F346" s="20">
        <v>5</v>
      </c>
      <c r="G346" s="20">
        <v>0</v>
      </c>
      <c r="H346" s="20">
        <v>24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kS+un6YDT//x83gJ11tDsT84CLUfVqMjLn65fSvJxZPoTTdo23+yLcOfraCmQxFb5iX9tMP1F30OrSEgln5B0g==" saltValue="9RdqN28ROi84Cdta4vkpE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R346"/>
  <sheetViews>
    <sheetView workbookViewId="0">
      <selection activeCell="C3" sqref="C3:E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543</v>
      </c>
      <c r="B2" s="24" t="s">
        <v>544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38329</v>
      </c>
      <c r="G2" s="26">
        <f t="shared" si="0"/>
        <v>353</v>
      </c>
      <c r="H2" s="26">
        <f t="shared" si="0"/>
        <v>39262</v>
      </c>
      <c r="I2" s="26">
        <f t="shared" si="0"/>
        <v>561</v>
      </c>
      <c r="J2" s="26">
        <f t="shared" si="0"/>
        <v>77591</v>
      </c>
      <c r="K2" s="26">
        <f t="shared" si="0"/>
        <v>914</v>
      </c>
      <c r="L2" s="26">
        <f t="shared" si="0"/>
        <v>34678</v>
      </c>
      <c r="M2" s="108" t="s">
        <v>350</v>
      </c>
    </row>
    <row r="3" spans="1:18" x14ac:dyDescent="0.2">
      <c r="A3" s="6" t="str">
        <f>A2</f>
        <v>2023/11末</v>
      </c>
      <c r="B3" s="6" t="str">
        <f>B2</f>
        <v>令和5/11末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40</v>
      </c>
      <c r="I3" s="14">
        <v>2</v>
      </c>
      <c r="J3" s="14">
        <v>70</v>
      </c>
      <c r="K3" s="14">
        <v>2</v>
      </c>
      <c r="L3" s="14">
        <v>49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2023/11末</v>
      </c>
      <c r="B4" s="8" t="str">
        <f>B3</f>
        <v>令和5/11末</v>
      </c>
      <c r="C4" s="16">
        <v>2</v>
      </c>
      <c r="D4" s="16">
        <v>2</v>
      </c>
      <c r="E4" s="17" t="s">
        <v>43</v>
      </c>
      <c r="F4" s="16">
        <v>117</v>
      </c>
      <c r="G4" s="16">
        <v>0</v>
      </c>
      <c r="H4" s="16">
        <v>178</v>
      </c>
      <c r="I4" s="16">
        <v>7</v>
      </c>
      <c r="J4" s="16">
        <v>295</v>
      </c>
      <c r="K4" s="16">
        <v>7</v>
      </c>
      <c r="L4" s="16">
        <v>176</v>
      </c>
      <c r="M4" s="9" t="s">
        <v>396</v>
      </c>
      <c r="Q4" s="1"/>
    </row>
    <row r="5" spans="1:18" x14ac:dyDescent="0.2">
      <c r="A5" s="10" t="str">
        <f t="shared" ref="A5:B20" si="1">A4</f>
        <v>2023/11末</v>
      </c>
      <c r="B5" s="10" t="str">
        <f t="shared" si="1"/>
        <v>令和5/11末</v>
      </c>
      <c r="C5" s="18">
        <v>3</v>
      </c>
      <c r="D5" s="18">
        <v>3</v>
      </c>
      <c r="E5" s="19" t="s">
        <v>44</v>
      </c>
      <c r="F5" s="18">
        <v>152</v>
      </c>
      <c r="G5" s="18">
        <v>6</v>
      </c>
      <c r="H5" s="18">
        <v>149</v>
      </c>
      <c r="I5" s="18">
        <v>4</v>
      </c>
      <c r="J5" s="18">
        <v>301</v>
      </c>
      <c r="K5" s="18">
        <v>10</v>
      </c>
      <c r="L5" s="18">
        <v>140</v>
      </c>
      <c r="M5" s="7" t="s">
        <v>396</v>
      </c>
    </row>
    <row r="6" spans="1:18" x14ac:dyDescent="0.2">
      <c r="A6" s="8" t="str">
        <f t="shared" si="1"/>
        <v>2023/11末</v>
      </c>
      <c r="B6" s="8" t="str">
        <f t="shared" si="1"/>
        <v>令和5/11末</v>
      </c>
      <c r="C6" s="16">
        <v>4</v>
      </c>
      <c r="D6" s="16">
        <v>4</v>
      </c>
      <c r="E6" s="17" t="s">
        <v>45</v>
      </c>
      <c r="F6" s="16">
        <v>249</v>
      </c>
      <c r="G6" s="16">
        <v>0</v>
      </c>
      <c r="H6" s="16">
        <v>264</v>
      </c>
      <c r="I6" s="16">
        <v>4</v>
      </c>
      <c r="J6" s="16">
        <v>513</v>
      </c>
      <c r="K6" s="16">
        <v>4</v>
      </c>
      <c r="L6" s="16">
        <v>243</v>
      </c>
      <c r="M6" s="9" t="s">
        <v>396</v>
      </c>
    </row>
    <row r="7" spans="1:18" x14ac:dyDescent="0.2">
      <c r="A7" s="10" t="str">
        <f t="shared" si="1"/>
        <v>2023/11末</v>
      </c>
      <c r="B7" s="10" t="str">
        <f t="shared" si="1"/>
        <v>令和5/11末</v>
      </c>
      <c r="C7" s="18">
        <v>5</v>
      </c>
      <c r="D7" s="18">
        <v>5</v>
      </c>
      <c r="E7" s="19" t="s">
        <v>46</v>
      </c>
      <c r="F7" s="18">
        <v>158</v>
      </c>
      <c r="G7" s="18">
        <v>3</v>
      </c>
      <c r="H7" s="18">
        <v>160</v>
      </c>
      <c r="I7" s="18">
        <v>1</v>
      </c>
      <c r="J7" s="18">
        <v>318</v>
      </c>
      <c r="K7" s="18">
        <v>4</v>
      </c>
      <c r="L7" s="18">
        <v>134</v>
      </c>
      <c r="M7" s="7" t="s">
        <v>396</v>
      </c>
    </row>
    <row r="8" spans="1:18" x14ac:dyDescent="0.2">
      <c r="A8" s="8" t="str">
        <f t="shared" si="1"/>
        <v>2023/11末</v>
      </c>
      <c r="B8" s="8" t="str">
        <f t="shared" si="1"/>
        <v>令和5/11末</v>
      </c>
      <c r="C8" s="16">
        <v>6</v>
      </c>
      <c r="D8" s="16">
        <v>6</v>
      </c>
      <c r="E8" s="17" t="s">
        <v>47</v>
      </c>
      <c r="F8" s="16">
        <v>259</v>
      </c>
      <c r="G8" s="16">
        <v>0</v>
      </c>
      <c r="H8" s="16">
        <v>270</v>
      </c>
      <c r="I8" s="16">
        <v>1</v>
      </c>
      <c r="J8" s="16">
        <v>529</v>
      </c>
      <c r="K8" s="16">
        <v>1</v>
      </c>
      <c r="L8" s="16">
        <v>243</v>
      </c>
      <c r="M8" s="9" t="s">
        <v>396</v>
      </c>
    </row>
    <row r="9" spans="1:18" x14ac:dyDescent="0.2">
      <c r="A9" s="10" t="str">
        <f t="shared" si="1"/>
        <v>2023/11末</v>
      </c>
      <c r="B9" s="10" t="str">
        <f t="shared" si="1"/>
        <v>令和5/11末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143</v>
      </c>
      <c r="I9" s="18">
        <v>0</v>
      </c>
      <c r="J9" s="18">
        <v>281</v>
      </c>
      <c r="K9" s="18">
        <v>0</v>
      </c>
      <c r="L9" s="18">
        <v>120</v>
      </c>
      <c r="M9" s="7" t="s">
        <v>396</v>
      </c>
    </row>
    <row r="10" spans="1:18" x14ac:dyDescent="0.2">
      <c r="A10" s="8" t="str">
        <f t="shared" si="1"/>
        <v>2023/11末</v>
      </c>
      <c r="B10" s="8" t="str">
        <f t="shared" si="1"/>
        <v>令和5/11末</v>
      </c>
      <c r="C10" s="16">
        <v>8</v>
      </c>
      <c r="D10" s="16">
        <v>8</v>
      </c>
      <c r="E10" s="17" t="s">
        <v>49</v>
      </c>
      <c r="F10" s="16">
        <v>163</v>
      </c>
      <c r="G10" s="16">
        <v>1</v>
      </c>
      <c r="H10" s="16">
        <v>177</v>
      </c>
      <c r="I10" s="16">
        <v>7</v>
      </c>
      <c r="J10" s="16">
        <v>340</v>
      </c>
      <c r="K10" s="16">
        <v>8</v>
      </c>
      <c r="L10" s="16">
        <v>162</v>
      </c>
      <c r="M10" s="9" t="s">
        <v>396</v>
      </c>
    </row>
    <row r="11" spans="1:18" x14ac:dyDescent="0.2">
      <c r="A11" s="10" t="str">
        <f t="shared" si="1"/>
        <v>2023/11末</v>
      </c>
      <c r="B11" s="10" t="str">
        <f t="shared" si="1"/>
        <v>令和5/11末</v>
      </c>
      <c r="C11" s="18">
        <v>9</v>
      </c>
      <c r="D11" s="18">
        <v>10</v>
      </c>
      <c r="E11" s="19" t="s">
        <v>50</v>
      </c>
      <c r="F11" s="18">
        <v>36</v>
      </c>
      <c r="G11" s="18">
        <v>0</v>
      </c>
      <c r="H11" s="18">
        <v>39</v>
      </c>
      <c r="I11" s="18">
        <v>0</v>
      </c>
      <c r="J11" s="18">
        <v>75</v>
      </c>
      <c r="K11" s="18">
        <v>0</v>
      </c>
      <c r="L11" s="18">
        <v>48</v>
      </c>
      <c r="M11" s="7" t="s">
        <v>396</v>
      </c>
    </row>
    <row r="12" spans="1:18" x14ac:dyDescent="0.2">
      <c r="A12" s="8" t="str">
        <f t="shared" si="1"/>
        <v>2023/11末</v>
      </c>
      <c r="B12" s="8" t="str">
        <f t="shared" si="1"/>
        <v>令和5/11末</v>
      </c>
      <c r="C12" s="16">
        <v>10</v>
      </c>
      <c r="D12" s="16">
        <v>11</v>
      </c>
      <c r="E12" s="17" t="s">
        <v>51</v>
      </c>
      <c r="F12" s="16">
        <v>156</v>
      </c>
      <c r="G12" s="16">
        <v>0</v>
      </c>
      <c r="H12" s="16">
        <v>181</v>
      </c>
      <c r="I12" s="16">
        <v>4</v>
      </c>
      <c r="J12" s="16">
        <v>337</v>
      </c>
      <c r="K12" s="16">
        <v>4</v>
      </c>
      <c r="L12" s="16">
        <v>163</v>
      </c>
      <c r="M12" s="9" t="s">
        <v>396</v>
      </c>
    </row>
    <row r="13" spans="1:18" x14ac:dyDescent="0.2">
      <c r="A13" s="10" t="str">
        <f t="shared" si="1"/>
        <v>2023/11末</v>
      </c>
      <c r="B13" s="10" t="str">
        <f t="shared" si="1"/>
        <v>令和5/11末</v>
      </c>
      <c r="C13" s="18">
        <v>11</v>
      </c>
      <c r="D13" s="18">
        <v>12</v>
      </c>
      <c r="E13" s="19" t="s">
        <v>52</v>
      </c>
      <c r="F13" s="18">
        <v>111</v>
      </c>
      <c r="G13" s="18">
        <v>2</v>
      </c>
      <c r="H13" s="18">
        <v>125</v>
      </c>
      <c r="I13" s="18">
        <v>4</v>
      </c>
      <c r="J13" s="18">
        <v>236</v>
      </c>
      <c r="K13" s="18">
        <v>6</v>
      </c>
      <c r="L13" s="18">
        <v>123</v>
      </c>
      <c r="M13" s="7" t="s">
        <v>396</v>
      </c>
    </row>
    <row r="14" spans="1:18" x14ac:dyDescent="0.2">
      <c r="A14" s="8" t="str">
        <f t="shared" si="1"/>
        <v>2023/11末</v>
      </c>
      <c r="B14" s="8" t="str">
        <f t="shared" si="1"/>
        <v>令和5/11末</v>
      </c>
      <c r="C14" s="16">
        <v>12</v>
      </c>
      <c r="D14" s="16">
        <v>13</v>
      </c>
      <c r="E14" s="17" t="s">
        <v>53</v>
      </c>
      <c r="F14" s="16">
        <v>173</v>
      </c>
      <c r="G14" s="16">
        <v>0</v>
      </c>
      <c r="H14" s="16">
        <v>207</v>
      </c>
      <c r="I14" s="16">
        <v>1</v>
      </c>
      <c r="J14" s="16">
        <v>380</v>
      </c>
      <c r="K14" s="16">
        <v>1</v>
      </c>
      <c r="L14" s="16">
        <v>184</v>
      </c>
      <c r="M14" s="9" t="s">
        <v>396</v>
      </c>
    </row>
    <row r="15" spans="1:18" x14ac:dyDescent="0.2">
      <c r="A15" s="10" t="str">
        <f t="shared" si="1"/>
        <v>2023/11末</v>
      </c>
      <c r="B15" s="10" t="str">
        <f t="shared" si="1"/>
        <v>令和5/11末</v>
      </c>
      <c r="C15" s="18">
        <v>13</v>
      </c>
      <c r="D15" s="18">
        <v>14</v>
      </c>
      <c r="E15" s="19" t="s">
        <v>54</v>
      </c>
      <c r="F15" s="18">
        <v>84</v>
      </c>
      <c r="G15" s="18">
        <v>2</v>
      </c>
      <c r="H15" s="18">
        <v>106</v>
      </c>
      <c r="I15" s="18">
        <v>5</v>
      </c>
      <c r="J15" s="18">
        <v>190</v>
      </c>
      <c r="K15" s="18">
        <v>7</v>
      </c>
      <c r="L15" s="18">
        <v>100</v>
      </c>
      <c r="M15" s="7" t="s">
        <v>396</v>
      </c>
    </row>
    <row r="16" spans="1:18" x14ac:dyDescent="0.2">
      <c r="A16" s="8" t="str">
        <f t="shared" si="1"/>
        <v>2023/11末</v>
      </c>
      <c r="B16" s="8" t="str">
        <f t="shared" si="1"/>
        <v>令和5/11末</v>
      </c>
      <c r="C16" s="16">
        <v>14</v>
      </c>
      <c r="D16" s="16">
        <v>15</v>
      </c>
      <c r="E16" s="17" t="s">
        <v>55</v>
      </c>
      <c r="F16" s="16">
        <v>178</v>
      </c>
      <c r="G16" s="16">
        <v>0</v>
      </c>
      <c r="H16" s="16">
        <v>197</v>
      </c>
      <c r="I16" s="16">
        <v>3</v>
      </c>
      <c r="J16" s="16">
        <v>375</v>
      </c>
      <c r="K16" s="16">
        <v>3</v>
      </c>
      <c r="L16" s="16">
        <v>182</v>
      </c>
      <c r="M16" s="9" t="s">
        <v>396</v>
      </c>
    </row>
    <row r="17" spans="1:13" x14ac:dyDescent="0.2">
      <c r="A17" s="10" t="str">
        <f t="shared" si="1"/>
        <v>2023/11末</v>
      </c>
      <c r="B17" s="10" t="str">
        <f t="shared" si="1"/>
        <v>令和5/11末</v>
      </c>
      <c r="C17" s="18">
        <v>15</v>
      </c>
      <c r="D17" s="18">
        <v>16</v>
      </c>
      <c r="E17" s="19" t="s">
        <v>56</v>
      </c>
      <c r="F17" s="18">
        <v>72</v>
      </c>
      <c r="G17" s="18">
        <v>0</v>
      </c>
      <c r="H17" s="18">
        <v>81</v>
      </c>
      <c r="I17" s="18">
        <v>0</v>
      </c>
      <c r="J17" s="18">
        <v>153</v>
      </c>
      <c r="K17" s="18">
        <v>0</v>
      </c>
      <c r="L17" s="18">
        <v>72</v>
      </c>
      <c r="M17" s="7" t="s">
        <v>396</v>
      </c>
    </row>
    <row r="18" spans="1:13" x14ac:dyDescent="0.2">
      <c r="A18" s="8" t="str">
        <f t="shared" si="1"/>
        <v>2023/11末</v>
      </c>
      <c r="B18" s="8" t="str">
        <f t="shared" si="1"/>
        <v>令和5/11末</v>
      </c>
      <c r="C18" s="16">
        <v>16</v>
      </c>
      <c r="D18" s="16">
        <v>17</v>
      </c>
      <c r="E18" s="17" t="s">
        <v>57</v>
      </c>
      <c r="F18" s="16">
        <v>184</v>
      </c>
      <c r="G18" s="16">
        <v>0</v>
      </c>
      <c r="H18" s="16">
        <v>194</v>
      </c>
      <c r="I18" s="16">
        <v>1</v>
      </c>
      <c r="J18" s="16">
        <v>378</v>
      </c>
      <c r="K18" s="16">
        <v>1</v>
      </c>
      <c r="L18" s="16">
        <v>171</v>
      </c>
      <c r="M18" s="9" t="s">
        <v>396</v>
      </c>
    </row>
    <row r="19" spans="1:13" x14ac:dyDescent="0.2">
      <c r="A19" s="10" t="str">
        <f t="shared" si="1"/>
        <v>2023/11末</v>
      </c>
      <c r="B19" s="10" t="str">
        <f t="shared" si="1"/>
        <v>令和5/11末</v>
      </c>
      <c r="C19" s="18">
        <v>17</v>
      </c>
      <c r="D19" s="18">
        <v>18</v>
      </c>
      <c r="E19" s="19" t="s">
        <v>58</v>
      </c>
      <c r="F19" s="18">
        <v>224</v>
      </c>
      <c r="G19" s="18">
        <v>0</v>
      </c>
      <c r="H19" s="18">
        <v>245</v>
      </c>
      <c r="I19" s="18">
        <v>4</v>
      </c>
      <c r="J19" s="18">
        <v>469</v>
      </c>
      <c r="K19" s="18">
        <v>4</v>
      </c>
      <c r="L19" s="18">
        <v>212</v>
      </c>
      <c r="M19" s="7" t="s">
        <v>396</v>
      </c>
    </row>
    <row r="20" spans="1:13" x14ac:dyDescent="0.2">
      <c r="A20" s="8" t="str">
        <f t="shared" si="1"/>
        <v>2023/11末</v>
      </c>
      <c r="B20" s="8" t="str">
        <f t="shared" si="1"/>
        <v>令和5/11末</v>
      </c>
      <c r="C20" s="16">
        <v>18</v>
      </c>
      <c r="D20" s="16">
        <v>19</v>
      </c>
      <c r="E20" s="17" t="s">
        <v>59</v>
      </c>
      <c r="F20" s="16">
        <v>160</v>
      </c>
      <c r="G20" s="16">
        <v>3</v>
      </c>
      <c r="H20" s="16">
        <v>182</v>
      </c>
      <c r="I20" s="16">
        <v>3</v>
      </c>
      <c r="J20" s="16">
        <v>342</v>
      </c>
      <c r="K20" s="16">
        <v>6</v>
      </c>
      <c r="L20" s="16">
        <v>144</v>
      </c>
      <c r="M20" s="9" t="s">
        <v>396</v>
      </c>
    </row>
    <row r="21" spans="1:13" x14ac:dyDescent="0.2">
      <c r="A21" s="10" t="str">
        <f t="shared" ref="A21:B36" si="2">A20</f>
        <v>2023/11末</v>
      </c>
      <c r="B21" s="10" t="str">
        <f t="shared" si="2"/>
        <v>令和5/11末</v>
      </c>
      <c r="C21" s="18">
        <v>19</v>
      </c>
      <c r="D21" s="18">
        <v>103</v>
      </c>
      <c r="E21" s="19" t="s">
        <v>60</v>
      </c>
      <c r="F21" s="18">
        <v>201</v>
      </c>
      <c r="G21" s="18">
        <v>6</v>
      </c>
      <c r="H21" s="18">
        <v>204</v>
      </c>
      <c r="I21" s="18">
        <v>3</v>
      </c>
      <c r="J21" s="18">
        <v>405</v>
      </c>
      <c r="K21" s="18">
        <v>9</v>
      </c>
      <c r="L21" s="18">
        <v>167</v>
      </c>
      <c r="M21" s="7" t="s">
        <v>396</v>
      </c>
    </row>
    <row r="22" spans="1:13" x14ac:dyDescent="0.2">
      <c r="A22" s="8" t="str">
        <f t="shared" si="2"/>
        <v>2023/11末</v>
      </c>
      <c r="B22" s="8" t="str">
        <f t="shared" si="2"/>
        <v>令和5/11末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2023/11末</v>
      </c>
      <c r="B23" s="10" t="str">
        <f t="shared" si="2"/>
        <v>令和5/11末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2023/11末</v>
      </c>
      <c r="B24" s="8" t="str">
        <f t="shared" si="2"/>
        <v>令和5/11末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2023/11末</v>
      </c>
      <c r="B25" s="10" t="str">
        <f t="shared" si="2"/>
        <v>令和5/11末</v>
      </c>
      <c r="C25" s="18">
        <v>23</v>
      </c>
      <c r="D25" s="18">
        <v>21</v>
      </c>
      <c r="E25" s="19" t="s">
        <v>64</v>
      </c>
      <c r="F25" s="18">
        <v>161</v>
      </c>
      <c r="G25" s="18">
        <v>0</v>
      </c>
      <c r="H25" s="18">
        <v>176</v>
      </c>
      <c r="I25" s="18">
        <v>11</v>
      </c>
      <c r="J25" s="18">
        <v>337</v>
      </c>
      <c r="K25" s="18">
        <v>11</v>
      </c>
      <c r="L25" s="18">
        <v>163</v>
      </c>
      <c r="M25" s="7" t="s">
        <v>396</v>
      </c>
    </row>
    <row r="26" spans="1:13" x14ac:dyDescent="0.2">
      <c r="A26" s="8" t="str">
        <f t="shared" si="2"/>
        <v>2023/11末</v>
      </c>
      <c r="B26" s="8" t="str">
        <f t="shared" si="2"/>
        <v>令和5/11末</v>
      </c>
      <c r="C26" s="16">
        <v>24</v>
      </c>
      <c r="D26" s="16">
        <v>22</v>
      </c>
      <c r="E26" s="17" t="s">
        <v>65</v>
      </c>
      <c r="F26" s="16">
        <v>235</v>
      </c>
      <c r="G26" s="16">
        <v>2</v>
      </c>
      <c r="H26" s="16">
        <v>280</v>
      </c>
      <c r="I26" s="16">
        <v>8</v>
      </c>
      <c r="J26" s="16">
        <v>515</v>
      </c>
      <c r="K26" s="16">
        <v>10</v>
      </c>
      <c r="L26" s="16">
        <v>253</v>
      </c>
      <c r="M26" s="9" t="s">
        <v>396</v>
      </c>
    </row>
    <row r="27" spans="1:13" x14ac:dyDescent="0.2">
      <c r="A27" s="10" t="str">
        <f t="shared" si="2"/>
        <v>2023/11末</v>
      </c>
      <c r="B27" s="10" t="str">
        <f t="shared" si="2"/>
        <v>令和5/11末</v>
      </c>
      <c r="C27" s="18">
        <v>25</v>
      </c>
      <c r="D27" s="18">
        <v>23</v>
      </c>
      <c r="E27" s="19" t="s">
        <v>66</v>
      </c>
      <c r="F27" s="18">
        <v>222</v>
      </c>
      <c r="G27" s="18">
        <v>2</v>
      </c>
      <c r="H27" s="18">
        <v>231</v>
      </c>
      <c r="I27" s="18">
        <v>5</v>
      </c>
      <c r="J27" s="18">
        <v>453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2023/11末</v>
      </c>
      <c r="B28" s="8" t="str">
        <f t="shared" si="2"/>
        <v>令和5/11末</v>
      </c>
      <c r="C28" s="16">
        <v>26</v>
      </c>
      <c r="D28" s="16">
        <v>24</v>
      </c>
      <c r="E28" s="17" t="s">
        <v>67</v>
      </c>
      <c r="F28" s="16">
        <v>321</v>
      </c>
      <c r="G28" s="16">
        <v>4</v>
      </c>
      <c r="H28" s="16">
        <v>387</v>
      </c>
      <c r="I28" s="16">
        <v>11</v>
      </c>
      <c r="J28" s="16">
        <v>708</v>
      </c>
      <c r="K28" s="16">
        <v>15</v>
      </c>
      <c r="L28" s="16">
        <v>319</v>
      </c>
      <c r="M28" s="9" t="s">
        <v>396</v>
      </c>
    </row>
    <row r="29" spans="1:13" x14ac:dyDescent="0.2">
      <c r="A29" s="10" t="str">
        <f t="shared" si="2"/>
        <v>2023/11末</v>
      </c>
      <c r="B29" s="10" t="str">
        <f t="shared" si="2"/>
        <v>令和5/11末</v>
      </c>
      <c r="C29" s="18">
        <v>27</v>
      </c>
      <c r="D29" s="18">
        <v>25</v>
      </c>
      <c r="E29" s="19" t="s">
        <v>68</v>
      </c>
      <c r="F29" s="18">
        <v>205</v>
      </c>
      <c r="G29" s="18">
        <v>8</v>
      </c>
      <c r="H29" s="18">
        <v>242</v>
      </c>
      <c r="I29" s="18">
        <v>16</v>
      </c>
      <c r="J29" s="18">
        <v>447</v>
      </c>
      <c r="K29" s="18">
        <v>24</v>
      </c>
      <c r="L29" s="18">
        <v>213</v>
      </c>
      <c r="M29" s="7" t="s">
        <v>396</v>
      </c>
    </row>
    <row r="30" spans="1:13" x14ac:dyDescent="0.2">
      <c r="A30" s="8" t="str">
        <f t="shared" si="2"/>
        <v>2023/11末</v>
      </c>
      <c r="B30" s="8" t="str">
        <f t="shared" si="2"/>
        <v>令和5/11末</v>
      </c>
      <c r="C30" s="16">
        <v>28</v>
      </c>
      <c r="D30" s="16">
        <v>26</v>
      </c>
      <c r="E30" s="17" t="s">
        <v>69</v>
      </c>
      <c r="F30" s="16">
        <v>174</v>
      </c>
      <c r="G30" s="16">
        <v>0</v>
      </c>
      <c r="H30" s="16">
        <v>167</v>
      </c>
      <c r="I30" s="16">
        <v>0</v>
      </c>
      <c r="J30" s="16">
        <v>341</v>
      </c>
      <c r="K30" s="16">
        <v>0</v>
      </c>
      <c r="L30" s="16">
        <v>145</v>
      </c>
      <c r="M30" s="9" t="s">
        <v>396</v>
      </c>
    </row>
    <row r="31" spans="1:13" x14ac:dyDescent="0.2">
      <c r="A31" s="10" t="str">
        <f t="shared" si="2"/>
        <v>2023/11末</v>
      </c>
      <c r="B31" s="10" t="str">
        <f t="shared" si="2"/>
        <v>令和5/11末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2023/11末</v>
      </c>
      <c r="B32" s="8" t="str">
        <f t="shared" si="2"/>
        <v>令和5/11末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18</v>
      </c>
      <c r="I32" s="16">
        <v>0</v>
      </c>
      <c r="J32" s="16">
        <v>28</v>
      </c>
      <c r="K32" s="16">
        <v>0</v>
      </c>
      <c r="L32" s="16">
        <v>28</v>
      </c>
      <c r="M32" s="9" t="s">
        <v>396</v>
      </c>
    </row>
    <row r="33" spans="1:13" x14ac:dyDescent="0.2">
      <c r="A33" s="10" t="str">
        <f t="shared" si="2"/>
        <v>2023/11末</v>
      </c>
      <c r="B33" s="10" t="str">
        <f t="shared" si="2"/>
        <v>令和5/11末</v>
      </c>
      <c r="C33" s="18">
        <v>31</v>
      </c>
      <c r="D33" s="18">
        <v>30</v>
      </c>
      <c r="E33" s="19" t="s">
        <v>72</v>
      </c>
      <c r="F33" s="18">
        <v>538</v>
      </c>
      <c r="G33" s="18">
        <v>3</v>
      </c>
      <c r="H33" s="18">
        <v>528</v>
      </c>
      <c r="I33" s="18">
        <v>6</v>
      </c>
      <c r="J33" s="18">
        <v>1066</v>
      </c>
      <c r="K33" s="18">
        <v>9</v>
      </c>
      <c r="L33" s="18">
        <v>480</v>
      </c>
      <c r="M33" s="7" t="s">
        <v>396</v>
      </c>
    </row>
    <row r="34" spans="1:13" x14ac:dyDescent="0.2">
      <c r="A34" s="8" t="str">
        <f t="shared" si="2"/>
        <v>2023/11末</v>
      </c>
      <c r="B34" s="8" t="str">
        <f t="shared" si="2"/>
        <v>令和5/11末</v>
      </c>
      <c r="C34" s="16">
        <v>32</v>
      </c>
      <c r="D34" s="16">
        <v>31</v>
      </c>
      <c r="E34" s="17" t="s">
        <v>73</v>
      </c>
      <c r="F34" s="16">
        <v>587</v>
      </c>
      <c r="G34" s="16">
        <v>4</v>
      </c>
      <c r="H34" s="16">
        <v>725</v>
      </c>
      <c r="I34" s="16">
        <v>22</v>
      </c>
      <c r="J34" s="16">
        <v>1312</v>
      </c>
      <c r="K34" s="16">
        <v>26</v>
      </c>
      <c r="L34" s="16">
        <v>695</v>
      </c>
      <c r="M34" s="9" t="s">
        <v>396</v>
      </c>
    </row>
    <row r="35" spans="1:13" x14ac:dyDescent="0.2">
      <c r="A35" s="10" t="str">
        <f t="shared" si="2"/>
        <v>2023/11末</v>
      </c>
      <c r="B35" s="10" t="str">
        <f t="shared" si="2"/>
        <v>令和5/11末</v>
      </c>
      <c r="C35" s="18">
        <v>33</v>
      </c>
      <c r="D35" s="18">
        <v>32</v>
      </c>
      <c r="E35" s="19" t="s">
        <v>74</v>
      </c>
      <c r="F35" s="18">
        <v>18</v>
      </c>
      <c r="G35" s="18">
        <v>0</v>
      </c>
      <c r="H35" s="18">
        <v>14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2023/11末</v>
      </c>
      <c r="B36" s="8" t="str">
        <f t="shared" si="2"/>
        <v>令和5/11末</v>
      </c>
      <c r="C36" s="16">
        <v>34</v>
      </c>
      <c r="D36" s="16">
        <v>33</v>
      </c>
      <c r="E36" s="17" t="s">
        <v>75</v>
      </c>
      <c r="F36" s="16">
        <v>325</v>
      </c>
      <c r="G36" s="16">
        <v>4</v>
      </c>
      <c r="H36" s="16">
        <v>317</v>
      </c>
      <c r="I36" s="16">
        <v>4</v>
      </c>
      <c r="J36" s="16">
        <v>642</v>
      </c>
      <c r="K36" s="16">
        <v>8</v>
      </c>
      <c r="L36" s="16">
        <v>247</v>
      </c>
      <c r="M36" s="9" t="s">
        <v>396</v>
      </c>
    </row>
    <row r="37" spans="1:13" x14ac:dyDescent="0.2">
      <c r="A37" s="10" t="str">
        <f t="shared" ref="A37:B52" si="3">A36</f>
        <v>2023/11末</v>
      </c>
      <c r="B37" s="10" t="str">
        <f t="shared" si="3"/>
        <v>令和5/11末</v>
      </c>
      <c r="C37" s="18">
        <v>35</v>
      </c>
      <c r="D37" s="18">
        <v>34</v>
      </c>
      <c r="E37" s="19" t="s">
        <v>76</v>
      </c>
      <c r="F37" s="18">
        <v>430</v>
      </c>
      <c r="G37" s="18">
        <v>5</v>
      </c>
      <c r="H37" s="18">
        <v>401</v>
      </c>
      <c r="I37" s="18">
        <v>5</v>
      </c>
      <c r="J37" s="18">
        <v>831</v>
      </c>
      <c r="K37" s="18">
        <v>10</v>
      </c>
      <c r="L37" s="18">
        <v>390</v>
      </c>
      <c r="M37" s="7" t="s">
        <v>396</v>
      </c>
    </row>
    <row r="38" spans="1:13" x14ac:dyDescent="0.2">
      <c r="A38" s="8" t="str">
        <f t="shared" si="3"/>
        <v>2023/11末</v>
      </c>
      <c r="B38" s="8" t="str">
        <f t="shared" si="3"/>
        <v>令和5/11末</v>
      </c>
      <c r="C38" s="16">
        <v>36</v>
      </c>
      <c r="D38" s="16">
        <v>35</v>
      </c>
      <c r="E38" s="17" t="s">
        <v>77</v>
      </c>
      <c r="F38" s="16">
        <v>545</v>
      </c>
      <c r="G38" s="16">
        <v>7</v>
      </c>
      <c r="H38" s="16">
        <v>503</v>
      </c>
      <c r="I38" s="16">
        <v>5</v>
      </c>
      <c r="J38" s="16">
        <v>1048</v>
      </c>
      <c r="K38" s="16">
        <v>12</v>
      </c>
      <c r="L38" s="16">
        <v>449</v>
      </c>
      <c r="M38" s="9" t="s">
        <v>396</v>
      </c>
    </row>
    <row r="39" spans="1:13" x14ac:dyDescent="0.2">
      <c r="A39" s="10" t="str">
        <f t="shared" si="3"/>
        <v>2023/11末</v>
      </c>
      <c r="B39" s="10" t="str">
        <f t="shared" si="3"/>
        <v>令和5/11末</v>
      </c>
      <c r="C39" s="18">
        <v>37</v>
      </c>
      <c r="D39" s="18">
        <v>36</v>
      </c>
      <c r="E39" s="19" t="s">
        <v>78</v>
      </c>
      <c r="F39" s="18">
        <v>149</v>
      </c>
      <c r="G39" s="18">
        <v>1</v>
      </c>
      <c r="H39" s="18">
        <v>138</v>
      </c>
      <c r="I39" s="18">
        <v>2</v>
      </c>
      <c r="J39" s="18">
        <v>287</v>
      </c>
      <c r="K39" s="18">
        <v>3</v>
      </c>
      <c r="L39" s="18">
        <v>109</v>
      </c>
      <c r="M39" s="7" t="s">
        <v>396</v>
      </c>
    </row>
    <row r="40" spans="1:13" x14ac:dyDescent="0.2">
      <c r="A40" s="8" t="str">
        <f t="shared" si="3"/>
        <v>2023/11末</v>
      </c>
      <c r="B40" s="8" t="str">
        <f t="shared" si="3"/>
        <v>令和5/11末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8</v>
      </c>
      <c r="I40" s="16">
        <v>0</v>
      </c>
      <c r="J40" s="16">
        <v>25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2023/11末</v>
      </c>
      <c r="B41" s="10" t="str">
        <f t="shared" si="3"/>
        <v>令和5/11末</v>
      </c>
      <c r="C41" s="18">
        <v>39</v>
      </c>
      <c r="D41" s="18">
        <v>38</v>
      </c>
      <c r="E41" s="19" t="s">
        <v>80</v>
      </c>
      <c r="F41" s="18">
        <v>274</v>
      </c>
      <c r="G41" s="18">
        <v>3</v>
      </c>
      <c r="H41" s="18">
        <v>289</v>
      </c>
      <c r="I41" s="18">
        <v>5</v>
      </c>
      <c r="J41" s="18">
        <v>563</v>
      </c>
      <c r="K41" s="18">
        <v>8</v>
      </c>
      <c r="L41" s="18">
        <v>220</v>
      </c>
      <c r="M41" s="7" t="s">
        <v>396</v>
      </c>
    </row>
    <row r="42" spans="1:13" x14ac:dyDescent="0.2">
      <c r="A42" s="8" t="str">
        <f t="shared" si="3"/>
        <v>2023/11末</v>
      </c>
      <c r="B42" s="8" t="str">
        <f t="shared" si="3"/>
        <v>令和5/11末</v>
      </c>
      <c r="C42" s="16">
        <v>40</v>
      </c>
      <c r="D42" s="16">
        <v>39</v>
      </c>
      <c r="E42" s="17" t="s">
        <v>81</v>
      </c>
      <c r="F42" s="16">
        <v>216</v>
      </c>
      <c r="G42" s="16">
        <v>0</v>
      </c>
      <c r="H42" s="16">
        <v>209</v>
      </c>
      <c r="I42" s="16">
        <v>0</v>
      </c>
      <c r="J42" s="16">
        <v>425</v>
      </c>
      <c r="K42" s="16">
        <v>0</v>
      </c>
      <c r="L42" s="16">
        <v>162</v>
      </c>
      <c r="M42" s="9" t="s">
        <v>396</v>
      </c>
    </row>
    <row r="43" spans="1:13" x14ac:dyDescent="0.2">
      <c r="A43" s="10" t="str">
        <f t="shared" si="3"/>
        <v>2023/11末</v>
      </c>
      <c r="B43" s="10" t="str">
        <f t="shared" si="3"/>
        <v>令和5/11末</v>
      </c>
      <c r="C43" s="18">
        <v>41</v>
      </c>
      <c r="D43" s="18">
        <v>40</v>
      </c>
      <c r="E43" s="19" t="s">
        <v>465</v>
      </c>
      <c r="F43" s="18">
        <v>113</v>
      </c>
      <c r="G43" s="18">
        <v>1</v>
      </c>
      <c r="H43" s="18">
        <v>111</v>
      </c>
      <c r="I43" s="18">
        <v>3</v>
      </c>
      <c r="J43" s="18">
        <v>224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2023/11末</v>
      </c>
      <c r="B44" s="8" t="str">
        <f t="shared" si="3"/>
        <v>令和5/11末</v>
      </c>
      <c r="C44" s="16">
        <v>42</v>
      </c>
      <c r="D44" s="16">
        <v>41</v>
      </c>
      <c r="E44" s="17" t="s">
        <v>466</v>
      </c>
      <c r="F44" s="16">
        <v>116</v>
      </c>
      <c r="G44" s="16">
        <v>1</v>
      </c>
      <c r="H44" s="16">
        <v>127</v>
      </c>
      <c r="I44" s="16">
        <v>2</v>
      </c>
      <c r="J44" s="16">
        <v>243</v>
      </c>
      <c r="K44" s="16">
        <v>3</v>
      </c>
      <c r="L44" s="16">
        <v>122</v>
      </c>
      <c r="M44" s="9" t="s">
        <v>396</v>
      </c>
    </row>
    <row r="45" spans="1:13" x14ac:dyDescent="0.2">
      <c r="A45" s="10" t="str">
        <f t="shared" si="3"/>
        <v>2023/11末</v>
      </c>
      <c r="B45" s="10" t="str">
        <f t="shared" si="3"/>
        <v>令和5/11末</v>
      </c>
      <c r="C45" s="18">
        <v>43</v>
      </c>
      <c r="D45" s="18">
        <v>42</v>
      </c>
      <c r="E45" s="19" t="s">
        <v>82</v>
      </c>
      <c r="F45" s="18">
        <v>160</v>
      </c>
      <c r="G45" s="18">
        <v>0</v>
      </c>
      <c r="H45" s="18">
        <v>163</v>
      </c>
      <c r="I45" s="18">
        <v>8</v>
      </c>
      <c r="J45" s="18">
        <v>323</v>
      </c>
      <c r="K45" s="18">
        <v>8</v>
      </c>
      <c r="L45" s="18">
        <v>148</v>
      </c>
      <c r="M45" s="7" t="s">
        <v>396</v>
      </c>
    </row>
    <row r="46" spans="1:13" x14ac:dyDescent="0.2">
      <c r="A46" s="8" t="str">
        <f t="shared" si="3"/>
        <v>2023/11末</v>
      </c>
      <c r="B46" s="8" t="str">
        <f t="shared" si="3"/>
        <v>令和5/11末</v>
      </c>
      <c r="C46" s="16">
        <v>44</v>
      </c>
      <c r="D46" s="16">
        <v>43</v>
      </c>
      <c r="E46" s="17" t="s">
        <v>83</v>
      </c>
      <c r="F46" s="16">
        <v>195</v>
      </c>
      <c r="G46" s="16">
        <v>0</v>
      </c>
      <c r="H46" s="16">
        <v>211</v>
      </c>
      <c r="I46" s="16">
        <v>0</v>
      </c>
      <c r="J46" s="16">
        <v>406</v>
      </c>
      <c r="K46" s="16">
        <v>0</v>
      </c>
      <c r="L46" s="16">
        <v>190</v>
      </c>
      <c r="M46" s="9" t="s">
        <v>396</v>
      </c>
    </row>
    <row r="47" spans="1:13" x14ac:dyDescent="0.2">
      <c r="A47" s="10" t="str">
        <f t="shared" si="3"/>
        <v>2023/11末</v>
      </c>
      <c r="B47" s="10" t="str">
        <f t="shared" si="3"/>
        <v>令和5/11末</v>
      </c>
      <c r="C47" s="18">
        <v>45</v>
      </c>
      <c r="D47" s="18">
        <v>44</v>
      </c>
      <c r="E47" s="19" t="s">
        <v>84</v>
      </c>
      <c r="F47" s="18">
        <v>31</v>
      </c>
      <c r="G47" s="18">
        <v>0</v>
      </c>
      <c r="H47" s="18">
        <v>51</v>
      </c>
      <c r="I47" s="18">
        <v>0</v>
      </c>
      <c r="J47" s="18">
        <v>82</v>
      </c>
      <c r="K47" s="18">
        <v>0</v>
      </c>
      <c r="L47" s="18">
        <v>42</v>
      </c>
      <c r="M47" s="7" t="s">
        <v>396</v>
      </c>
    </row>
    <row r="48" spans="1:13" x14ac:dyDescent="0.2">
      <c r="A48" s="8" t="str">
        <f t="shared" si="3"/>
        <v>2023/11末</v>
      </c>
      <c r="B48" s="8" t="str">
        <f t="shared" si="3"/>
        <v>令和5/11末</v>
      </c>
      <c r="C48" s="16">
        <v>46</v>
      </c>
      <c r="D48" s="16">
        <v>45</v>
      </c>
      <c r="E48" s="17" t="s">
        <v>85</v>
      </c>
      <c r="F48" s="16">
        <v>144</v>
      </c>
      <c r="G48" s="16">
        <v>0</v>
      </c>
      <c r="H48" s="16">
        <v>135</v>
      </c>
      <c r="I48" s="16">
        <v>1</v>
      </c>
      <c r="J48" s="16">
        <v>279</v>
      </c>
      <c r="K48" s="16">
        <v>1</v>
      </c>
      <c r="L48" s="16">
        <v>132</v>
      </c>
      <c r="M48" s="9" t="s">
        <v>396</v>
      </c>
    </row>
    <row r="49" spans="1:13" x14ac:dyDescent="0.2">
      <c r="A49" s="10" t="str">
        <f t="shared" si="3"/>
        <v>2023/11末</v>
      </c>
      <c r="B49" s="10" t="str">
        <f t="shared" si="3"/>
        <v>令和5/11末</v>
      </c>
      <c r="C49" s="18">
        <v>47</v>
      </c>
      <c r="D49" s="18">
        <v>46</v>
      </c>
      <c r="E49" s="19" t="s">
        <v>86</v>
      </c>
      <c r="F49" s="18">
        <v>103</v>
      </c>
      <c r="G49" s="18">
        <v>1</v>
      </c>
      <c r="H49" s="18">
        <v>149</v>
      </c>
      <c r="I49" s="18">
        <v>1</v>
      </c>
      <c r="J49" s="18">
        <v>252</v>
      </c>
      <c r="K49" s="18">
        <v>2</v>
      </c>
      <c r="L49" s="18">
        <v>210</v>
      </c>
      <c r="M49" s="7" t="s">
        <v>396</v>
      </c>
    </row>
    <row r="50" spans="1:13" x14ac:dyDescent="0.2">
      <c r="A50" s="8" t="str">
        <f t="shared" si="3"/>
        <v>2023/11末</v>
      </c>
      <c r="B50" s="8" t="str">
        <f t="shared" si="3"/>
        <v>令和5/11末</v>
      </c>
      <c r="C50" s="16">
        <v>48</v>
      </c>
      <c r="D50" s="16">
        <v>47</v>
      </c>
      <c r="E50" s="17" t="s">
        <v>87</v>
      </c>
      <c r="F50" s="16">
        <v>106</v>
      </c>
      <c r="G50" s="16">
        <v>0</v>
      </c>
      <c r="H50" s="16">
        <v>115</v>
      </c>
      <c r="I50" s="16">
        <v>0</v>
      </c>
      <c r="J50" s="16">
        <v>221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2023/11末</v>
      </c>
      <c r="B51" s="10" t="str">
        <f t="shared" si="3"/>
        <v>令和5/11末</v>
      </c>
      <c r="C51" s="18">
        <v>49</v>
      </c>
      <c r="D51" s="18">
        <v>48</v>
      </c>
      <c r="E51" s="19" t="s">
        <v>88</v>
      </c>
      <c r="F51" s="18">
        <v>147</v>
      </c>
      <c r="G51" s="18">
        <v>0</v>
      </c>
      <c r="H51" s="18">
        <v>137</v>
      </c>
      <c r="I51" s="18">
        <v>1</v>
      </c>
      <c r="J51" s="18">
        <v>284</v>
      </c>
      <c r="K51" s="18">
        <v>1</v>
      </c>
      <c r="L51" s="18">
        <v>121</v>
      </c>
      <c r="M51" s="7" t="s">
        <v>396</v>
      </c>
    </row>
    <row r="52" spans="1:13" x14ac:dyDescent="0.2">
      <c r="A52" s="8" t="str">
        <f t="shared" si="3"/>
        <v>2023/11末</v>
      </c>
      <c r="B52" s="8" t="str">
        <f t="shared" si="3"/>
        <v>令和5/11末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85</v>
      </c>
      <c r="I52" s="16">
        <v>1</v>
      </c>
      <c r="J52" s="16">
        <v>173</v>
      </c>
      <c r="K52" s="16">
        <v>2</v>
      </c>
      <c r="L52" s="16">
        <v>78</v>
      </c>
      <c r="M52" s="9" t="s">
        <v>396</v>
      </c>
    </row>
    <row r="53" spans="1:13" x14ac:dyDescent="0.2">
      <c r="A53" s="10" t="str">
        <f t="shared" ref="A53:B68" si="4">A52</f>
        <v>2023/11末</v>
      </c>
      <c r="B53" s="10" t="str">
        <f t="shared" si="4"/>
        <v>令和5/11末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2023/11末</v>
      </c>
      <c r="B54" s="8" t="str">
        <f t="shared" si="4"/>
        <v>令和5/11末</v>
      </c>
      <c r="C54" s="16">
        <v>52</v>
      </c>
      <c r="D54" s="16">
        <v>51</v>
      </c>
      <c r="E54" s="17" t="s">
        <v>91</v>
      </c>
      <c r="F54" s="16">
        <v>100</v>
      </c>
      <c r="G54" s="16">
        <v>0</v>
      </c>
      <c r="H54" s="16">
        <v>106</v>
      </c>
      <c r="I54" s="16">
        <v>0</v>
      </c>
      <c r="J54" s="16">
        <v>206</v>
      </c>
      <c r="K54" s="16">
        <v>0</v>
      </c>
      <c r="L54" s="16">
        <v>90</v>
      </c>
      <c r="M54" s="9" t="s">
        <v>396</v>
      </c>
    </row>
    <row r="55" spans="1:13" x14ac:dyDescent="0.2">
      <c r="A55" s="10" t="str">
        <f t="shared" si="4"/>
        <v>2023/11末</v>
      </c>
      <c r="B55" s="10" t="str">
        <f t="shared" si="4"/>
        <v>令和5/11末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14</v>
      </c>
      <c r="I55" s="18">
        <v>0</v>
      </c>
      <c r="J55" s="18">
        <v>29</v>
      </c>
      <c r="K55" s="18">
        <v>0</v>
      </c>
      <c r="L55" s="18">
        <v>14</v>
      </c>
      <c r="M55" s="7" t="s">
        <v>396</v>
      </c>
    </row>
    <row r="56" spans="1:13" x14ac:dyDescent="0.2">
      <c r="A56" s="8" t="str">
        <f t="shared" si="4"/>
        <v>2023/11末</v>
      </c>
      <c r="B56" s="8" t="str">
        <f t="shared" si="4"/>
        <v>令和5/11末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65</v>
      </c>
      <c r="I56" s="16">
        <v>1</v>
      </c>
      <c r="J56" s="16">
        <v>126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2023/11末</v>
      </c>
      <c r="B57" s="10" t="str">
        <f t="shared" si="4"/>
        <v>令和5/11末</v>
      </c>
      <c r="C57" s="18">
        <v>55</v>
      </c>
      <c r="D57" s="18">
        <v>54</v>
      </c>
      <c r="E57" s="19" t="s">
        <v>94</v>
      </c>
      <c r="F57" s="18">
        <v>133</v>
      </c>
      <c r="G57" s="18">
        <v>0</v>
      </c>
      <c r="H57" s="18">
        <v>154</v>
      </c>
      <c r="I57" s="18">
        <v>4</v>
      </c>
      <c r="J57" s="18">
        <v>287</v>
      </c>
      <c r="K57" s="18">
        <v>4</v>
      </c>
      <c r="L57" s="18">
        <v>123</v>
      </c>
      <c r="M57" s="7" t="s">
        <v>396</v>
      </c>
    </row>
    <row r="58" spans="1:13" x14ac:dyDescent="0.2">
      <c r="A58" s="8" t="str">
        <f t="shared" si="4"/>
        <v>2023/11末</v>
      </c>
      <c r="B58" s="8" t="str">
        <f t="shared" si="4"/>
        <v>令和5/11末</v>
      </c>
      <c r="C58" s="16">
        <v>56</v>
      </c>
      <c r="D58" s="16">
        <v>55</v>
      </c>
      <c r="E58" s="17" t="s">
        <v>95</v>
      </c>
      <c r="F58" s="16">
        <v>306</v>
      </c>
      <c r="G58" s="16">
        <v>8</v>
      </c>
      <c r="H58" s="16">
        <v>331</v>
      </c>
      <c r="I58" s="16">
        <v>9</v>
      </c>
      <c r="J58" s="16">
        <v>637</v>
      </c>
      <c r="K58" s="16">
        <v>17</v>
      </c>
      <c r="L58" s="16">
        <v>282</v>
      </c>
      <c r="M58" s="9" t="s">
        <v>396</v>
      </c>
    </row>
    <row r="59" spans="1:13" x14ac:dyDescent="0.2">
      <c r="A59" s="10" t="str">
        <f t="shared" si="4"/>
        <v>2023/11末</v>
      </c>
      <c r="B59" s="10" t="str">
        <f t="shared" si="4"/>
        <v>令和5/11末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2023/11末</v>
      </c>
      <c r="B60" s="8" t="str">
        <f t="shared" si="4"/>
        <v>令和5/11末</v>
      </c>
      <c r="C60" s="16">
        <v>58</v>
      </c>
      <c r="D60" s="16">
        <v>57</v>
      </c>
      <c r="E60" s="17" t="s">
        <v>96</v>
      </c>
      <c r="F60" s="16">
        <v>78</v>
      </c>
      <c r="G60" s="16">
        <v>3</v>
      </c>
      <c r="H60" s="16">
        <v>79</v>
      </c>
      <c r="I60" s="16">
        <v>2</v>
      </c>
      <c r="J60" s="16">
        <v>157</v>
      </c>
      <c r="K60" s="16">
        <v>5</v>
      </c>
      <c r="L60" s="16">
        <v>73</v>
      </c>
      <c r="M60" s="9" t="s">
        <v>396</v>
      </c>
    </row>
    <row r="61" spans="1:13" x14ac:dyDescent="0.2">
      <c r="A61" s="10" t="str">
        <f t="shared" si="4"/>
        <v>2023/11末</v>
      </c>
      <c r="B61" s="10" t="str">
        <f t="shared" si="4"/>
        <v>令和5/11末</v>
      </c>
      <c r="C61" s="18">
        <v>59</v>
      </c>
      <c r="D61" s="18">
        <v>58</v>
      </c>
      <c r="E61" s="19" t="s">
        <v>97</v>
      </c>
      <c r="F61" s="18">
        <v>128</v>
      </c>
      <c r="G61" s="18">
        <v>0</v>
      </c>
      <c r="H61" s="18">
        <v>117</v>
      </c>
      <c r="I61" s="18">
        <v>0</v>
      </c>
      <c r="J61" s="18">
        <v>245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2023/11末</v>
      </c>
      <c r="B62" s="8" t="str">
        <f t="shared" si="4"/>
        <v>令和5/11末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2023/11末</v>
      </c>
      <c r="B63" s="10" t="str">
        <f t="shared" si="4"/>
        <v>令和5/11末</v>
      </c>
      <c r="C63" s="18">
        <v>61</v>
      </c>
      <c r="D63" s="18">
        <v>60</v>
      </c>
      <c r="E63" s="19" t="s">
        <v>99</v>
      </c>
      <c r="F63" s="18">
        <v>260</v>
      </c>
      <c r="G63" s="18">
        <v>6</v>
      </c>
      <c r="H63" s="18">
        <v>286</v>
      </c>
      <c r="I63" s="18">
        <v>13</v>
      </c>
      <c r="J63" s="18">
        <v>546</v>
      </c>
      <c r="K63" s="18">
        <v>19</v>
      </c>
      <c r="L63" s="18">
        <v>284</v>
      </c>
      <c r="M63" s="7" t="s">
        <v>396</v>
      </c>
    </row>
    <row r="64" spans="1:13" x14ac:dyDescent="0.2">
      <c r="A64" s="8" t="str">
        <f t="shared" si="4"/>
        <v>2023/11末</v>
      </c>
      <c r="B64" s="8" t="str">
        <f t="shared" si="4"/>
        <v>令和5/11末</v>
      </c>
      <c r="C64" s="16">
        <v>62</v>
      </c>
      <c r="D64" s="16">
        <v>61</v>
      </c>
      <c r="E64" s="17" t="s">
        <v>100</v>
      </c>
      <c r="F64" s="16">
        <v>282</v>
      </c>
      <c r="G64" s="16">
        <v>7</v>
      </c>
      <c r="H64" s="16">
        <v>257</v>
      </c>
      <c r="I64" s="16">
        <v>9</v>
      </c>
      <c r="J64" s="16">
        <v>539</v>
      </c>
      <c r="K64" s="16">
        <v>16</v>
      </c>
      <c r="L64" s="16">
        <v>289</v>
      </c>
      <c r="M64" s="9" t="s">
        <v>396</v>
      </c>
    </row>
    <row r="65" spans="1:13" x14ac:dyDescent="0.2">
      <c r="A65" s="10" t="str">
        <f t="shared" si="4"/>
        <v>2023/11末</v>
      </c>
      <c r="B65" s="10" t="str">
        <f t="shared" si="4"/>
        <v>令和5/11末</v>
      </c>
      <c r="C65" s="18">
        <v>63</v>
      </c>
      <c r="D65" s="18">
        <v>62</v>
      </c>
      <c r="E65" s="19" t="s">
        <v>101</v>
      </c>
      <c r="F65" s="18">
        <v>116</v>
      </c>
      <c r="G65" s="18">
        <v>2</v>
      </c>
      <c r="H65" s="18">
        <v>100</v>
      </c>
      <c r="I65" s="18">
        <v>7</v>
      </c>
      <c r="J65" s="18">
        <v>216</v>
      </c>
      <c r="K65" s="18">
        <v>9</v>
      </c>
      <c r="L65" s="18">
        <v>134</v>
      </c>
      <c r="M65" s="7" t="s">
        <v>396</v>
      </c>
    </row>
    <row r="66" spans="1:13" x14ac:dyDescent="0.2">
      <c r="A66" s="8" t="str">
        <f t="shared" si="4"/>
        <v>2023/11末</v>
      </c>
      <c r="B66" s="8" t="str">
        <f t="shared" si="4"/>
        <v>令和5/11末</v>
      </c>
      <c r="C66" s="16">
        <v>64</v>
      </c>
      <c r="D66" s="16">
        <v>63</v>
      </c>
      <c r="E66" s="17" t="s">
        <v>102</v>
      </c>
      <c r="F66" s="16">
        <v>344</v>
      </c>
      <c r="G66" s="16">
        <v>7</v>
      </c>
      <c r="H66" s="16">
        <v>334</v>
      </c>
      <c r="I66" s="16">
        <v>7</v>
      </c>
      <c r="J66" s="16">
        <v>678</v>
      </c>
      <c r="K66" s="16">
        <v>14</v>
      </c>
      <c r="L66" s="16">
        <v>317</v>
      </c>
      <c r="M66" s="9" t="s">
        <v>396</v>
      </c>
    </row>
    <row r="67" spans="1:13" x14ac:dyDescent="0.2">
      <c r="A67" s="10" t="str">
        <f t="shared" si="4"/>
        <v>2023/11末</v>
      </c>
      <c r="B67" s="10" t="str">
        <f t="shared" si="4"/>
        <v>令和5/11末</v>
      </c>
      <c r="C67" s="18">
        <v>65</v>
      </c>
      <c r="D67" s="18">
        <v>64</v>
      </c>
      <c r="E67" s="19" t="s">
        <v>103</v>
      </c>
      <c r="F67" s="18">
        <v>331</v>
      </c>
      <c r="G67" s="18">
        <v>16</v>
      </c>
      <c r="H67" s="18">
        <v>345</v>
      </c>
      <c r="I67" s="18">
        <v>18</v>
      </c>
      <c r="J67" s="18">
        <v>676</v>
      </c>
      <c r="K67" s="18">
        <v>34</v>
      </c>
      <c r="L67" s="18">
        <v>308</v>
      </c>
      <c r="M67" s="7" t="s">
        <v>396</v>
      </c>
    </row>
    <row r="68" spans="1:13" x14ac:dyDescent="0.2">
      <c r="A68" s="8" t="str">
        <f t="shared" si="4"/>
        <v>2023/11末</v>
      </c>
      <c r="B68" s="8" t="str">
        <f t="shared" si="4"/>
        <v>令和5/11末</v>
      </c>
      <c r="C68" s="16">
        <v>66</v>
      </c>
      <c r="D68" s="16">
        <v>65</v>
      </c>
      <c r="E68" s="17" t="s">
        <v>104</v>
      </c>
      <c r="F68" s="16">
        <v>5</v>
      </c>
      <c r="G68" s="16">
        <v>0</v>
      </c>
      <c r="H68" s="16">
        <v>6</v>
      </c>
      <c r="I68" s="16">
        <v>0</v>
      </c>
      <c r="J68" s="16">
        <v>11</v>
      </c>
      <c r="K68" s="16">
        <v>0</v>
      </c>
      <c r="L68" s="16">
        <v>7</v>
      </c>
      <c r="M68" s="9" t="s">
        <v>396</v>
      </c>
    </row>
    <row r="69" spans="1:13" x14ac:dyDescent="0.2">
      <c r="A69" s="10" t="str">
        <f t="shared" ref="A69:B84" si="5">A68</f>
        <v>2023/11末</v>
      </c>
      <c r="B69" s="10" t="str">
        <f t="shared" si="5"/>
        <v>令和5/11末</v>
      </c>
      <c r="C69" s="18">
        <v>67</v>
      </c>
      <c r="D69" s="18">
        <v>66</v>
      </c>
      <c r="E69" s="19" t="s">
        <v>105</v>
      </c>
      <c r="F69" s="18">
        <v>99</v>
      </c>
      <c r="G69" s="18">
        <v>0</v>
      </c>
      <c r="H69" s="18">
        <v>100</v>
      </c>
      <c r="I69" s="18">
        <v>0</v>
      </c>
      <c r="J69" s="18">
        <v>199</v>
      </c>
      <c r="K69" s="18">
        <v>0</v>
      </c>
      <c r="L69" s="18">
        <v>95</v>
      </c>
      <c r="M69" s="7" t="s">
        <v>396</v>
      </c>
    </row>
    <row r="70" spans="1:13" x14ac:dyDescent="0.2">
      <c r="A70" s="8" t="str">
        <f t="shared" si="5"/>
        <v>2023/11末</v>
      </c>
      <c r="B70" s="8" t="str">
        <f t="shared" si="5"/>
        <v>令和5/11末</v>
      </c>
      <c r="C70" s="16">
        <v>68</v>
      </c>
      <c r="D70" s="16">
        <v>67</v>
      </c>
      <c r="E70" s="17" t="s">
        <v>106</v>
      </c>
      <c r="F70" s="16">
        <v>224</v>
      </c>
      <c r="G70" s="16">
        <v>3</v>
      </c>
      <c r="H70" s="16">
        <v>262</v>
      </c>
      <c r="I70" s="16">
        <v>6</v>
      </c>
      <c r="J70" s="16">
        <v>486</v>
      </c>
      <c r="K70" s="16">
        <v>9</v>
      </c>
      <c r="L70" s="16">
        <v>198</v>
      </c>
      <c r="M70" s="9" t="s">
        <v>396</v>
      </c>
    </row>
    <row r="71" spans="1:13" x14ac:dyDescent="0.2">
      <c r="A71" s="10" t="str">
        <f t="shared" si="5"/>
        <v>2023/11末</v>
      </c>
      <c r="B71" s="10" t="str">
        <f t="shared" si="5"/>
        <v>令和5/11末</v>
      </c>
      <c r="C71" s="18">
        <v>69</v>
      </c>
      <c r="D71" s="18">
        <v>68</v>
      </c>
      <c r="E71" s="19" t="s">
        <v>107</v>
      </c>
      <c r="F71" s="18">
        <v>341</v>
      </c>
      <c r="G71" s="18">
        <v>1</v>
      </c>
      <c r="H71" s="18">
        <v>348</v>
      </c>
      <c r="I71" s="18">
        <v>3</v>
      </c>
      <c r="J71" s="18">
        <v>689</v>
      </c>
      <c r="K71" s="18">
        <v>4</v>
      </c>
      <c r="L71" s="18">
        <v>340</v>
      </c>
      <c r="M71" s="7" t="s">
        <v>396</v>
      </c>
    </row>
    <row r="72" spans="1:13" x14ac:dyDescent="0.2">
      <c r="A72" s="8" t="str">
        <f t="shared" si="5"/>
        <v>2023/11末</v>
      </c>
      <c r="B72" s="8" t="str">
        <f t="shared" si="5"/>
        <v>令和5/11末</v>
      </c>
      <c r="C72" s="16">
        <v>70</v>
      </c>
      <c r="D72" s="16">
        <v>69</v>
      </c>
      <c r="E72" s="17" t="s">
        <v>108</v>
      </c>
      <c r="F72" s="16">
        <v>374</v>
      </c>
      <c r="G72" s="16">
        <v>7</v>
      </c>
      <c r="H72" s="16">
        <v>311</v>
      </c>
      <c r="I72" s="16">
        <v>5</v>
      </c>
      <c r="J72" s="16">
        <v>685</v>
      </c>
      <c r="K72" s="16">
        <v>12</v>
      </c>
      <c r="L72" s="16">
        <v>353</v>
      </c>
      <c r="M72" s="9" t="s">
        <v>396</v>
      </c>
    </row>
    <row r="73" spans="1:13" x14ac:dyDescent="0.2">
      <c r="A73" s="10" t="str">
        <f t="shared" si="5"/>
        <v>2023/11末</v>
      </c>
      <c r="B73" s="10" t="str">
        <f t="shared" si="5"/>
        <v>令和5/11末</v>
      </c>
      <c r="C73" s="18">
        <v>71</v>
      </c>
      <c r="D73" s="18">
        <v>70</v>
      </c>
      <c r="E73" s="19" t="s">
        <v>109</v>
      </c>
      <c r="F73" s="18">
        <v>171</v>
      </c>
      <c r="G73" s="18">
        <v>1</v>
      </c>
      <c r="H73" s="18">
        <v>164</v>
      </c>
      <c r="I73" s="18">
        <v>1</v>
      </c>
      <c r="J73" s="18">
        <v>335</v>
      </c>
      <c r="K73" s="18">
        <v>2</v>
      </c>
      <c r="L73" s="18">
        <v>144</v>
      </c>
      <c r="M73" s="7" t="s">
        <v>396</v>
      </c>
    </row>
    <row r="74" spans="1:13" x14ac:dyDescent="0.2">
      <c r="A74" s="8" t="str">
        <f t="shared" si="5"/>
        <v>2023/11末</v>
      </c>
      <c r="B74" s="8" t="str">
        <f t="shared" si="5"/>
        <v>令和5/11末</v>
      </c>
      <c r="C74" s="16">
        <v>72</v>
      </c>
      <c r="D74" s="16">
        <v>71</v>
      </c>
      <c r="E74" s="17" t="s">
        <v>110</v>
      </c>
      <c r="F74" s="16">
        <v>202</v>
      </c>
      <c r="G74" s="16">
        <v>2</v>
      </c>
      <c r="H74" s="16">
        <v>175</v>
      </c>
      <c r="I74" s="16">
        <v>8</v>
      </c>
      <c r="J74" s="16">
        <v>377</v>
      </c>
      <c r="K74" s="16">
        <v>10</v>
      </c>
      <c r="L74" s="16">
        <v>186</v>
      </c>
      <c r="M74" s="9" t="s">
        <v>396</v>
      </c>
    </row>
    <row r="75" spans="1:13" x14ac:dyDescent="0.2">
      <c r="A75" s="10" t="str">
        <f t="shared" si="5"/>
        <v>2023/11末</v>
      </c>
      <c r="B75" s="10" t="str">
        <f t="shared" si="5"/>
        <v>令和5/11末</v>
      </c>
      <c r="C75" s="18">
        <v>73</v>
      </c>
      <c r="D75" s="18">
        <v>72</v>
      </c>
      <c r="E75" s="19" t="s">
        <v>111</v>
      </c>
      <c r="F75" s="18">
        <v>229</v>
      </c>
      <c r="G75" s="18">
        <v>2</v>
      </c>
      <c r="H75" s="18">
        <v>303</v>
      </c>
      <c r="I75" s="18">
        <v>9</v>
      </c>
      <c r="J75" s="18">
        <v>532</v>
      </c>
      <c r="K75" s="18">
        <v>11</v>
      </c>
      <c r="L75" s="18">
        <v>259</v>
      </c>
      <c r="M75" s="7" t="s">
        <v>396</v>
      </c>
    </row>
    <row r="76" spans="1:13" x14ac:dyDescent="0.2">
      <c r="A76" s="8" t="str">
        <f t="shared" si="5"/>
        <v>2023/11末</v>
      </c>
      <c r="B76" s="8" t="str">
        <f t="shared" si="5"/>
        <v>令和5/11末</v>
      </c>
      <c r="C76" s="16">
        <v>74</v>
      </c>
      <c r="D76" s="16">
        <v>73</v>
      </c>
      <c r="E76" s="17" t="s">
        <v>112</v>
      </c>
      <c r="F76" s="16">
        <v>428</v>
      </c>
      <c r="G76" s="16">
        <v>1</v>
      </c>
      <c r="H76" s="16">
        <v>315</v>
      </c>
      <c r="I76" s="16">
        <v>2</v>
      </c>
      <c r="J76" s="16">
        <v>743</v>
      </c>
      <c r="K76" s="16">
        <v>3</v>
      </c>
      <c r="L76" s="16">
        <v>431</v>
      </c>
      <c r="M76" s="9" t="s">
        <v>396</v>
      </c>
    </row>
    <row r="77" spans="1:13" x14ac:dyDescent="0.2">
      <c r="A77" s="10" t="str">
        <f t="shared" si="5"/>
        <v>2023/11末</v>
      </c>
      <c r="B77" s="10" t="str">
        <f t="shared" si="5"/>
        <v>令和5/11末</v>
      </c>
      <c r="C77" s="18">
        <v>75</v>
      </c>
      <c r="D77" s="18">
        <v>74</v>
      </c>
      <c r="E77" s="19" t="s">
        <v>113</v>
      </c>
      <c r="F77" s="18">
        <v>428</v>
      </c>
      <c r="G77" s="18">
        <v>1</v>
      </c>
      <c r="H77" s="18">
        <v>434</v>
      </c>
      <c r="I77" s="18">
        <v>5</v>
      </c>
      <c r="J77" s="18">
        <v>862</v>
      </c>
      <c r="K77" s="18">
        <v>6</v>
      </c>
      <c r="L77" s="18">
        <v>382</v>
      </c>
      <c r="M77" s="7" t="s">
        <v>396</v>
      </c>
    </row>
    <row r="78" spans="1:13" x14ac:dyDescent="0.2">
      <c r="A78" s="8" t="str">
        <f t="shared" si="5"/>
        <v>2023/11末</v>
      </c>
      <c r="B78" s="8" t="str">
        <f t="shared" si="5"/>
        <v>令和5/11末</v>
      </c>
      <c r="C78" s="16">
        <v>76</v>
      </c>
      <c r="D78" s="16">
        <v>75</v>
      </c>
      <c r="E78" s="17" t="s">
        <v>114</v>
      </c>
      <c r="F78" s="16">
        <v>223</v>
      </c>
      <c r="G78" s="16">
        <v>4</v>
      </c>
      <c r="H78" s="16">
        <v>244</v>
      </c>
      <c r="I78" s="16">
        <v>5</v>
      </c>
      <c r="J78" s="16">
        <v>467</v>
      </c>
      <c r="K78" s="16">
        <v>9</v>
      </c>
      <c r="L78" s="16">
        <v>192</v>
      </c>
      <c r="M78" s="9" t="s">
        <v>396</v>
      </c>
    </row>
    <row r="79" spans="1:13" x14ac:dyDescent="0.2">
      <c r="A79" s="10" t="str">
        <f t="shared" si="5"/>
        <v>2023/11末</v>
      </c>
      <c r="B79" s="10" t="str">
        <f t="shared" si="5"/>
        <v>令和5/11末</v>
      </c>
      <c r="C79" s="18">
        <v>77</v>
      </c>
      <c r="D79" s="18">
        <v>76</v>
      </c>
      <c r="E79" s="19" t="s">
        <v>115</v>
      </c>
      <c r="F79" s="18">
        <v>13</v>
      </c>
      <c r="G79" s="18">
        <v>0</v>
      </c>
      <c r="H79" s="18">
        <v>10</v>
      </c>
      <c r="I79" s="18">
        <v>0</v>
      </c>
      <c r="J79" s="18">
        <v>23</v>
      </c>
      <c r="K79" s="18">
        <v>0</v>
      </c>
      <c r="L79" s="18">
        <v>10</v>
      </c>
      <c r="M79" s="7" t="s">
        <v>396</v>
      </c>
    </row>
    <row r="80" spans="1:13" x14ac:dyDescent="0.2">
      <c r="A80" s="8" t="str">
        <f t="shared" si="5"/>
        <v>2023/11末</v>
      </c>
      <c r="B80" s="8" t="str">
        <f t="shared" si="5"/>
        <v>令和5/11末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2023/11末</v>
      </c>
      <c r="B81" s="10" t="str">
        <f t="shared" si="5"/>
        <v>令和5/11末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2023/11末</v>
      </c>
      <c r="B82" s="8" t="str">
        <f t="shared" si="5"/>
        <v>令和5/11末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2023/11末</v>
      </c>
      <c r="B83" s="10" t="str">
        <f t="shared" si="5"/>
        <v>令和5/11末</v>
      </c>
      <c r="C83" s="18">
        <v>81</v>
      </c>
      <c r="D83" s="18">
        <v>80</v>
      </c>
      <c r="E83" s="19" t="s">
        <v>119</v>
      </c>
      <c r="F83" s="18">
        <v>331</v>
      </c>
      <c r="G83" s="18">
        <v>3</v>
      </c>
      <c r="H83" s="18">
        <v>284</v>
      </c>
      <c r="I83" s="18">
        <v>4</v>
      </c>
      <c r="J83" s="18">
        <v>615</v>
      </c>
      <c r="K83" s="18">
        <v>7</v>
      </c>
      <c r="L83" s="18">
        <v>303</v>
      </c>
      <c r="M83" s="7" t="s">
        <v>396</v>
      </c>
    </row>
    <row r="84" spans="1:13" x14ac:dyDescent="0.2">
      <c r="A84" s="8" t="str">
        <f t="shared" si="5"/>
        <v>2023/11末</v>
      </c>
      <c r="B84" s="8" t="str">
        <f t="shared" si="5"/>
        <v>令和5/11末</v>
      </c>
      <c r="C84" s="16">
        <v>82</v>
      </c>
      <c r="D84" s="16">
        <v>81</v>
      </c>
      <c r="E84" s="17" t="s">
        <v>120</v>
      </c>
      <c r="F84" s="16">
        <v>419</v>
      </c>
      <c r="G84" s="16">
        <v>1</v>
      </c>
      <c r="H84" s="16">
        <v>408</v>
      </c>
      <c r="I84" s="16">
        <v>10</v>
      </c>
      <c r="J84" s="16">
        <v>827</v>
      </c>
      <c r="K84" s="16">
        <v>11</v>
      </c>
      <c r="L84" s="16">
        <v>374</v>
      </c>
      <c r="M84" s="9" t="s">
        <v>396</v>
      </c>
    </row>
    <row r="85" spans="1:13" x14ac:dyDescent="0.2">
      <c r="A85" s="10" t="str">
        <f t="shared" ref="A85:B100" si="6">A84</f>
        <v>2023/11末</v>
      </c>
      <c r="B85" s="10" t="str">
        <f t="shared" si="6"/>
        <v>令和5/11末</v>
      </c>
      <c r="C85" s="18">
        <v>83</v>
      </c>
      <c r="D85" s="18">
        <v>82</v>
      </c>
      <c r="E85" s="19" t="s">
        <v>121</v>
      </c>
      <c r="F85" s="18">
        <v>207</v>
      </c>
      <c r="G85" s="18">
        <v>0</v>
      </c>
      <c r="H85" s="18">
        <v>167</v>
      </c>
      <c r="I85" s="18">
        <v>1</v>
      </c>
      <c r="J85" s="18">
        <v>374</v>
      </c>
      <c r="K85" s="18">
        <v>1</v>
      </c>
      <c r="L85" s="18">
        <v>191</v>
      </c>
      <c r="M85" s="7" t="s">
        <v>396</v>
      </c>
    </row>
    <row r="86" spans="1:13" x14ac:dyDescent="0.2">
      <c r="A86" s="8" t="str">
        <f t="shared" si="6"/>
        <v>2023/11末</v>
      </c>
      <c r="B86" s="8" t="str">
        <f t="shared" si="6"/>
        <v>令和5/11末</v>
      </c>
      <c r="C86" s="16">
        <v>84</v>
      </c>
      <c r="D86" s="16">
        <v>83</v>
      </c>
      <c r="E86" s="17" t="s">
        <v>122</v>
      </c>
      <c r="F86" s="16">
        <v>219</v>
      </c>
      <c r="G86" s="16">
        <v>0</v>
      </c>
      <c r="H86" s="16">
        <v>204</v>
      </c>
      <c r="I86" s="16">
        <v>1</v>
      </c>
      <c r="J86" s="16">
        <v>423</v>
      </c>
      <c r="K86" s="16">
        <v>1</v>
      </c>
      <c r="L86" s="16">
        <v>211</v>
      </c>
      <c r="M86" s="9" t="s">
        <v>396</v>
      </c>
    </row>
    <row r="87" spans="1:13" x14ac:dyDescent="0.2">
      <c r="A87" s="10" t="str">
        <f t="shared" si="6"/>
        <v>2023/11末</v>
      </c>
      <c r="B87" s="10" t="str">
        <f t="shared" si="6"/>
        <v>令和5/11末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121</v>
      </c>
      <c r="I87" s="18">
        <v>1</v>
      </c>
      <c r="J87" s="18">
        <v>240</v>
      </c>
      <c r="K87" s="18">
        <v>1</v>
      </c>
      <c r="L87" s="18">
        <v>113</v>
      </c>
      <c r="M87" s="7" t="s">
        <v>396</v>
      </c>
    </row>
    <row r="88" spans="1:13" x14ac:dyDescent="0.2">
      <c r="A88" s="8" t="str">
        <f t="shared" si="6"/>
        <v>2023/11末</v>
      </c>
      <c r="B88" s="8" t="str">
        <f t="shared" si="6"/>
        <v>令和5/11末</v>
      </c>
      <c r="C88" s="16">
        <v>86</v>
      </c>
      <c r="D88" s="16">
        <v>85</v>
      </c>
      <c r="E88" s="17" t="s">
        <v>124</v>
      </c>
      <c r="F88" s="16">
        <v>154</v>
      </c>
      <c r="G88" s="16">
        <v>3</v>
      </c>
      <c r="H88" s="16">
        <v>152</v>
      </c>
      <c r="I88" s="16">
        <v>1</v>
      </c>
      <c r="J88" s="16">
        <v>306</v>
      </c>
      <c r="K88" s="16">
        <v>4</v>
      </c>
      <c r="L88" s="16">
        <v>147</v>
      </c>
      <c r="M88" s="9" t="s">
        <v>396</v>
      </c>
    </row>
    <row r="89" spans="1:13" x14ac:dyDescent="0.2">
      <c r="A89" s="10" t="str">
        <f t="shared" si="6"/>
        <v>2023/11末</v>
      </c>
      <c r="B89" s="10" t="str">
        <f t="shared" si="6"/>
        <v>令和5/11末</v>
      </c>
      <c r="C89" s="18">
        <v>87</v>
      </c>
      <c r="D89" s="18">
        <v>86</v>
      </c>
      <c r="E89" s="19" t="s">
        <v>125</v>
      </c>
      <c r="F89" s="18">
        <v>267</v>
      </c>
      <c r="G89" s="18">
        <v>0</v>
      </c>
      <c r="H89" s="18">
        <v>258</v>
      </c>
      <c r="I89" s="18">
        <v>4</v>
      </c>
      <c r="J89" s="18">
        <v>525</v>
      </c>
      <c r="K89" s="18">
        <v>4</v>
      </c>
      <c r="L89" s="18">
        <v>244</v>
      </c>
      <c r="M89" s="7" t="s">
        <v>396</v>
      </c>
    </row>
    <row r="90" spans="1:13" x14ac:dyDescent="0.2">
      <c r="A90" s="8" t="str">
        <f t="shared" si="6"/>
        <v>2023/11末</v>
      </c>
      <c r="B90" s="8" t="str">
        <f t="shared" si="6"/>
        <v>令和5/11末</v>
      </c>
      <c r="C90" s="16">
        <v>88</v>
      </c>
      <c r="D90" s="16">
        <v>87</v>
      </c>
      <c r="E90" s="17" t="s">
        <v>126</v>
      </c>
      <c r="F90" s="16">
        <v>256</v>
      </c>
      <c r="G90" s="16">
        <v>1</v>
      </c>
      <c r="H90" s="16">
        <v>264</v>
      </c>
      <c r="I90" s="16">
        <v>4</v>
      </c>
      <c r="J90" s="16">
        <v>520</v>
      </c>
      <c r="K90" s="16">
        <v>5</v>
      </c>
      <c r="L90" s="16">
        <v>252</v>
      </c>
      <c r="M90" s="9" t="s">
        <v>396</v>
      </c>
    </row>
    <row r="91" spans="1:13" x14ac:dyDescent="0.2">
      <c r="A91" s="10" t="str">
        <f t="shared" si="6"/>
        <v>2023/11末</v>
      </c>
      <c r="B91" s="10" t="str">
        <f t="shared" si="6"/>
        <v>令和5/11末</v>
      </c>
      <c r="C91" s="18">
        <v>89</v>
      </c>
      <c r="D91" s="18">
        <v>88</v>
      </c>
      <c r="E91" s="19" t="s">
        <v>127</v>
      </c>
      <c r="F91" s="18">
        <v>209</v>
      </c>
      <c r="G91" s="18">
        <v>8</v>
      </c>
      <c r="H91" s="18">
        <v>222</v>
      </c>
      <c r="I91" s="18">
        <v>3</v>
      </c>
      <c r="J91" s="18">
        <v>431</v>
      </c>
      <c r="K91" s="18">
        <v>11</v>
      </c>
      <c r="L91" s="18">
        <v>187</v>
      </c>
      <c r="M91" s="7" t="s">
        <v>396</v>
      </c>
    </row>
    <row r="92" spans="1:13" x14ac:dyDescent="0.2">
      <c r="A92" s="8" t="str">
        <f t="shared" si="6"/>
        <v>2023/11末</v>
      </c>
      <c r="B92" s="8" t="str">
        <f t="shared" si="6"/>
        <v>令和5/11末</v>
      </c>
      <c r="C92" s="16">
        <v>90</v>
      </c>
      <c r="D92" s="16">
        <v>89</v>
      </c>
      <c r="E92" s="17" t="s">
        <v>128</v>
      </c>
      <c r="F92" s="16">
        <v>154</v>
      </c>
      <c r="G92" s="16">
        <v>5</v>
      </c>
      <c r="H92" s="16">
        <v>134</v>
      </c>
      <c r="I92" s="16">
        <v>5</v>
      </c>
      <c r="J92" s="16">
        <v>288</v>
      </c>
      <c r="K92" s="16">
        <v>10</v>
      </c>
      <c r="L92" s="16">
        <v>139</v>
      </c>
      <c r="M92" s="9" t="s">
        <v>396</v>
      </c>
    </row>
    <row r="93" spans="1:13" x14ac:dyDescent="0.2">
      <c r="A93" s="10" t="str">
        <f t="shared" si="6"/>
        <v>2023/11末</v>
      </c>
      <c r="B93" s="10" t="str">
        <f t="shared" si="6"/>
        <v>令和5/11末</v>
      </c>
      <c r="C93" s="18">
        <v>91</v>
      </c>
      <c r="D93" s="18">
        <v>90</v>
      </c>
      <c r="E93" s="19" t="s">
        <v>129</v>
      </c>
      <c r="F93" s="18">
        <v>364</v>
      </c>
      <c r="G93" s="18">
        <v>6</v>
      </c>
      <c r="H93" s="18">
        <v>363</v>
      </c>
      <c r="I93" s="18">
        <v>6</v>
      </c>
      <c r="J93" s="18">
        <v>727</v>
      </c>
      <c r="K93" s="18">
        <v>12</v>
      </c>
      <c r="L93" s="18">
        <v>336</v>
      </c>
      <c r="M93" s="7" t="s">
        <v>396</v>
      </c>
    </row>
    <row r="94" spans="1:13" x14ac:dyDescent="0.2">
      <c r="A94" s="8" t="str">
        <f t="shared" si="6"/>
        <v>2023/11末</v>
      </c>
      <c r="B94" s="8" t="str">
        <f t="shared" si="6"/>
        <v>令和5/11末</v>
      </c>
      <c r="C94" s="16">
        <v>92</v>
      </c>
      <c r="D94" s="16">
        <v>91</v>
      </c>
      <c r="E94" s="17" t="s">
        <v>130</v>
      </c>
      <c r="F94" s="16">
        <v>217</v>
      </c>
      <c r="G94" s="16">
        <v>4</v>
      </c>
      <c r="H94" s="16">
        <v>230</v>
      </c>
      <c r="I94" s="16">
        <v>1</v>
      </c>
      <c r="J94" s="16">
        <v>447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6"/>
        <v>2023/11末</v>
      </c>
      <c r="B95" s="10" t="str">
        <f t="shared" si="6"/>
        <v>令和5/11末</v>
      </c>
      <c r="C95" s="18">
        <v>93</v>
      </c>
      <c r="D95" s="18">
        <v>92</v>
      </c>
      <c r="E95" s="19" t="s">
        <v>131</v>
      </c>
      <c r="F95" s="18">
        <v>143</v>
      </c>
      <c r="G95" s="18">
        <v>1</v>
      </c>
      <c r="H95" s="18">
        <v>147</v>
      </c>
      <c r="I95" s="18">
        <v>6</v>
      </c>
      <c r="J95" s="18">
        <v>290</v>
      </c>
      <c r="K95" s="18">
        <v>7</v>
      </c>
      <c r="L95" s="18">
        <v>146</v>
      </c>
      <c r="M95" s="7" t="s">
        <v>396</v>
      </c>
    </row>
    <row r="96" spans="1:13" x14ac:dyDescent="0.2">
      <c r="A96" s="8" t="str">
        <f t="shared" si="6"/>
        <v>2023/11末</v>
      </c>
      <c r="B96" s="8" t="str">
        <f t="shared" si="6"/>
        <v>令和5/11末</v>
      </c>
      <c r="C96" s="16">
        <v>94</v>
      </c>
      <c r="D96" s="16">
        <v>93</v>
      </c>
      <c r="E96" s="17" t="s">
        <v>132</v>
      </c>
      <c r="F96" s="16">
        <v>233</v>
      </c>
      <c r="G96" s="16">
        <v>1</v>
      </c>
      <c r="H96" s="16">
        <v>218</v>
      </c>
      <c r="I96" s="16">
        <v>5</v>
      </c>
      <c r="J96" s="16">
        <v>451</v>
      </c>
      <c r="K96" s="16">
        <v>6</v>
      </c>
      <c r="L96" s="16">
        <v>201</v>
      </c>
      <c r="M96" s="9" t="s">
        <v>396</v>
      </c>
    </row>
    <row r="97" spans="1:13" x14ac:dyDescent="0.2">
      <c r="A97" s="10" t="str">
        <f t="shared" si="6"/>
        <v>2023/11末</v>
      </c>
      <c r="B97" s="10" t="str">
        <f t="shared" si="6"/>
        <v>令和5/11末</v>
      </c>
      <c r="C97" s="18">
        <v>95</v>
      </c>
      <c r="D97" s="18">
        <v>95</v>
      </c>
      <c r="E97" s="19" t="s">
        <v>133</v>
      </c>
      <c r="F97" s="18">
        <v>156</v>
      </c>
      <c r="G97" s="18">
        <v>1</v>
      </c>
      <c r="H97" s="18">
        <v>186</v>
      </c>
      <c r="I97" s="18">
        <v>0</v>
      </c>
      <c r="J97" s="18">
        <v>342</v>
      </c>
      <c r="K97" s="18">
        <v>1</v>
      </c>
      <c r="L97" s="18">
        <v>147</v>
      </c>
      <c r="M97" s="7" t="s">
        <v>396</v>
      </c>
    </row>
    <row r="98" spans="1:13" x14ac:dyDescent="0.2">
      <c r="A98" s="8" t="str">
        <f t="shared" si="6"/>
        <v>2023/11末</v>
      </c>
      <c r="B98" s="8" t="str">
        <f t="shared" si="6"/>
        <v>令和5/11末</v>
      </c>
      <c r="C98" s="16">
        <v>96</v>
      </c>
      <c r="D98" s="16">
        <v>96</v>
      </c>
      <c r="E98" s="17" t="s">
        <v>134</v>
      </c>
      <c r="F98" s="16">
        <v>134</v>
      </c>
      <c r="G98" s="16">
        <v>2</v>
      </c>
      <c r="H98" s="16">
        <v>133</v>
      </c>
      <c r="I98" s="16">
        <v>4</v>
      </c>
      <c r="J98" s="16">
        <v>267</v>
      </c>
      <c r="K98" s="16">
        <v>6</v>
      </c>
      <c r="L98" s="16">
        <v>141</v>
      </c>
      <c r="M98" s="9" t="s">
        <v>396</v>
      </c>
    </row>
    <row r="99" spans="1:13" x14ac:dyDescent="0.2">
      <c r="A99" s="10" t="str">
        <f t="shared" si="6"/>
        <v>2023/11末</v>
      </c>
      <c r="B99" s="10" t="str">
        <f t="shared" si="6"/>
        <v>令和5/11末</v>
      </c>
      <c r="C99" s="18">
        <v>97</v>
      </c>
      <c r="D99" s="18">
        <v>97</v>
      </c>
      <c r="E99" s="19" t="s">
        <v>135</v>
      </c>
      <c r="F99" s="18">
        <v>116</v>
      </c>
      <c r="G99" s="18">
        <v>1</v>
      </c>
      <c r="H99" s="18">
        <v>110</v>
      </c>
      <c r="I99" s="18">
        <v>1</v>
      </c>
      <c r="J99" s="18">
        <v>226</v>
      </c>
      <c r="K99" s="18">
        <v>2</v>
      </c>
      <c r="L99" s="18">
        <v>97</v>
      </c>
      <c r="M99" s="7" t="s">
        <v>396</v>
      </c>
    </row>
    <row r="100" spans="1:13" x14ac:dyDescent="0.2">
      <c r="A100" s="8" t="str">
        <f t="shared" si="6"/>
        <v>2023/11末</v>
      </c>
      <c r="B100" s="8" t="str">
        <f t="shared" si="6"/>
        <v>令和5/11末</v>
      </c>
      <c r="C100" s="16">
        <v>98</v>
      </c>
      <c r="D100" s="16">
        <v>98</v>
      </c>
      <c r="E100" s="17" t="s">
        <v>136</v>
      </c>
      <c r="F100" s="16">
        <v>130</v>
      </c>
      <c r="G100" s="16">
        <v>2</v>
      </c>
      <c r="H100" s="16">
        <v>152</v>
      </c>
      <c r="I100" s="16">
        <v>21</v>
      </c>
      <c r="J100" s="16">
        <v>282</v>
      </c>
      <c r="K100" s="16">
        <v>23</v>
      </c>
      <c r="L100" s="16">
        <v>142</v>
      </c>
      <c r="M100" s="9" t="s">
        <v>396</v>
      </c>
    </row>
    <row r="101" spans="1:13" x14ac:dyDescent="0.2">
      <c r="A101" s="10" t="str">
        <f t="shared" ref="A101:B116" si="7">A100</f>
        <v>2023/11末</v>
      </c>
      <c r="B101" s="10" t="str">
        <f t="shared" si="7"/>
        <v>令和5/11末</v>
      </c>
      <c r="C101" s="18">
        <v>99</v>
      </c>
      <c r="D101" s="18">
        <v>99</v>
      </c>
      <c r="E101" s="19" t="s">
        <v>137</v>
      </c>
      <c r="F101" s="18">
        <v>154</v>
      </c>
      <c r="G101" s="18">
        <v>0</v>
      </c>
      <c r="H101" s="18">
        <v>156</v>
      </c>
      <c r="I101" s="18">
        <v>0</v>
      </c>
      <c r="J101" s="18">
        <v>310</v>
      </c>
      <c r="K101" s="18">
        <v>0</v>
      </c>
      <c r="L101" s="18">
        <v>124</v>
      </c>
      <c r="M101" s="7" t="s">
        <v>396</v>
      </c>
    </row>
    <row r="102" spans="1:13" x14ac:dyDescent="0.2">
      <c r="A102" s="8" t="str">
        <f t="shared" si="7"/>
        <v>2023/11末</v>
      </c>
      <c r="B102" s="8" t="str">
        <f t="shared" si="7"/>
        <v>令和5/11末</v>
      </c>
      <c r="C102" s="16">
        <v>100</v>
      </c>
      <c r="D102" s="16">
        <v>106</v>
      </c>
      <c r="E102" s="17" t="s">
        <v>138</v>
      </c>
      <c r="F102" s="16">
        <v>133</v>
      </c>
      <c r="G102" s="16">
        <v>0</v>
      </c>
      <c r="H102" s="16">
        <v>152</v>
      </c>
      <c r="I102" s="16">
        <v>0</v>
      </c>
      <c r="J102" s="16">
        <v>285</v>
      </c>
      <c r="K102" s="16">
        <v>0</v>
      </c>
      <c r="L102" s="16">
        <v>102</v>
      </c>
      <c r="M102" s="9" t="s">
        <v>396</v>
      </c>
    </row>
    <row r="103" spans="1:13" x14ac:dyDescent="0.2">
      <c r="A103" s="10" t="str">
        <f t="shared" si="7"/>
        <v>2023/11末</v>
      </c>
      <c r="B103" s="10" t="str">
        <f t="shared" si="7"/>
        <v>令和5/11末</v>
      </c>
      <c r="C103" s="18">
        <v>101</v>
      </c>
      <c r="D103" s="18">
        <v>107</v>
      </c>
      <c r="E103" s="19" t="s">
        <v>139</v>
      </c>
      <c r="F103" s="18">
        <v>204</v>
      </c>
      <c r="G103" s="18">
        <v>0</v>
      </c>
      <c r="H103" s="18">
        <v>205</v>
      </c>
      <c r="I103" s="18">
        <v>0</v>
      </c>
      <c r="J103" s="18">
        <v>409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2023/11末</v>
      </c>
      <c r="B104" s="8" t="str">
        <f t="shared" si="7"/>
        <v>令和5/11末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204</v>
      </c>
      <c r="I104" s="16">
        <v>0</v>
      </c>
      <c r="J104" s="16">
        <v>413</v>
      </c>
      <c r="K104" s="16">
        <v>0</v>
      </c>
      <c r="L104" s="16">
        <v>137</v>
      </c>
      <c r="M104" s="9" t="s">
        <v>396</v>
      </c>
    </row>
    <row r="105" spans="1:13" x14ac:dyDescent="0.2">
      <c r="A105" s="10" t="str">
        <f t="shared" si="7"/>
        <v>2023/11末</v>
      </c>
      <c r="B105" s="10" t="str">
        <f t="shared" si="7"/>
        <v>令和5/11末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2</v>
      </c>
      <c r="H105" s="18">
        <v>279</v>
      </c>
      <c r="I105" s="18">
        <v>1</v>
      </c>
      <c r="J105" s="18">
        <v>576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2023/11末</v>
      </c>
      <c r="B106" s="8" t="str">
        <f t="shared" si="7"/>
        <v>令和5/11末</v>
      </c>
      <c r="C106" s="16">
        <v>104</v>
      </c>
      <c r="D106" s="16">
        <v>149</v>
      </c>
      <c r="E106" s="17" t="s">
        <v>142</v>
      </c>
      <c r="F106" s="16">
        <v>11</v>
      </c>
      <c r="G106" s="16">
        <v>0</v>
      </c>
      <c r="H106" s="16">
        <v>65</v>
      </c>
      <c r="I106" s="16">
        <v>0</v>
      </c>
      <c r="J106" s="16">
        <v>76</v>
      </c>
      <c r="K106" s="16">
        <v>0</v>
      </c>
      <c r="L106" s="16">
        <v>76</v>
      </c>
      <c r="M106" s="9" t="s">
        <v>396</v>
      </c>
    </row>
    <row r="107" spans="1:13" x14ac:dyDescent="0.2">
      <c r="A107" s="10" t="str">
        <f t="shared" si="7"/>
        <v>2023/11末</v>
      </c>
      <c r="B107" s="10" t="str">
        <f t="shared" si="7"/>
        <v>令和5/11末</v>
      </c>
      <c r="C107" s="18">
        <v>105</v>
      </c>
      <c r="D107" s="18">
        <v>156</v>
      </c>
      <c r="E107" s="19" t="s">
        <v>143</v>
      </c>
      <c r="F107" s="18">
        <v>23</v>
      </c>
      <c r="G107" s="18">
        <v>0</v>
      </c>
      <c r="H107" s="18">
        <v>69</v>
      </c>
      <c r="I107" s="18">
        <v>0</v>
      </c>
      <c r="J107" s="18">
        <v>92</v>
      </c>
      <c r="K107" s="18">
        <v>0</v>
      </c>
      <c r="L107" s="18">
        <v>92</v>
      </c>
      <c r="M107" s="7" t="s">
        <v>396</v>
      </c>
    </row>
    <row r="108" spans="1:13" x14ac:dyDescent="0.2">
      <c r="A108" s="8" t="str">
        <f t="shared" si="7"/>
        <v>2023/11末</v>
      </c>
      <c r="B108" s="8" t="str">
        <f t="shared" si="7"/>
        <v>令和5/11末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2023/11末</v>
      </c>
      <c r="B109" s="10" t="str">
        <f t="shared" si="7"/>
        <v>令和5/11末</v>
      </c>
      <c r="C109" s="18">
        <v>107</v>
      </c>
      <c r="D109" s="18">
        <v>140</v>
      </c>
      <c r="E109" s="19" t="s">
        <v>145</v>
      </c>
      <c r="F109" s="18">
        <v>393</v>
      </c>
      <c r="G109" s="18">
        <v>6</v>
      </c>
      <c r="H109" s="18">
        <v>411</v>
      </c>
      <c r="I109" s="18">
        <v>6</v>
      </c>
      <c r="J109" s="18">
        <v>804</v>
      </c>
      <c r="K109" s="18">
        <v>12</v>
      </c>
      <c r="L109" s="18">
        <v>370</v>
      </c>
      <c r="M109" s="7" t="s">
        <v>397</v>
      </c>
    </row>
    <row r="110" spans="1:13" x14ac:dyDescent="0.2">
      <c r="A110" s="8" t="str">
        <f t="shared" si="7"/>
        <v>2023/11末</v>
      </c>
      <c r="B110" s="8" t="str">
        <f t="shared" si="7"/>
        <v>令和5/11末</v>
      </c>
      <c r="C110" s="16">
        <v>108</v>
      </c>
      <c r="D110" s="16">
        <v>141</v>
      </c>
      <c r="E110" s="17" t="s">
        <v>146</v>
      </c>
      <c r="F110" s="16">
        <v>464</v>
      </c>
      <c r="G110" s="16">
        <v>3</v>
      </c>
      <c r="H110" s="16">
        <v>467</v>
      </c>
      <c r="I110" s="16">
        <v>7</v>
      </c>
      <c r="J110" s="16">
        <v>931</v>
      </c>
      <c r="K110" s="16">
        <v>10</v>
      </c>
      <c r="L110" s="16">
        <v>397</v>
      </c>
      <c r="M110" s="9" t="s">
        <v>397</v>
      </c>
    </row>
    <row r="111" spans="1:13" x14ac:dyDescent="0.2">
      <c r="A111" s="10" t="str">
        <f t="shared" si="7"/>
        <v>2023/11末</v>
      </c>
      <c r="B111" s="10" t="str">
        <f t="shared" si="7"/>
        <v>令和5/11末</v>
      </c>
      <c r="C111" s="18">
        <v>109</v>
      </c>
      <c r="D111" s="18">
        <v>142</v>
      </c>
      <c r="E111" s="19" t="s">
        <v>147</v>
      </c>
      <c r="F111" s="18">
        <v>347</v>
      </c>
      <c r="G111" s="18">
        <v>3</v>
      </c>
      <c r="H111" s="18">
        <v>374</v>
      </c>
      <c r="I111" s="18">
        <v>5</v>
      </c>
      <c r="J111" s="18">
        <v>721</v>
      </c>
      <c r="K111" s="18">
        <v>8</v>
      </c>
      <c r="L111" s="18">
        <v>368</v>
      </c>
      <c r="M111" s="7" t="s">
        <v>397</v>
      </c>
    </row>
    <row r="112" spans="1:13" x14ac:dyDescent="0.2">
      <c r="A112" s="8" t="str">
        <f t="shared" si="7"/>
        <v>2023/11末</v>
      </c>
      <c r="B112" s="8" t="str">
        <f t="shared" si="7"/>
        <v>令和5/11末</v>
      </c>
      <c r="C112" s="16">
        <v>110</v>
      </c>
      <c r="D112" s="16">
        <v>143</v>
      </c>
      <c r="E112" s="17" t="s">
        <v>148</v>
      </c>
      <c r="F112" s="16">
        <v>428</v>
      </c>
      <c r="G112" s="16">
        <v>8</v>
      </c>
      <c r="H112" s="16">
        <v>404</v>
      </c>
      <c r="I112" s="16">
        <v>13</v>
      </c>
      <c r="J112" s="16">
        <v>832</v>
      </c>
      <c r="K112" s="16">
        <v>21</v>
      </c>
      <c r="L112" s="16">
        <v>390</v>
      </c>
      <c r="M112" s="9" t="s">
        <v>397</v>
      </c>
    </row>
    <row r="113" spans="1:13" x14ac:dyDescent="0.2">
      <c r="A113" s="10" t="str">
        <f t="shared" si="7"/>
        <v>2023/11末</v>
      </c>
      <c r="B113" s="10" t="str">
        <f t="shared" si="7"/>
        <v>令和5/11末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35</v>
      </c>
      <c r="I113" s="18">
        <v>0</v>
      </c>
      <c r="J113" s="18">
        <v>79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2023/11末</v>
      </c>
      <c r="B114" s="8" t="str">
        <f t="shared" si="7"/>
        <v>令和5/11末</v>
      </c>
      <c r="C114" s="16">
        <v>112</v>
      </c>
      <c r="D114" s="16">
        <v>145</v>
      </c>
      <c r="E114" s="17" t="s">
        <v>150</v>
      </c>
      <c r="F114" s="16">
        <v>169</v>
      </c>
      <c r="G114" s="16">
        <v>0</v>
      </c>
      <c r="H114" s="16">
        <v>163</v>
      </c>
      <c r="I114" s="16">
        <v>1</v>
      </c>
      <c r="J114" s="16">
        <v>332</v>
      </c>
      <c r="K114" s="16">
        <v>1</v>
      </c>
      <c r="L114" s="16">
        <v>154</v>
      </c>
      <c r="M114" s="9" t="s">
        <v>397</v>
      </c>
    </row>
    <row r="115" spans="1:13" x14ac:dyDescent="0.2">
      <c r="A115" s="10" t="str">
        <f t="shared" si="7"/>
        <v>2023/11末</v>
      </c>
      <c r="B115" s="10" t="str">
        <f t="shared" si="7"/>
        <v>令和5/11末</v>
      </c>
      <c r="C115" s="18">
        <v>113</v>
      </c>
      <c r="D115" s="18">
        <v>146</v>
      </c>
      <c r="E115" s="19" t="s">
        <v>151</v>
      </c>
      <c r="F115" s="18">
        <v>136</v>
      </c>
      <c r="G115" s="18">
        <v>1</v>
      </c>
      <c r="H115" s="18">
        <v>142</v>
      </c>
      <c r="I115" s="18">
        <v>0</v>
      </c>
      <c r="J115" s="18">
        <v>278</v>
      </c>
      <c r="K115" s="18">
        <v>1</v>
      </c>
      <c r="L115" s="18">
        <v>117</v>
      </c>
      <c r="M115" s="7" t="s">
        <v>397</v>
      </c>
    </row>
    <row r="116" spans="1:13" x14ac:dyDescent="0.2">
      <c r="A116" s="8" t="str">
        <f t="shared" si="7"/>
        <v>2023/11末</v>
      </c>
      <c r="B116" s="8" t="str">
        <f t="shared" si="7"/>
        <v>令和5/11末</v>
      </c>
      <c r="C116" s="16">
        <v>114</v>
      </c>
      <c r="D116" s="16">
        <v>147</v>
      </c>
      <c r="E116" s="17" t="s">
        <v>152</v>
      </c>
      <c r="F116" s="16">
        <v>97</v>
      </c>
      <c r="G116" s="16">
        <v>0</v>
      </c>
      <c r="H116" s="16">
        <v>110</v>
      </c>
      <c r="I116" s="16">
        <v>0</v>
      </c>
      <c r="J116" s="16">
        <v>207</v>
      </c>
      <c r="K116" s="16">
        <v>0</v>
      </c>
      <c r="L116" s="16">
        <v>81</v>
      </c>
      <c r="M116" s="9" t="s">
        <v>397</v>
      </c>
    </row>
    <row r="117" spans="1:13" x14ac:dyDescent="0.2">
      <c r="A117" s="10" t="str">
        <f t="shared" ref="A117:B132" si="8">A116</f>
        <v>2023/11末</v>
      </c>
      <c r="B117" s="10" t="str">
        <f t="shared" si="8"/>
        <v>令和5/11末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2023/11末</v>
      </c>
      <c r="B118" s="8" t="str">
        <f t="shared" si="8"/>
        <v>令和5/11末</v>
      </c>
      <c r="C118" s="16">
        <v>116</v>
      </c>
      <c r="D118" s="16">
        <v>110</v>
      </c>
      <c r="E118" s="17" t="s">
        <v>154</v>
      </c>
      <c r="F118" s="16">
        <v>223</v>
      </c>
      <c r="G118" s="16">
        <v>2</v>
      </c>
      <c r="H118" s="16">
        <v>260</v>
      </c>
      <c r="I118" s="16">
        <v>8</v>
      </c>
      <c r="J118" s="16">
        <v>483</v>
      </c>
      <c r="K118" s="16">
        <v>10</v>
      </c>
      <c r="L118" s="16">
        <v>194</v>
      </c>
      <c r="M118" s="9" t="s">
        <v>398</v>
      </c>
    </row>
    <row r="119" spans="1:13" x14ac:dyDescent="0.2">
      <c r="A119" s="10" t="str">
        <f t="shared" si="8"/>
        <v>2023/11末</v>
      </c>
      <c r="B119" s="10" t="str">
        <f t="shared" si="8"/>
        <v>令和5/11末</v>
      </c>
      <c r="C119" s="18">
        <v>117</v>
      </c>
      <c r="D119" s="18">
        <v>111</v>
      </c>
      <c r="E119" s="19" t="s">
        <v>155</v>
      </c>
      <c r="F119" s="18">
        <v>183</v>
      </c>
      <c r="G119" s="18">
        <v>6</v>
      </c>
      <c r="H119" s="18">
        <v>210</v>
      </c>
      <c r="I119" s="18">
        <v>12</v>
      </c>
      <c r="J119" s="18">
        <v>393</v>
      </c>
      <c r="K119" s="18">
        <v>18</v>
      </c>
      <c r="L119" s="18">
        <v>191</v>
      </c>
      <c r="M119" s="7" t="s">
        <v>398</v>
      </c>
    </row>
    <row r="120" spans="1:13" x14ac:dyDescent="0.2">
      <c r="A120" s="8" t="str">
        <f t="shared" si="8"/>
        <v>2023/11末</v>
      </c>
      <c r="B120" s="8" t="str">
        <f t="shared" si="8"/>
        <v>令和5/11末</v>
      </c>
      <c r="C120" s="16">
        <v>118</v>
      </c>
      <c r="D120" s="16">
        <v>112</v>
      </c>
      <c r="E120" s="17" t="s">
        <v>156</v>
      </c>
      <c r="F120" s="16">
        <v>89</v>
      </c>
      <c r="G120" s="16">
        <v>1</v>
      </c>
      <c r="H120" s="16">
        <v>96</v>
      </c>
      <c r="I120" s="16">
        <v>1</v>
      </c>
      <c r="J120" s="16">
        <v>185</v>
      </c>
      <c r="K120" s="16">
        <v>2</v>
      </c>
      <c r="L120" s="16">
        <v>65</v>
      </c>
      <c r="M120" s="9" t="s">
        <v>398</v>
      </c>
    </row>
    <row r="121" spans="1:13" x14ac:dyDescent="0.2">
      <c r="A121" s="10" t="str">
        <f t="shared" si="8"/>
        <v>2023/11末</v>
      </c>
      <c r="B121" s="10" t="str">
        <f t="shared" si="8"/>
        <v>令和5/11末</v>
      </c>
      <c r="C121" s="18">
        <v>119</v>
      </c>
      <c r="D121" s="18">
        <v>113</v>
      </c>
      <c r="E121" s="19" t="s">
        <v>479</v>
      </c>
      <c r="F121" s="18">
        <v>72</v>
      </c>
      <c r="G121" s="18">
        <v>1</v>
      </c>
      <c r="H121" s="18">
        <v>86</v>
      </c>
      <c r="I121" s="18">
        <v>0</v>
      </c>
      <c r="J121" s="18">
        <v>158</v>
      </c>
      <c r="K121" s="18">
        <v>1</v>
      </c>
      <c r="L121" s="18">
        <v>62</v>
      </c>
      <c r="M121" s="7" t="s">
        <v>398</v>
      </c>
    </row>
    <row r="122" spans="1:13" x14ac:dyDescent="0.2">
      <c r="A122" s="8" t="str">
        <f t="shared" si="8"/>
        <v>2023/11末</v>
      </c>
      <c r="B122" s="8" t="str">
        <f t="shared" si="8"/>
        <v>令和5/11末</v>
      </c>
      <c r="C122" s="16">
        <v>120</v>
      </c>
      <c r="D122" s="16">
        <v>114</v>
      </c>
      <c r="E122" s="17" t="s">
        <v>157</v>
      </c>
      <c r="F122" s="16">
        <v>223</v>
      </c>
      <c r="G122" s="16">
        <v>3</v>
      </c>
      <c r="H122" s="16">
        <v>238</v>
      </c>
      <c r="I122" s="16">
        <v>3</v>
      </c>
      <c r="J122" s="16">
        <v>461</v>
      </c>
      <c r="K122" s="16">
        <v>6</v>
      </c>
      <c r="L122" s="16">
        <v>180</v>
      </c>
      <c r="M122" s="9" t="s">
        <v>398</v>
      </c>
    </row>
    <row r="123" spans="1:13" x14ac:dyDescent="0.2">
      <c r="A123" s="10" t="str">
        <f t="shared" si="8"/>
        <v>2023/11末</v>
      </c>
      <c r="B123" s="10" t="str">
        <f t="shared" si="8"/>
        <v>令和5/11末</v>
      </c>
      <c r="C123" s="18">
        <v>121</v>
      </c>
      <c r="D123" s="18">
        <v>115</v>
      </c>
      <c r="E123" s="19" t="s">
        <v>158</v>
      </c>
      <c r="F123" s="18">
        <v>489</v>
      </c>
      <c r="G123" s="18">
        <v>6</v>
      </c>
      <c r="H123" s="18">
        <v>491</v>
      </c>
      <c r="I123" s="18">
        <v>16</v>
      </c>
      <c r="J123" s="18">
        <v>980</v>
      </c>
      <c r="K123" s="18">
        <v>22</v>
      </c>
      <c r="L123" s="18">
        <v>427</v>
      </c>
      <c r="M123" s="7" t="s">
        <v>398</v>
      </c>
    </row>
    <row r="124" spans="1:13" x14ac:dyDescent="0.2">
      <c r="A124" s="8" t="str">
        <f t="shared" si="8"/>
        <v>2023/11末</v>
      </c>
      <c r="B124" s="8" t="str">
        <f t="shared" si="8"/>
        <v>令和5/11末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23</v>
      </c>
      <c r="I124" s="16">
        <v>0</v>
      </c>
      <c r="J124" s="16">
        <v>43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2023/11末</v>
      </c>
      <c r="B125" s="10" t="str">
        <f t="shared" si="8"/>
        <v>令和5/11末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2023/11末</v>
      </c>
      <c r="B126" s="8" t="str">
        <f t="shared" si="8"/>
        <v>令和5/11末</v>
      </c>
      <c r="C126" s="16">
        <v>124</v>
      </c>
      <c r="D126" s="16">
        <v>118</v>
      </c>
      <c r="E126" s="17" t="s">
        <v>161</v>
      </c>
      <c r="F126" s="16">
        <v>282</v>
      </c>
      <c r="G126" s="16">
        <v>0</v>
      </c>
      <c r="H126" s="16">
        <v>230</v>
      </c>
      <c r="I126" s="16">
        <v>2</v>
      </c>
      <c r="J126" s="16">
        <v>512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2023/11末</v>
      </c>
      <c r="B127" s="10" t="str">
        <f t="shared" si="8"/>
        <v>令和5/11末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8</v>
      </c>
      <c r="I127" s="18">
        <v>0</v>
      </c>
      <c r="J127" s="18">
        <v>17</v>
      </c>
      <c r="K127" s="18">
        <v>0</v>
      </c>
      <c r="L127" s="18">
        <v>9</v>
      </c>
      <c r="M127" s="7" t="s">
        <v>398</v>
      </c>
    </row>
    <row r="128" spans="1:13" x14ac:dyDescent="0.2">
      <c r="A128" s="8" t="str">
        <f t="shared" si="8"/>
        <v>2023/11末</v>
      </c>
      <c r="B128" s="8" t="str">
        <f t="shared" si="8"/>
        <v>令和5/11末</v>
      </c>
      <c r="C128" s="16">
        <v>126</v>
      </c>
      <c r="D128" s="16">
        <v>122</v>
      </c>
      <c r="E128" s="17" t="s">
        <v>163</v>
      </c>
      <c r="F128" s="16">
        <v>41</v>
      </c>
      <c r="G128" s="16">
        <v>0</v>
      </c>
      <c r="H128" s="16">
        <v>46</v>
      </c>
      <c r="I128" s="16">
        <v>0</v>
      </c>
      <c r="J128" s="16">
        <v>87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2023/11末</v>
      </c>
      <c r="B129" s="10" t="str">
        <f t="shared" si="8"/>
        <v>令和5/11末</v>
      </c>
      <c r="C129" s="18">
        <v>127</v>
      </c>
      <c r="D129" s="18">
        <v>123</v>
      </c>
      <c r="E129" s="19" t="s">
        <v>164</v>
      </c>
      <c r="F129" s="18">
        <v>322</v>
      </c>
      <c r="G129" s="18">
        <v>4</v>
      </c>
      <c r="H129" s="18">
        <v>335</v>
      </c>
      <c r="I129" s="18">
        <v>0</v>
      </c>
      <c r="J129" s="18">
        <v>657</v>
      </c>
      <c r="K129" s="18">
        <v>4</v>
      </c>
      <c r="L129" s="18">
        <v>269</v>
      </c>
      <c r="M129" s="7" t="s">
        <v>398</v>
      </c>
    </row>
    <row r="130" spans="1:13" x14ac:dyDescent="0.2">
      <c r="A130" s="8" t="str">
        <f t="shared" si="8"/>
        <v>2023/11末</v>
      </c>
      <c r="B130" s="8" t="str">
        <f t="shared" si="8"/>
        <v>令和5/11末</v>
      </c>
      <c r="C130" s="16">
        <v>128</v>
      </c>
      <c r="D130" s="16">
        <v>124</v>
      </c>
      <c r="E130" s="17" t="s">
        <v>165</v>
      </c>
      <c r="F130" s="16">
        <v>204</v>
      </c>
      <c r="G130" s="16">
        <v>3</v>
      </c>
      <c r="H130" s="16">
        <v>214</v>
      </c>
      <c r="I130" s="16">
        <v>0</v>
      </c>
      <c r="J130" s="16">
        <v>418</v>
      </c>
      <c r="K130" s="16">
        <v>3</v>
      </c>
      <c r="L130" s="16">
        <v>160</v>
      </c>
      <c r="M130" s="9" t="s">
        <v>398</v>
      </c>
    </row>
    <row r="131" spans="1:13" x14ac:dyDescent="0.2">
      <c r="A131" s="10" t="str">
        <f t="shared" si="8"/>
        <v>2023/11末</v>
      </c>
      <c r="B131" s="10" t="str">
        <f t="shared" si="8"/>
        <v>令和5/11末</v>
      </c>
      <c r="C131" s="18">
        <v>129</v>
      </c>
      <c r="D131" s="18">
        <v>125</v>
      </c>
      <c r="E131" s="19" t="s">
        <v>166</v>
      </c>
      <c r="F131" s="18">
        <v>406</v>
      </c>
      <c r="G131" s="18">
        <v>0</v>
      </c>
      <c r="H131" s="18">
        <v>391</v>
      </c>
      <c r="I131" s="18">
        <v>3</v>
      </c>
      <c r="J131" s="18">
        <v>797</v>
      </c>
      <c r="K131" s="18">
        <v>3</v>
      </c>
      <c r="L131" s="18">
        <v>281</v>
      </c>
      <c r="M131" s="7" t="s">
        <v>398</v>
      </c>
    </row>
    <row r="132" spans="1:13" x14ac:dyDescent="0.2">
      <c r="A132" s="8" t="str">
        <f t="shared" si="8"/>
        <v>2023/11末</v>
      </c>
      <c r="B132" s="8" t="str">
        <f t="shared" si="8"/>
        <v>令和5/11末</v>
      </c>
      <c r="C132" s="16">
        <v>130</v>
      </c>
      <c r="D132" s="16">
        <v>126</v>
      </c>
      <c r="E132" s="17" t="s">
        <v>167</v>
      </c>
      <c r="F132" s="16">
        <v>143</v>
      </c>
      <c r="G132" s="16">
        <v>1</v>
      </c>
      <c r="H132" s="16">
        <v>133</v>
      </c>
      <c r="I132" s="16">
        <v>1</v>
      </c>
      <c r="J132" s="16">
        <v>276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2023/11末</v>
      </c>
      <c r="B133" s="10" t="str">
        <f t="shared" si="9"/>
        <v>令和5/11末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2023/11末</v>
      </c>
      <c r="B134" s="8" t="str">
        <f t="shared" si="9"/>
        <v>令和5/11末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106</v>
      </c>
      <c r="I134" s="16">
        <v>0</v>
      </c>
      <c r="J134" s="16">
        <v>209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2023/11末</v>
      </c>
      <c r="B135" s="10" t="str">
        <f t="shared" si="9"/>
        <v>令和5/11末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74</v>
      </c>
      <c r="I135" s="18">
        <v>0</v>
      </c>
      <c r="J135" s="18">
        <v>147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2023/11末</v>
      </c>
      <c r="B136" s="8" t="str">
        <f t="shared" si="9"/>
        <v>令和5/11末</v>
      </c>
      <c r="C136" s="16">
        <v>134</v>
      </c>
      <c r="D136" s="16">
        <v>130</v>
      </c>
      <c r="E136" s="17" t="s">
        <v>171</v>
      </c>
      <c r="F136" s="16">
        <v>10</v>
      </c>
      <c r="G136" s="16">
        <v>0</v>
      </c>
      <c r="H136" s="16">
        <v>70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2023/11末</v>
      </c>
      <c r="B137" s="10" t="str">
        <f t="shared" si="9"/>
        <v>令和5/11末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2023/11末</v>
      </c>
      <c r="B138" s="8" t="str">
        <f t="shared" si="9"/>
        <v>令和5/11末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153</v>
      </c>
      <c r="I138" s="16">
        <v>0</v>
      </c>
      <c r="J138" s="16">
        <v>306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2023/11末</v>
      </c>
      <c r="B139" s="10" t="str">
        <f t="shared" si="9"/>
        <v>令和5/11末</v>
      </c>
      <c r="C139" s="18">
        <v>137</v>
      </c>
      <c r="D139" s="18">
        <v>151</v>
      </c>
      <c r="E139" s="19" t="s">
        <v>174</v>
      </c>
      <c r="F139" s="18">
        <v>356</v>
      </c>
      <c r="G139" s="18">
        <v>10</v>
      </c>
      <c r="H139" s="18">
        <v>363</v>
      </c>
      <c r="I139" s="18">
        <v>5</v>
      </c>
      <c r="J139" s="18">
        <v>719</v>
      </c>
      <c r="K139" s="18">
        <v>15</v>
      </c>
      <c r="L139" s="18">
        <v>274</v>
      </c>
      <c r="M139" s="7" t="s">
        <v>399</v>
      </c>
    </row>
    <row r="140" spans="1:13" x14ac:dyDescent="0.2">
      <c r="A140" s="8" t="str">
        <f t="shared" si="9"/>
        <v>2023/11末</v>
      </c>
      <c r="B140" s="8" t="str">
        <f t="shared" si="9"/>
        <v>令和5/11末</v>
      </c>
      <c r="C140" s="16">
        <v>138</v>
      </c>
      <c r="D140" s="16">
        <v>152</v>
      </c>
      <c r="E140" s="17" t="s">
        <v>175</v>
      </c>
      <c r="F140" s="16">
        <v>337</v>
      </c>
      <c r="G140" s="16">
        <v>0</v>
      </c>
      <c r="H140" s="16">
        <v>358</v>
      </c>
      <c r="I140" s="16">
        <v>1</v>
      </c>
      <c r="J140" s="16">
        <v>695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2023/11末</v>
      </c>
      <c r="B141" s="10" t="str">
        <f t="shared" si="9"/>
        <v>令和5/11末</v>
      </c>
      <c r="C141" s="18">
        <v>139</v>
      </c>
      <c r="D141" s="18">
        <v>153</v>
      </c>
      <c r="E141" s="19" t="s">
        <v>176</v>
      </c>
      <c r="F141" s="18">
        <v>129</v>
      </c>
      <c r="G141" s="18">
        <v>1</v>
      </c>
      <c r="H141" s="18">
        <v>130</v>
      </c>
      <c r="I141" s="18">
        <v>3</v>
      </c>
      <c r="J141" s="18">
        <v>259</v>
      </c>
      <c r="K141" s="18">
        <v>4</v>
      </c>
      <c r="L141" s="18">
        <v>114</v>
      </c>
      <c r="M141" s="7" t="s">
        <v>399</v>
      </c>
    </row>
    <row r="142" spans="1:13" x14ac:dyDescent="0.2">
      <c r="A142" s="8" t="str">
        <f t="shared" si="9"/>
        <v>2023/11末</v>
      </c>
      <c r="B142" s="8" t="str">
        <f t="shared" si="9"/>
        <v>令和5/11末</v>
      </c>
      <c r="C142" s="16">
        <v>140</v>
      </c>
      <c r="D142" s="16">
        <v>154</v>
      </c>
      <c r="E142" s="17" t="s">
        <v>177</v>
      </c>
      <c r="F142" s="16">
        <v>130</v>
      </c>
      <c r="G142" s="16">
        <v>0</v>
      </c>
      <c r="H142" s="16">
        <v>149</v>
      </c>
      <c r="I142" s="16">
        <v>0</v>
      </c>
      <c r="J142" s="16">
        <v>279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2023/11末</v>
      </c>
      <c r="B143" s="10" t="str">
        <f t="shared" si="9"/>
        <v>令和5/11末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10</v>
      </c>
      <c r="H143" s="18">
        <v>130</v>
      </c>
      <c r="I143" s="18">
        <v>6</v>
      </c>
      <c r="J143" s="18">
        <v>267</v>
      </c>
      <c r="K143" s="18">
        <v>16</v>
      </c>
      <c r="L143" s="18">
        <v>113</v>
      </c>
      <c r="M143" s="7" t="s">
        <v>399</v>
      </c>
    </row>
    <row r="144" spans="1:13" x14ac:dyDescent="0.2">
      <c r="A144" s="8" t="str">
        <f t="shared" si="9"/>
        <v>2023/11末</v>
      </c>
      <c r="B144" s="8" t="str">
        <f t="shared" si="9"/>
        <v>令和5/11末</v>
      </c>
      <c r="C144" s="16">
        <v>142</v>
      </c>
      <c r="D144" s="16">
        <v>157</v>
      </c>
      <c r="E144" s="17" t="s">
        <v>179</v>
      </c>
      <c r="F144" s="16">
        <v>57</v>
      </c>
      <c r="G144" s="16">
        <v>0</v>
      </c>
      <c r="H144" s="16">
        <v>51</v>
      </c>
      <c r="I144" s="16">
        <v>0</v>
      </c>
      <c r="J144" s="16">
        <v>108</v>
      </c>
      <c r="K144" s="16">
        <v>0</v>
      </c>
      <c r="L144" s="16">
        <v>108</v>
      </c>
      <c r="M144" s="9" t="s">
        <v>399</v>
      </c>
    </row>
    <row r="145" spans="1:13" x14ac:dyDescent="0.2">
      <c r="A145" s="10" t="str">
        <f t="shared" si="9"/>
        <v>2023/11末</v>
      </c>
      <c r="B145" s="10" t="str">
        <f t="shared" si="9"/>
        <v>令和5/11末</v>
      </c>
      <c r="C145" s="18">
        <v>143</v>
      </c>
      <c r="D145" s="18">
        <v>158</v>
      </c>
      <c r="E145" s="19" t="s">
        <v>180</v>
      </c>
      <c r="F145" s="18">
        <v>10</v>
      </c>
      <c r="G145" s="18">
        <v>0</v>
      </c>
      <c r="H145" s="18">
        <v>78</v>
      </c>
      <c r="I145" s="18">
        <v>0</v>
      </c>
      <c r="J145" s="18">
        <v>88</v>
      </c>
      <c r="K145" s="18">
        <v>0</v>
      </c>
      <c r="L145" s="18">
        <v>88</v>
      </c>
      <c r="M145" s="7" t="s">
        <v>399</v>
      </c>
    </row>
    <row r="146" spans="1:13" x14ac:dyDescent="0.2">
      <c r="A146" s="8" t="str">
        <f t="shared" si="9"/>
        <v>2023/11末</v>
      </c>
      <c r="B146" s="8" t="str">
        <f t="shared" si="9"/>
        <v>令和5/11末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30</v>
      </c>
      <c r="I146" s="16">
        <v>0</v>
      </c>
      <c r="J146" s="16">
        <v>54</v>
      </c>
      <c r="K146" s="16">
        <v>0</v>
      </c>
      <c r="L146" s="16">
        <v>54</v>
      </c>
      <c r="M146" s="9" t="s">
        <v>400</v>
      </c>
    </row>
    <row r="147" spans="1:13" x14ac:dyDescent="0.2">
      <c r="A147" s="10" t="str">
        <f t="shared" si="9"/>
        <v>2023/11末</v>
      </c>
      <c r="B147" s="10" t="str">
        <f t="shared" si="9"/>
        <v>令和5/11末</v>
      </c>
      <c r="C147" s="18">
        <v>145</v>
      </c>
      <c r="D147" s="18">
        <v>160</v>
      </c>
      <c r="E147" s="19" t="s">
        <v>472</v>
      </c>
      <c r="F147" s="18">
        <v>126</v>
      </c>
      <c r="G147" s="18">
        <v>2</v>
      </c>
      <c r="H147" s="18">
        <v>104</v>
      </c>
      <c r="I147" s="18">
        <v>2</v>
      </c>
      <c r="J147" s="18">
        <v>230</v>
      </c>
      <c r="K147" s="18">
        <v>4</v>
      </c>
      <c r="L147" s="18">
        <v>118</v>
      </c>
      <c r="M147" s="7" t="s">
        <v>400</v>
      </c>
    </row>
    <row r="148" spans="1:13" x14ac:dyDescent="0.2">
      <c r="A148" s="8" t="str">
        <f t="shared" si="9"/>
        <v>2023/11末</v>
      </c>
      <c r="B148" s="8" t="str">
        <f t="shared" si="9"/>
        <v>令和5/11末</v>
      </c>
      <c r="C148" s="16">
        <v>146</v>
      </c>
      <c r="D148" s="16">
        <v>161</v>
      </c>
      <c r="E148" s="17" t="s">
        <v>182</v>
      </c>
      <c r="F148" s="16">
        <v>271</v>
      </c>
      <c r="G148" s="16">
        <v>8</v>
      </c>
      <c r="H148" s="16">
        <v>214</v>
      </c>
      <c r="I148" s="16">
        <v>3</v>
      </c>
      <c r="J148" s="16">
        <v>485</v>
      </c>
      <c r="K148" s="16">
        <v>11</v>
      </c>
      <c r="L148" s="16">
        <v>195</v>
      </c>
      <c r="M148" s="9" t="s">
        <v>400</v>
      </c>
    </row>
    <row r="149" spans="1:13" x14ac:dyDescent="0.2">
      <c r="A149" s="10" t="str">
        <f t="shared" ref="A149:B164" si="10">A148</f>
        <v>2023/11末</v>
      </c>
      <c r="B149" s="10" t="str">
        <f t="shared" si="10"/>
        <v>令和5/11末</v>
      </c>
      <c r="C149" s="18">
        <v>147</v>
      </c>
      <c r="D149" s="18">
        <v>162</v>
      </c>
      <c r="E149" s="19" t="s">
        <v>183</v>
      </c>
      <c r="F149" s="18">
        <v>79</v>
      </c>
      <c r="G149" s="18">
        <v>0</v>
      </c>
      <c r="H149" s="18">
        <v>71</v>
      </c>
      <c r="I149" s="18">
        <v>1</v>
      </c>
      <c r="J149" s="18">
        <v>150</v>
      </c>
      <c r="K149" s="18">
        <v>1</v>
      </c>
      <c r="L149" s="18">
        <v>63</v>
      </c>
      <c r="M149" s="7" t="s">
        <v>400</v>
      </c>
    </row>
    <row r="150" spans="1:13" x14ac:dyDescent="0.2">
      <c r="A150" s="8" t="str">
        <f t="shared" si="10"/>
        <v>2023/11末</v>
      </c>
      <c r="B150" s="8" t="str">
        <f t="shared" si="10"/>
        <v>令和5/11末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2023/11末</v>
      </c>
      <c r="B151" s="10" t="str">
        <f t="shared" si="10"/>
        <v>令和5/11末</v>
      </c>
      <c r="C151" s="18">
        <v>149</v>
      </c>
      <c r="D151" s="18">
        <v>164</v>
      </c>
      <c r="E151" s="19" t="s">
        <v>185</v>
      </c>
      <c r="F151" s="18">
        <v>66</v>
      </c>
      <c r="G151" s="18">
        <v>0</v>
      </c>
      <c r="H151" s="18">
        <v>72</v>
      </c>
      <c r="I151" s="18">
        <v>2</v>
      </c>
      <c r="J151" s="18">
        <v>138</v>
      </c>
      <c r="K151" s="18">
        <v>2</v>
      </c>
      <c r="L151" s="18">
        <v>69</v>
      </c>
      <c r="M151" s="7" t="s">
        <v>400</v>
      </c>
    </row>
    <row r="152" spans="1:13" x14ac:dyDescent="0.2">
      <c r="A152" s="8" t="str">
        <f t="shared" si="10"/>
        <v>2023/11末</v>
      </c>
      <c r="B152" s="8" t="str">
        <f t="shared" si="10"/>
        <v>令和5/11末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2023/11末</v>
      </c>
      <c r="B153" s="10" t="str">
        <f t="shared" si="10"/>
        <v>令和5/11末</v>
      </c>
      <c r="C153" s="18">
        <v>151</v>
      </c>
      <c r="D153" s="18">
        <v>166</v>
      </c>
      <c r="E153" s="19" t="s">
        <v>187</v>
      </c>
      <c r="F153" s="18">
        <v>114</v>
      </c>
      <c r="G153" s="18">
        <v>0</v>
      </c>
      <c r="H153" s="18">
        <v>120</v>
      </c>
      <c r="I153" s="18">
        <v>1</v>
      </c>
      <c r="J153" s="18">
        <v>234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2023/11末</v>
      </c>
      <c r="B154" s="8" t="str">
        <f t="shared" si="10"/>
        <v>令和5/11末</v>
      </c>
      <c r="C154" s="16">
        <v>152</v>
      </c>
      <c r="D154" s="16">
        <v>167</v>
      </c>
      <c r="E154" s="17" t="s">
        <v>188</v>
      </c>
      <c r="F154" s="16">
        <v>143</v>
      </c>
      <c r="G154" s="16">
        <v>0</v>
      </c>
      <c r="H154" s="16">
        <v>162</v>
      </c>
      <c r="I154" s="16">
        <v>1</v>
      </c>
      <c r="J154" s="16">
        <v>305</v>
      </c>
      <c r="K154" s="16">
        <v>1</v>
      </c>
      <c r="L154" s="16">
        <v>127</v>
      </c>
      <c r="M154" s="9" t="s">
        <v>400</v>
      </c>
    </row>
    <row r="155" spans="1:13" x14ac:dyDescent="0.2">
      <c r="A155" s="10" t="str">
        <f t="shared" si="10"/>
        <v>2023/11末</v>
      </c>
      <c r="B155" s="10" t="str">
        <f t="shared" si="10"/>
        <v>令和5/11末</v>
      </c>
      <c r="C155" s="18">
        <v>153</v>
      </c>
      <c r="D155" s="18">
        <v>168</v>
      </c>
      <c r="E155" s="19" t="s">
        <v>189</v>
      </c>
      <c r="F155" s="18">
        <v>272</v>
      </c>
      <c r="G155" s="18">
        <v>1</v>
      </c>
      <c r="H155" s="18">
        <v>258</v>
      </c>
      <c r="I155" s="18">
        <v>0</v>
      </c>
      <c r="J155" s="18">
        <v>530</v>
      </c>
      <c r="K155" s="18">
        <v>1</v>
      </c>
      <c r="L155" s="18">
        <v>230</v>
      </c>
      <c r="M155" s="7" t="s">
        <v>400</v>
      </c>
    </row>
    <row r="156" spans="1:13" x14ac:dyDescent="0.2">
      <c r="A156" s="8" t="str">
        <f t="shared" si="10"/>
        <v>2023/11末</v>
      </c>
      <c r="B156" s="8" t="str">
        <f t="shared" si="10"/>
        <v>令和5/11末</v>
      </c>
      <c r="C156" s="16">
        <v>154</v>
      </c>
      <c r="D156" s="16">
        <v>169</v>
      </c>
      <c r="E156" s="17" t="s">
        <v>190</v>
      </c>
      <c r="F156" s="16">
        <v>262</v>
      </c>
      <c r="G156" s="16">
        <v>1</v>
      </c>
      <c r="H156" s="16">
        <v>246</v>
      </c>
      <c r="I156" s="16">
        <v>2</v>
      </c>
      <c r="J156" s="16">
        <v>508</v>
      </c>
      <c r="K156" s="16">
        <v>3</v>
      </c>
      <c r="L156" s="16">
        <v>186</v>
      </c>
      <c r="M156" s="9" t="s">
        <v>400</v>
      </c>
    </row>
    <row r="157" spans="1:13" x14ac:dyDescent="0.2">
      <c r="A157" s="10" t="str">
        <f t="shared" si="10"/>
        <v>2023/11末</v>
      </c>
      <c r="B157" s="10" t="str">
        <f t="shared" si="10"/>
        <v>令和5/11末</v>
      </c>
      <c r="C157" s="18">
        <v>155</v>
      </c>
      <c r="D157" s="18">
        <v>170</v>
      </c>
      <c r="E157" s="19" t="s">
        <v>191</v>
      </c>
      <c r="F157" s="18">
        <v>483</v>
      </c>
      <c r="G157" s="18">
        <v>3</v>
      </c>
      <c r="H157" s="18">
        <v>508</v>
      </c>
      <c r="I157" s="18">
        <v>2</v>
      </c>
      <c r="J157" s="18">
        <v>991</v>
      </c>
      <c r="K157" s="18">
        <v>5</v>
      </c>
      <c r="L157" s="18">
        <v>380</v>
      </c>
      <c r="M157" s="7" t="s">
        <v>400</v>
      </c>
    </row>
    <row r="158" spans="1:13" x14ac:dyDescent="0.2">
      <c r="A158" s="8" t="str">
        <f t="shared" si="10"/>
        <v>2023/11末</v>
      </c>
      <c r="B158" s="8" t="str">
        <f t="shared" si="10"/>
        <v>令和5/11末</v>
      </c>
      <c r="C158" s="16">
        <v>156</v>
      </c>
      <c r="D158" s="16">
        <v>171</v>
      </c>
      <c r="E158" s="17" t="s">
        <v>192</v>
      </c>
      <c r="F158" s="16">
        <v>237</v>
      </c>
      <c r="G158" s="16">
        <v>0</v>
      </c>
      <c r="H158" s="16">
        <v>245</v>
      </c>
      <c r="I158" s="16">
        <v>0</v>
      </c>
      <c r="J158" s="16">
        <v>482</v>
      </c>
      <c r="K158" s="16">
        <v>0</v>
      </c>
      <c r="L158" s="16">
        <v>184</v>
      </c>
      <c r="M158" s="9" t="s">
        <v>400</v>
      </c>
    </row>
    <row r="159" spans="1:13" x14ac:dyDescent="0.2">
      <c r="A159" s="10" t="str">
        <f t="shared" si="10"/>
        <v>2023/11末</v>
      </c>
      <c r="B159" s="10" t="str">
        <f t="shared" si="10"/>
        <v>令和5/11末</v>
      </c>
      <c r="C159" s="18">
        <v>157</v>
      </c>
      <c r="D159" s="18">
        <v>172</v>
      </c>
      <c r="E159" s="19" t="s">
        <v>193</v>
      </c>
      <c r="F159" s="18">
        <v>472</v>
      </c>
      <c r="G159" s="18">
        <v>12</v>
      </c>
      <c r="H159" s="18">
        <v>472</v>
      </c>
      <c r="I159" s="18">
        <v>5</v>
      </c>
      <c r="J159" s="18">
        <v>944</v>
      </c>
      <c r="K159" s="18">
        <v>17</v>
      </c>
      <c r="L159" s="18">
        <v>357</v>
      </c>
      <c r="M159" s="7" t="s">
        <v>400</v>
      </c>
    </row>
    <row r="160" spans="1:13" x14ac:dyDescent="0.2">
      <c r="A160" s="8" t="str">
        <f t="shared" si="10"/>
        <v>2023/11末</v>
      </c>
      <c r="B160" s="8" t="str">
        <f t="shared" si="10"/>
        <v>令和5/11末</v>
      </c>
      <c r="C160" s="16">
        <v>158</v>
      </c>
      <c r="D160" s="16">
        <v>173</v>
      </c>
      <c r="E160" s="17" t="s">
        <v>194</v>
      </c>
      <c r="F160" s="16">
        <v>259</v>
      </c>
      <c r="G160" s="16">
        <v>7</v>
      </c>
      <c r="H160" s="16">
        <v>242</v>
      </c>
      <c r="I160" s="16">
        <v>4</v>
      </c>
      <c r="J160" s="16">
        <v>501</v>
      </c>
      <c r="K160" s="16">
        <v>11</v>
      </c>
      <c r="L160" s="16">
        <v>212</v>
      </c>
      <c r="M160" s="9" t="s">
        <v>400</v>
      </c>
    </row>
    <row r="161" spans="1:13" x14ac:dyDescent="0.2">
      <c r="A161" s="10" t="str">
        <f t="shared" si="10"/>
        <v>2023/11末</v>
      </c>
      <c r="B161" s="10" t="str">
        <f t="shared" si="10"/>
        <v>令和5/11末</v>
      </c>
      <c r="C161" s="18">
        <v>159</v>
      </c>
      <c r="D161" s="18">
        <v>174</v>
      </c>
      <c r="E161" s="19" t="s">
        <v>473</v>
      </c>
      <c r="F161" s="18">
        <v>36</v>
      </c>
      <c r="G161" s="18">
        <v>0</v>
      </c>
      <c r="H161" s="18">
        <v>28</v>
      </c>
      <c r="I161" s="18">
        <v>0</v>
      </c>
      <c r="J161" s="18">
        <v>64</v>
      </c>
      <c r="K161" s="18">
        <v>0</v>
      </c>
      <c r="L161" s="18">
        <v>44</v>
      </c>
      <c r="M161" s="7" t="s">
        <v>400</v>
      </c>
    </row>
    <row r="162" spans="1:13" x14ac:dyDescent="0.2">
      <c r="A162" s="8" t="str">
        <f t="shared" si="10"/>
        <v>2023/11末</v>
      </c>
      <c r="B162" s="8" t="str">
        <f t="shared" si="10"/>
        <v>令和5/11末</v>
      </c>
      <c r="C162" s="16">
        <v>160</v>
      </c>
      <c r="D162" s="16">
        <v>175</v>
      </c>
      <c r="E162" s="17" t="s">
        <v>474</v>
      </c>
      <c r="F162" s="16">
        <v>374</v>
      </c>
      <c r="G162" s="16">
        <v>3</v>
      </c>
      <c r="H162" s="16">
        <v>364</v>
      </c>
      <c r="I162" s="16">
        <v>3</v>
      </c>
      <c r="J162" s="16">
        <v>738</v>
      </c>
      <c r="K162" s="16">
        <v>6</v>
      </c>
      <c r="L162" s="16">
        <v>305</v>
      </c>
      <c r="M162" s="9" t="s">
        <v>400</v>
      </c>
    </row>
    <row r="163" spans="1:13" x14ac:dyDescent="0.2">
      <c r="A163" s="10" t="str">
        <f t="shared" si="10"/>
        <v>2023/11末</v>
      </c>
      <c r="B163" s="10" t="str">
        <f t="shared" si="10"/>
        <v>令和5/11末</v>
      </c>
      <c r="C163" s="18">
        <v>161</v>
      </c>
      <c r="D163" s="18">
        <v>176</v>
      </c>
      <c r="E163" s="19" t="s">
        <v>475</v>
      </c>
      <c r="F163" s="18">
        <v>196</v>
      </c>
      <c r="G163" s="18">
        <v>0</v>
      </c>
      <c r="H163" s="18">
        <v>213</v>
      </c>
      <c r="I163" s="18">
        <v>1</v>
      </c>
      <c r="J163" s="18">
        <v>409</v>
      </c>
      <c r="K163" s="18">
        <v>1</v>
      </c>
      <c r="L163" s="18">
        <v>146</v>
      </c>
      <c r="M163" s="7" t="s">
        <v>400</v>
      </c>
    </row>
    <row r="164" spans="1:13" x14ac:dyDescent="0.2">
      <c r="A164" s="8" t="str">
        <f t="shared" si="10"/>
        <v>2023/11末</v>
      </c>
      <c r="B164" s="8" t="str">
        <f t="shared" si="10"/>
        <v>令和5/11末</v>
      </c>
      <c r="C164" s="16">
        <v>162</v>
      </c>
      <c r="D164" s="16">
        <v>177</v>
      </c>
      <c r="E164" s="17" t="s">
        <v>195</v>
      </c>
      <c r="F164" s="16">
        <v>88</v>
      </c>
      <c r="G164" s="16">
        <v>0</v>
      </c>
      <c r="H164" s="16">
        <v>91</v>
      </c>
      <c r="I164" s="16">
        <v>0</v>
      </c>
      <c r="J164" s="16">
        <v>179</v>
      </c>
      <c r="K164" s="16">
        <v>0</v>
      </c>
      <c r="L164" s="16">
        <v>83</v>
      </c>
      <c r="M164" s="9" t="s">
        <v>400</v>
      </c>
    </row>
    <row r="165" spans="1:13" x14ac:dyDescent="0.2">
      <c r="A165" s="10" t="str">
        <f t="shared" ref="A165:B180" si="11">A164</f>
        <v>2023/11末</v>
      </c>
      <c r="B165" s="10" t="str">
        <f t="shared" si="11"/>
        <v>令和5/11末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70</v>
      </c>
      <c r="I165" s="18">
        <v>0</v>
      </c>
      <c r="J165" s="18">
        <v>157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2023/11末</v>
      </c>
      <c r="B166" s="8" t="str">
        <f t="shared" si="11"/>
        <v>令和5/11末</v>
      </c>
      <c r="C166" s="16">
        <v>164</v>
      </c>
      <c r="D166" s="16">
        <v>179</v>
      </c>
      <c r="E166" s="17" t="s">
        <v>197</v>
      </c>
      <c r="F166" s="16">
        <v>251</v>
      </c>
      <c r="G166" s="16">
        <v>21</v>
      </c>
      <c r="H166" s="16">
        <v>226</v>
      </c>
      <c r="I166" s="16">
        <v>9</v>
      </c>
      <c r="J166" s="16">
        <v>477</v>
      </c>
      <c r="K166" s="16">
        <v>30</v>
      </c>
      <c r="L166" s="16">
        <v>214</v>
      </c>
      <c r="M166" s="9" t="s">
        <v>400</v>
      </c>
    </row>
    <row r="167" spans="1:13" x14ac:dyDescent="0.2">
      <c r="A167" s="10" t="str">
        <f t="shared" si="11"/>
        <v>2023/11末</v>
      </c>
      <c r="B167" s="10" t="str">
        <f t="shared" si="11"/>
        <v>令和5/11末</v>
      </c>
      <c r="C167" s="18">
        <v>165</v>
      </c>
      <c r="D167" s="18">
        <v>193</v>
      </c>
      <c r="E167" s="19" t="s">
        <v>198</v>
      </c>
      <c r="F167" s="18">
        <v>210</v>
      </c>
      <c r="G167" s="18">
        <v>0</v>
      </c>
      <c r="H167" s="18">
        <v>238</v>
      </c>
      <c r="I167" s="18">
        <v>1</v>
      </c>
      <c r="J167" s="18">
        <v>448</v>
      </c>
      <c r="K167" s="18">
        <v>1</v>
      </c>
      <c r="L167" s="18">
        <v>167</v>
      </c>
      <c r="M167" s="7" t="s">
        <v>400</v>
      </c>
    </row>
    <row r="168" spans="1:13" x14ac:dyDescent="0.2">
      <c r="A168" s="8" t="str">
        <f t="shared" si="11"/>
        <v>2023/11末</v>
      </c>
      <c r="B168" s="8" t="str">
        <f t="shared" si="11"/>
        <v>令和5/11末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27</v>
      </c>
      <c r="I168" s="16">
        <v>0</v>
      </c>
      <c r="J168" s="16">
        <v>56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2023/11末</v>
      </c>
      <c r="B169" s="10" t="str">
        <f t="shared" si="11"/>
        <v>令和5/11末</v>
      </c>
      <c r="C169" s="18">
        <v>167</v>
      </c>
      <c r="D169" s="18">
        <v>180</v>
      </c>
      <c r="E169" s="19" t="s">
        <v>200</v>
      </c>
      <c r="F169" s="18">
        <v>89</v>
      </c>
      <c r="G169" s="18">
        <v>0</v>
      </c>
      <c r="H169" s="18">
        <v>85</v>
      </c>
      <c r="I169" s="18">
        <v>0</v>
      </c>
      <c r="J169" s="18">
        <v>174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2023/11末</v>
      </c>
      <c r="B170" s="8" t="str">
        <f t="shared" si="11"/>
        <v>令和5/11末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14</v>
      </c>
      <c r="I170" s="16">
        <v>0</v>
      </c>
      <c r="J170" s="16">
        <v>34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2023/11末</v>
      </c>
      <c r="B171" s="10" t="str">
        <f t="shared" si="11"/>
        <v>令和5/11末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2023/11末</v>
      </c>
      <c r="B172" s="8" t="str">
        <f t="shared" si="11"/>
        <v>令和5/11末</v>
      </c>
      <c r="C172" s="16">
        <v>170</v>
      </c>
      <c r="D172" s="16">
        <v>183</v>
      </c>
      <c r="E172" s="17" t="s">
        <v>203</v>
      </c>
      <c r="F172" s="16">
        <v>369</v>
      </c>
      <c r="G172" s="16">
        <v>1</v>
      </c>
      <c r="H172" s="16">
        <v>375</v>
      </c>
      <c r="I172" s="16">
        <v>2</v>
      </c>
      <c r="J172" s="16">
        <v>744</v>
      </c>
      <c r="K172" s="16">
        <v>3</v>
      </c>
      <c r="L172" s="16">
        <v>283</v>
      </c>
      <c r="M172" s="9" t="s">
        <v>401</v>
      </c>
    </row>
    <row r="173" spans="1:13" x14ac:dyDescent="0.2">
      <c r="A173" s="10" t="str">
        <f t="shared" si="11"/>
        <v>2023/11末</v>
      </c>
      <c r="B173" s="10" t="str">
        <f t="shared" si="11"/>
        <v>令和5/11末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129</v>
      </c>
      <c r="I173" s="18">
        <v>1</v>
      </c>
      <c r="J173" s="18">
        <v>262</v>
      </c>
      <c r="K173" s="18">
        <v>1</v>
      </c>
      <c r="L173" s="18">
        <v>95</v>
      </c>
      <c r="M173" s="7" t="s">
        <v>401</v>
      </c>
    </row>
    <row r="174" spans="1:13" x14ac:dyDescent="0.2">
      <c r="A174" s="8" t="str">
        <f t="shared" si="11"/>
        <v>2023/11末</v>
      </c>
      <c r="B174" s="8" t="str">
        <f t="shared" si="11"/>
        <v>令和5/11末</v>
      </c>
      <c r="C174" s="16">
        <v>172</v>
      </c>
      <c r="D174" s="16">
        <v>185</v>
      </c>
      <c r="E174" s="17" t="s">
        <v>205</v>
      </c>
      <c r="F174" s="16">
        <v>104</v>
      </c>
      <c r="G174" s="16">
        <v>1</v>
      </c>
      <c r="H174" s="16">
        <v>102</v>
      </c>
      <c r="I174" s="16">
        <v>6</v>
      </c>
      <c r="J174" s="16">
        <v>206</v>
      </c>
      <c r="K174" s="16">
        <v>7</v>
      </c>
      <c r="L174" s="16">
        <v>76</v>
      </c>
      <c r="M174" s="9" t="s">
        <v>401</v>
      </c>
    </row>
    <row r="175" spans="1:13" x14ac:dyDescent="0.2">
      <c r="A175" s="10" t="str">
        <f t="shared" si="11"/>
        <v>2023/11末</v>
      </c>
      <c r="B175" s="10" t="str">
        <f t="shared" si="11"/>
        <v>令和5/11末</v>
      </c>
      <c r="C175" s="18">
        <v>173</v>
      </c>
      <c r="D175" s="18">
        <v>186</v>
      </c>
      <c r="E175" s="19" t="s">
        <v>206</v>
      </c>
      <c r="F175" s="18">
        <v>196</v>
      </c>
      <c r="G175" s="18">
        <v>8</v>
      </c>
      <c r="H175" s="18">
        <v>196</v>
      </c>
      <c r="I175" s="18">
        <v>3</v>
      </c>
      <c r="J175" s="18">
        <v>392</v>
      </c>
      <c r="K175" s="18">
        <v>11</v>
      </c>
      <c r="L175" s="18">
        <v>172</v>
      </c>
      <c r="M175" s="7" t="s">
        <v>401</v>
      </c>
    </row>
    <row r="176" spans="1:13" x14ac:dyDescent="0.2">
      <c r="A176" s="8" t="str">
        <f t="shared" si="11"/>
        <v>2023/11末</v>
      </c>
      <c r="B176" s="8" t="str">
        <f t="shared" si="11"/>
        <v>令和5/11末</v>
      </c>
      <c r="C176" s="16">
        <v>174</v>
      </c>
      <c r="D176" s="16">
        <v>187</v>
      </c>
      <c r="E176" s="17" t="s">
        <v>207</v>
      </c>
      <c r="F176" s="16">
        <v>175</v>
      </c>
      <c r="G176" s="16">
        <v>1</v>
      </c>
      <c r="H176" s="16">
        <v>146</v>
      </c>
      <c r="I176" s="16">
        <v>1</v>
      </c>
      <c r="J176" s="16">
        <v>321</v>
      </c>
      <c r="K176" s="16">
        <v>2</v>
      </c>
      <c r="L176" s="16">
        <v>161</v>
      </c>
      <c r="M176" s="9" t="s">
        <v>401</v>
      </c>
    </row>
    <row r="177" spans="1:13" x14ac:dyDescent="0.2">
      <c r="A177" s="10" t="str">
        <f t="shared" si="11"/>
        <v>2023/11末</v>
      </c>
      <c r="B177" s="10" t="str">
        <f t="shared" si="11"/>
        <v>令和5/11末</v>
      </c>
      <c r="C177" s="18">
        <v>175</v>
      </c>
      <c r="D177" s="18">
        <v>188</v>
      </c>
      <c r="E177" s="19" t="s">
        <v>208</v>
      </c>
      <c r="F177" s="18">
        <v>199</v>
      </c>
      <c r="G177" s="18">
        <v>6</v>
      </c>
      <c r="H177" s="18">
        <v>172</v>
      </c>
      <c r="I177" s="18">
        <v>3</v>
      </c>
      <c r="J177" s="18">
        <v>371</v>
      </c>
      <c r="K177" s="18">
        <v>9</v>
      </c>
      <c r="L177" s="18">
        <v>176</v>
      </c>
      <c r="M177" s="7" t="s">
        <v>401</v>
      </c>
    </row>
    <row r="178" spans="1:13" x14ac:dyDescent="0.2">
      <c r="A178" s="8" t="str">
        <f t="shared" si="11"/>
        <v>2023/11末</v>
      </c>
      <c r="B178" s="8" t="str">
        <f t="shared" si="11"/>
        <v>令和5/11末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51</v>
      </c>
      <c r="I178" s="16">
        <v>0</v>
      </c>
      <c r="J178" s="16">
        <v>107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2023/11末</v>
      </c>
      <c r="B179" s="10" t="str">
        <f t="shared" si="11"/>
        <v>令和5/11末</v>
      </c>
      <c r="C179" s="18">
        <v>177</v>
      </c>
      <c r="D179" s="18">
        <v>190</v>
      </c>
      <c r="E179" s="19" t="s">
        <v>210</v>
      </c>
      <c r="F179" s="18">
        <v>219</v>
      </c>
      <c r="G179" s="18">
        <v>3</v>
      </c>
      <c r="H179" s="18">
        <v>196</v>
      </c>
      <c r="I179" s="18">
        <v>3</v>
      </c>
      <c r="J179" s="18">
        <v>415</v>
      </c>
      <c r="K179" s="18">
        <v>6</v>
      </c>
      <c r="L179" s="18">
        <v>204</v>
      </c>
      <c r="M179" s="7" t="s">
        <v>401</v>
      </c>
    </row>
    <row r="180" spans="1:13" x14ac:dyDescent="0.2">
      <c r="A180" s="8" t="str">
        <f t="shared" si="11"/>
        <v>2023/11末</v>
      </c>
      <c r="B180" s="8" t="str">
        <f t="shared" si="11"/>
        <v>令和5/11末</v>
      </c>
      <c r="C180" s="16">
        <v>178</v>
      </c>
      <c r="D180" s="16">
        <v>192</v>
      </c>
      <c r="E180" s="17" t="s">
        <v>211</v>
      </c>
      <c r="F180" s="16">
        <v>523</v>
      </c>
      <c r="G180" s="16">
        <v>1</v>
      </c>
      <c r="H180" s="16">
        <v>501</v>
      </c>
      <c r="I180" s="16">
        <v>1</v>
      </c>
      <c r="J180" s="16">
        <v>1024</v>
      </c>
      <c r="K180" s="16">
        <v>2</v>
      </c>
      <c r="L180" s="16">
        <v>379</v>
      </c>
      <c r="M180" s="9" t="s">
        <v>401</v>
      </c>
    </row>
    <row r="181" spans="1:13" x14ac:dyDescent="0.2">
      <c r="A181" s="10" t="str">
        <f t="shared" ref="A181:B196" si="12">A180</f>
        <v>2023/11末</v>
      </c>
      <c r="B181" s="10" t="str">
        <f t="shared" si="12"/>
        <v>令和5/11末</v>
      </c>
      <c r="C181" s="18">
        <v>179</v>
      </c>
      <c r="D181" s="18">
        <v>191</v>
      </c>
      <c r="E181" s="19" t="s">
        <v>212</v>
      </c>
      <c r="F181" s="18">
        <v>480</v>
      </c>
      <c r="G181" s="18">
        <v>3</v>
      </c>
      <c r="H181" s="18">
        <v>446</v>
      </c>
      <c r="I181" s="18">
        <v>4</v>
      </c>
      <c r="J181" s="18">
        <v>926</v>
      </c>
      <c r="K181" s="18">
        <v>7</v>
      </c>
      <c r="L181" s="18">
        <v>410</v>
      </c>
      <c r="M181" s="7" t="s">
        <v>401</v>
      </c>
    </row>
    <row r="182" spans="1:13" x14ac:dyDescent="0.2">
      <c r="A182" s="8" t="str">
        <f t="shared" si="12"/>
        <v>2023/11末</v>
      </c>
      <c r="B182" s="8" t="str">
        <f t="shared" si="12"/>
        <v>令和5/11末</v>
      </c>
      <c r="C182" s="16">
        <v>180</v>
      </c>
      <c r="D182" s="16">
        <v>240</v>
      </c>
      <c r="E182" s="17" t="s">
        <v>213</v>
      </c>
      <c r="F182" s="16">
        <v>52</v>
      </c>
      <c r="G182" s="16">
        <v>0</v>
      </c>
      <c r="H182" s="16">
        <v>58</v>
      </c>
      <c r="I182" s="16">
        <v>0</v>
      </c>
      <c r="J182" s="16">
        <v>110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2023/11末</v>
      </c>
      <c r="B183" s="10" t="str">
        <f t="shared" si="12"/>
        <v>令和5/11末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138</v>
      </c>
      <c r="I183" s="18">
        <v>5</v>
      </c>
      <c r="J183" s="18">
        <v>281</v>
      </c>
      <c r="K183" s="18">
        <v>8</v>
      </c>
      <c r="L183" s="18">
        <v>125</v>
      </c>
      <c r="M183" s="7" t="s">
        <v>402</v>
      </c>
    </row>
    <row r="184" spans="1:13" x14ac:dyDescent="0.2">
      <c r="A184" s="8" t="str">
        <f t="shared" si="12"/>
        <v>2023/11末</v>
      </c>
      <c r="B184" s="8" t="str">
        <f t="shared" si="12"/>
        <v>令和5/11末</v>
      </c>
      <c r="C184" s="16">
        <v>182</v>
      </c>
      <c r="D184" s="16">
        <v>242</v>
      </c>
      <c r="E184" s="17" t="s">
        <v>215</v>
      </c>
      <c r="F184" s="16">
        <v>48</v>
      </c>
      <c r="G184" s="16">
        <v>0</v>
      </c>
      <c r="H184" s="16">
        <v>48</v>
      </c>
      <c r="I184" s="16">
        <v>0</v>
      </c>
      <c r="J184" s="16">
        <v>96</v>
      </c>
      <c r="K184" s="16">
        <v>0</v>
      </c>
      <c r="L184" s="16">
        <v>37</v>
      </c>
      <c r="M184" s="9" t="s">
        <v>402</v>
      </c>
    </row>
    <row r="185" spans="1:13" x14ac:dyDescent="0.2">
      <c r="A185" s="10" t="str">
        <f t="shared" si="12"/>
        <v>2023/11末</v>
      </c>
      <c r="B185" s="10" t="str">
        <f t="shared" si="12"/>
        <v>令和5/11末</v>
      </c>
      <c r="C185" s="18">
        <v>183</v>
      </c>
      <c r="D185" s="18">
        <v>243</v>
      </c>
      <c r="E185" s="19" t="s">
        <v>216</v>
      </c>
      <c r="F185" s="18">
        <v>51</v>
      </c>
      <c r="G185" s="18">
        <v>0</v>
      </c>
      <c r="H185" s="18">
        <v>51</v>
      </c>
      <c r="I185" s="18">
        <v>0</v>
      </c>
      <c r="J185" s="18">
        <v>102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2023/11末</v>
      </c>
      <c r="B186" s="8" t="str">
        <f t="shared" si="12"/>
        <v>令和5/11末</v>
      </c>
      <c r="C186" s="16">
        <v>184</v>
      </c>
      <c r="D186" s="16">
        <v>244</v>
      </c>
      <c r="E186" s="17" t="s">
        <v>217</v>
      </c>
      <c r="F186" s="16">
        <v>25</v>
      </c>
      <c r="G186" s="16">
        <v>0</v>
      </c>
      <c r="H186" s="16">
        <v>26</v>
      </c>
      <c r="I186" s="16">
        <v>1</v>
      </c>
      <c r="J186" s="16">
        <v>51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2023/11末</v>
      </c>
      <c r="B187" s="10" t="str">
        <f t="shared" si="12"/>
        <v>令和5/11末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2023/11末</v>
      </c>
      <c r="B188" s="8" t="str">
        <f t="shared" si="12"/>
        <v>令和5/11末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2023/11末</v>
      </c>
      <c r="B189" s="10" t="str">
        <f t="shared" si="12"/>
        <v>令和5/11末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60</v>
      </c>
      <c r="I189" s="18">
        <v>0</v>
      </c>
      <c r="J189" s="18">
        <v>73</v>
      </c>
      <c r="K189" s="18">
        <v>0</v>
      </c>
      <c r="L189" s="18">
        <v>73</v>
      </c>
      <c r="M189" s="7" t="s">
        <v>402</v>
      </c>
    </row>
    <row r="190" spans="1:13" x14ac:dyDescent="0.2">
      <c r="A190" s="8" t="str">
        <f t="shared" si="12"/>
        <v>2023/11末</v>
      </c>
      <c r="B190" s="8" t="str">
        <f t="shared" si="12"/>
        <v>令和5/11末</v>
      </c>
      <c r="C190" s="16">
        <v>188</v>
      </c>
      <c r="D190" s="16">
        <v>100</v>
      </c>
      <c r="E190" s="17" t="s">
        <v>221</v>
      </c>
      <c r="F190" s="16">
        <v>78</v>
      </c>
      <c r="G190" s="16">
        <v>0</v>
      </c>
      <c r="H190" s="16">
        <v>54</v>
      </c>
      <c r="I190" s="16">
        <v>0</v>
      </c>
      <c r="J190" s="16">
        <v>132</v>
      </c>
      <c r="K190" s="16">
        <v>0</v>
      </c>
      <c r="L190" s="16">
        <v>64</v>
      </c>
      <c r="M190" s="9" t="s">
        <v>403</v>
      </c>
    </row>
    <row r="191" spans="1:13" x14ac:dyDescent="0.2">
      <c r="A191" s="10" t="str">
        <f t="shared" si="12"/>
        <v>2023/11末</v>
      </c>
      <c r="B191" s="10" t="str">
        <f t="shared" si="12"/>
        <v>令和5/11末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2023/11末</v>
      </c>
      <c r="B192" s="8" t="str">
        <f t="shared" si="12"/>
        <v>令和5/11末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2023/11末</v>
      </c>
      <c r="B193" s="10" t="str">
        <f t="shared" si="12"/>
        <v>令和5/11末</v>
      </c>
      <c r="C193" s="18">
        <v>191</v>
      </c>
      <c r="D193" s="18">
        <v>132</v>
      </c>
      <c r="E193" s="19" t="s">
        <v>224</v>
      </c>
      <c r="F193" s="18">
        <v>6</v>
      </c>
      <c r="G193" s="18">
        <v>0</v>
      </c>
      <c r="H193" s="18">
        <v>20</v>
      </c>
      <c r="I193" s="18">
        <v>0</v>
      </c>
      <c r="J193" s="18">
        <v>26</v>
      </c>
      <c r="K193" s="18">
        <v>0</v>
      </c>
      <c r="L193" s="18">
        <v>25</v>
      </c>
      <c r="M193" s="7" t="s">
        <v>403</v>
      </c>
    </row>
    <row r="194" spans="1:13" x14ac:dyDescent="0.2">
      <c r="A194" s="8" t="str">
        <f t="shared" si="12"/>
        <v>2023/11末</v>
      </c>
      <c r="B194" s="8" t="str">
        <f t="shared" si="12"/>
        <v>令和5/11末</v>
      </c>
      <c r="C194" s="16">
        <v>192</v>
      </c>
      <c r="D194" s="16">
        <v>220</v>
      </c>
      <c r="E194" s="17" t="s">
        <v>225</v>
      </c>
      <c r="F194" s="16">
        <v>70</v>
      </c>
      <c r="G194" s="16">
        <v>0</v>
      </c>
      <c r="H194" s="16">
        <v>58</v>
      </c>
      <c r="I194" s="16">
        <v>0</v>
      </c>
      <c r="J194" s="16">
        <v>128</v>
      </c>
      <c r="K194" s="16">
        <v>0</v>
      </c>
      <c r="L194" s="16">
        <v>54</v>
      </c>
      <c r="M194" s="9" t="s">
        <v>404</v>
      </c>
    </row>
    <row r="195" spans="1:13" x14ac:dyDescent="0.2">
      <c r="A195" s="10" t="str">
        <f t="shared" si="12"/>
        <v>2023/11末</v>
      </c>
      <c r="B195" s="10" t="str">
        <f t="shared" si="12"/>
        <v>令和5/11末</v>
      </c>
      <c r="C195" s="18">
        <v>193</v>
      </c>
      <c r="D195" s="18">
        <v>221</v>
      </c>
      <c r="E195" s="19" t="s">
        <v>226</v>
      </c>
      <c r="F195" s="18">
        <v>108</v>
      </c>
      <c r="G195" s="18">
        <v>0</v>
      </c>
      <c r="H195" s="18">
        <v>92</v>
      </c>
      <c r="I195" s="18">
        <v>0</v>
      </c>
      <c r="J195" s="18">
        <v>200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2023/11末</v>
      </c>
      <c r="B196" s="8" t="str">
        <f t="shared" si="12"/>
        <v>令和5/11末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2023/11末</v>
      </c>
      <c r="B197" s="10" t="str">
        <f t="shared" si="13"/>
        <v>令和5/11末</v>
      </c>
      <c r="C197" s="18">
        <v>195</v>
      </c>
      <c r="D197" s="18">
        <v>223</v>
      </c>
      <c r="E197" s="19" t="s">
        <v>228</v>
      </c>
      <c r="F197" s="18">
        <v>152</v>
      </c>
      <c r="G197" s="18">
        <v>0</v>
      </c>
      <c r="H197" s="18">
        <v>165</v>
      </c>
      <c r="I197" s="18">
        <v>0</v>
      </c>
      <c r="J197" s="18">
        <v>317</v>
      </c>
      <c r="K197" s="18">
        <v>0</v>
      </c>
      <c r="L197" s="18">
        <v>139</v>
      </c>
      <c r="M197" s="7" t="s">
        <v>404</v>
      </c>
    </row>
    <row r="198" spans="1:13" x14ac:dyDescent="0.2">
      <c r="A198" s="8" t="str">
        <f t="shared" si="13"/>
        <v>2023/11末</v>
      </c>
      <c r="B198" s="8" t="str">
        <f t="shared" si="13"/>
        <v>令和5/11末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2023/11末</v>
      </c>
      <c r="B199" s="10" t="str">
        <f t="shared" si="13"/>
        <v>令和5/11末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2023/11末</v>
      </c>
      <c r="B200" s="8" t="str">
        <f t="shared" si="13"/>
        <v>令和5/11末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2023/11末</v>
      </c>
      <c r="B201" s="10" t="str">
        <f t="shared" si="13"/>
        <v>令和5/11末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2023/11末</v>
      </c>
      <c r="B202" s="8" t="str">
        <f t="shared" si="13"/>
        <v>令和5/11末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2023/11末</v>
      </c>
      <c r="B203" s="10" t="str">
        <f t="shared" si="13"/>
        <v>令和5/11末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13</v>
      </c>
      <c r="I203" s="18">
        <v>0</v>
      </c>
      <c r="J203" s="18">
        <v>30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2023/11末</v>
      </c>
      <c r="B204" s="8" t="str">
        <f t="shared" si="13"/>
        <v>令和5/11末</v>
      </c>
      <c r="C204" s="16">
        <v>202</v>
      </c>
      <c r="D204" s="16">
        <v>231</v>
      </c>
      <c r="E204" s="17" t="s">
        <v>235</v>
      </c>
      <c r="F204" s="16">
        <v>94</v>
      </c>
      <c r="G204" s="16">
        <v>0</v>
      </c>
      <c r="H204" s="16">
        <v>108</v>
      </c>
      <c r="I204" s="16">
        <v>1</v>
      </c>
      <c r="J204" s="16">
        <v>202</v>
      </c>
      <c r="K204" s="16">
        <v>1</v>
      </c>
      <c r="L204" s="16">
        <v>93</v>
      </c>
      <c r="M204" s="9" t="s">
        <v>405</v>
      </c>
    </row>
    <row r="205" spans="1:13" x14ac:dyDescent="0.2">
      <c r="A205" s="10" t="str">
        <f t="shared" si="13"/>
        <v>2023/11末</v>
      </c>
      <c r="B205" s="10" t="str">
        <f t="shared" si="13"/>
        <v>令和5/11末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44</v>
      </c>
      <c r="I205" s="18">
        <v>0</v>
      </c>
      <c r="J205" s="18">
        <v>95</v>
      </c>
      <c r="K205" s="18">
        <v>0</v>
      </c>
      <c r="L205" s="18">
        <v>49</v>
      </c>
      <c r="M205" s="7" t="s">
        <v>405</v>
      </c>
    </row>
    <row r="206" spans="1:13" x14ac:dyDescent="0.2">
      <c r="A206" s="8" t="str">
        <f t="shared" si="13"/>
        <v>2023/11末</v>
      </c>
      <c r="B206" s="8" t="str">
        <f t="shared" si="13"/>
        <v>令和5/11末</v>
      </c>
      <c r="C206" s="16">
        <v>204</v>
      </c>
      <c r="D206" s="16">
        <v>200</v>
      </c>
      <c r="E206" s="17" t="s">
        <v>237</v>
      </c>
      <c r="F206" s="16">
        <v>26</v>
      </c>
      <c r="G206" s="16">
        <v>0</v>
      </c>
      <c r="H206" s="16">
        <v>27</v>
      </c>
      <c r="I206" s="16">
        <v>0</v>
      </c>
      <c r="J206" s="16">
        <v>53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2023/11末</v>
      </c>
      <c r="B207" s="10" t="str">
        <f t="shared" si="13"/>
        <v>令和5/11末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68</v>
      </c>
      <c r="I207" s="18">
        <v>0</v>
      </c>
      <c r="J207" s="18">
        <v>128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2023/11末</v>
      </c>
      <c r="B208" s="8" t="str">
        <f t="shared" si="13"/>
        <v>令和5/11末</v>
      </c>
      <c r="C208" s="16">
        <v>206</v>
      </c>
      <c r="D208" s="16">
        <v>202</v>
      </c>
      <c r="E208" s="17" t="s">
        <v>239</v>
      </c>
      <c r="F208" s="16">
        <v>45</v>
      </c>
      <c r="G208" s="16">
        <v>0</v>
      </c>
      <c r="H208" s="16">
        <v>47</v>
      </c>
      <c r="I208" s="16">
        <v>1</v>
      </c>
      <c r="J208" s="16">
        <v>92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2023/11末</v>
      </c>
      <c r="B209" s="10" t="str">
        <f t="shared" si="13"/>
        <v>令和5/11末</v>
      </c>
      <c r="C209" s="18">
        <v>207</v>
      </c>
      <c r="D209" s="18">
        <v>203</v>
      </c>
      <c r="E209" s="19" t="s">
        <v>240</v>
      </c>
      <c r="F209" s="18">
        <v>174</v>
      </c>
      <c r="G209" s="18">
        <v>1</v>
      </c>
      <c r="H209" s="18">
        <v>175</v>
      </c>
      <c r="I209" s="18">
        <v>2</v>
      </c>
      <c r="J209" s="18">
        <v>349</v>
      </c>
      <c r="K209" s="18">
        <v>3</v>
      </c>
      <c r="L209" s="18">
        <v>142</v>
      </c>
      <c r="M209" s="7" t="s">
        <v>406</v>
      </c>
    </row>
    <row r="210" spans="1:13" x14ac:dyDescent="0.2">
      <c r="A210" s="8" t="str">
        <f t="shared" si="13"/>
        <v>2023/11末</v>
      </c>
      <c r="B210" s="8" t="str">
        <f t="shared" si="13"/>
        <v>令和5/11末</v>
      </c>
      <c r="C210" s="16">
        <v>208</v>
      </c>
      <c r="D210" s="16">
        <v>204</v>
      </c>
      <c r="E210" s="17" t="s">
        <v>241</v>
      </c>
      <c r="F210" s="16">
        <v>201</v>
      </c>
      <c r="G210" s="16">
        <v>0</v>
      </c>
      <c r="H210" s="16">
        <v>222</v>
      </c>
      <c r="I210" s="16">
        <v>1</v>
      </c>
      <c r="J210" s="16">
        <v>423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2023/11末</v>
      </c>
      <c r="B211" s="10" t="str">
        <f t="shared" si="13"/>
        <v>令和5/11末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88</v>
      </c>
      <c r="I211" s="18">
        <v>1</v>
      </c>
      <c r="J211" s="18">
        <v>173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2023/11末</v>
      </c>
      <c r="B212" s="8" t="str">
        <f t="shared" si="13"/>
        <v>令和5/11末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2023/11末</v>
      </c>
      <c r="B213" s="10" t="str">
        <f t="shared" si="14"/>
        <v>令和5/11末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2023/11末</v>
      </c>
      <c r="B214" s="8" t="str">
        <f t="shared" si="14"/>
        <v>令和5/11末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2023/11末</v>
      </c>
      <c r="B215" s="10" t="str">
        <f t="shared" si="14"/>
        <v>令和5/11末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2023/11末</v>
      </c>
      <c r="B216" s="8" t="str">
        <f t="shared" si="14"/>
        <v>令和5/11末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2023/11末</v>
      </c>
      <c r="B217" s="10" t="str">
        <f t="shared" si="14"/>
        <v>令和5/11末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2023/11末</v>
      </c>
      <c r="B218" s="8" t="str">
        <f t="shared" si="14"/>
        <v>令和5/11末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197</v>
      </c>
      <c r="I218" s="16">
        <v>1</v>
      </c>
      <c r="J218" s="16">
        <v>389</v>
      </c>
      <c r="K218" s="16">
        <v>1</v>
      </c>
      <c r="L218" s="16">
        <v>142</v>
      </c>
      <c r="M218" s="9" t="s">
        <v>407</v>
      </c>
    </row>
    <row r="219" spans="1:13" x14ac:dyDescent="0.2">
      <c r="A219" s="10" t="str">
        <f t="shared" si="14"/>
        <v>2023/11末</v>
      </c>
      <c r="B219" s="10" t="str">
        <f t="shared" si="14"/>
        <v>令和5/11末</v>
      </c>
      <c r="C219" s="18">
        <v>217</v>
      </c>
      <c r="D219" s="18">
        <v>323</v>
      </c>
      <c r="E219" s="19" t="s">
        <v>250</v>
      </c>
      <c r="F219" s="18">
        <v>41</v>
      </c>
      <c r="G219" s="18">
        <v>0</v>
      </c>
      <c r="H219" s="18">
        <v>51</v>
      </c>
      <c r="I219" s="18">
        <v>0</v>
      </c>
      <c r="J219" s="18">
        <v>92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2023/11末</v>
      </c>
      <c r="B220" s="8" t="str">
        <f t="shared" si="14"/>
        <v>令和5/11末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57</v>
      </c>
      <c r="I220" s="16">
        <v>0</v>
      </c>
      <c r="J220" s="16">
        <v>104</v>
      </c>
      <c r="K220" s="16">
        <v>0</v>
      </c>
      <c r="L220" s="16">
        <v>40</v>
      </c>
      <c r="M220" s="9" t="s">
        <v>407</v>
      </c>
    </row>
    <row r="221" spans="1:13" x14ac:dyDescent="0.2">
      <c r="A221" s="10" t="str">
        <f t="shared" si="14"/>
        <v>2023/11末</v>
      </c>
      <c r="B221" s="10" t="str">
        <f t="shared" si="14"/>
        <v>令和5/11末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2023/11末</v>
      </c>
      <c r="B222" s="8" t="str">
        <f t="shared" si="14"/>
        <v>令和5/11末</v>
      </c>
      <c r="C222" s="16">
        <v>220</v>
      </c>
      <c r="D222" s="16">
        <v>327</v>
      </c>
      <c r="E222" s="17" t="s">
        <v>253</v>
      </c>
      <c r="F222" s="16">
        <v>126</v>
      </c>
      <c r="G222" s="16">
        <v>0</v>
      </c>
      <c r="H222" s="16">
        <v>141</v>
      </c>
      <c r="I222" s="16">
        <v>0</v>
      </c>
      <c r="J222" s="16">
        <v>267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2023/11末</v>
      </c>
      <c r="B223" s="10" t="str">
        <f t="shared" si="14"/>
        <v>令和5/11末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26</v>
      </c>
      <c r="I223" s="18">
        <v>0</v>
      </c>
      <c r="J223" s="18">
        <v>53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2023/11末</v>
      </c>
      <c r="B224" s="8" t="str">
        <f t="shared" si="14"/>
        <v>令和5/11末</v>
      </c>
      <c r="C224" s="16">
        <v>222</v>
      </c>
      <c r="D224" s="16">
        <v>329</v>
      </c>
      <c r="E224" s="17" t="s">
        <v>255</v>
      </c>
      <c r="F224" s="16">
        <v>38</v>
      </c>
      <c r="G224" s="16">
        <v>0</v>
      </c>
      <c r="H224" s="16">
        <v>46</v>
      </c>
      <c r="I224" s="16">
        <v>0</v>
      </c>
      <c r="J224" s="16">
        <v>84</v>
      </c>
      <c r="K224" s="16">
        <v>0</v>
      </c>
      <c r="L224" s="16">
        <v>30</v>
      </c>
      <c r="M224" s="9" t="s">
        <v>407</v>
      </c>
    </row>
    <row r="225" spans="1:13" x14ac:dyDescent="0.2">
      <c r="A225" s="10" t="str">
        <f t="shared" si="14"/>
        <v>2023/11末</v>
      </c>
      <c r="B225" s="10" t="str">
        <f t="shared" si="14"/>
        <v>令和5/11末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27</v>
      </c>
      <c r="I225" s="18">
        <v>0</v>
      </c>
      <c r="J225" s="18">
        <v>60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2023/11末</v>
      </c>
      <c r="B226" s="8" t="str">
        <f t="shared" si="14"/>
        <v>令和5/11末</v>
      </c>
      <c r="C226" s="16">
        <v>224</v>
      </c>
      <c r="D226" s="16">
        <v>332</v>
      </c>
      <c r="E226" s="17" t="s">
        <v>257</v>
      </c>
      <c r="F226" s="16">
        <v>75</v>
      </c>
      <c r="G226" s="16">
        <v>0</v>
      </c>
      <c r="H226" s="16">
        <v>83</v>
      </c>
      <c r="I226" s="16">
        <v>0</v>
      </c>
      <c r="J226" s="16">
        <v>158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2023/11末</v>
      </c>
      <c r="B227" s="10" t="str">
        <f t="shared" si="14"/>
        <v>令和5/11末</v>
      </c>
      <c r="C227" s="18">
        <v>225</v>
      </c>
      <c r="D227" s="18">
        <v>333</v>
      </c>
      <c r="E227" s="19" t="s">
        <v>258</v>
      </c>
      <c r="F227" s="18">
        <v>97</v>
      </c>
      <c r="G227" s="18">
        <v>0</v>
      </c>
      <c r="H227" s="18">
        <v>87</v>
      </c>
      <c r="I227" s="18">
        <v>0</v>
      </c>
      <c r="J227" s="18">
        <v>184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2023/11末</v>
      </c>
      <c r="B228" s="8" t="str">
        <f t="shared" si="14"/>
        <v>令和5/11末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59</v>
      </c>
      <c r="M228" s="9" t="s">
        <v>407</v>
      </c>
    </row>
    <row r="229" spans="1:13" x14ac:dyDescent="0.2">
      <c r="A229" s="10" t="str">
        <f t="shared" ref="A229:B244" si="15">A228</f>
        <v>2023/11末</v>
      </c>
      <c r="B229" s="10" t="str">
        <f t="shared" si="15"/>
        <v>令和5/11末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82</v>
      </c>
      <c r="I229" s="18">
        <v>2</v>
      </c>
      <c r="J229" s="18">
        <v>161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2023/11末</v>
      </c>
      <c r="B230" s="8" t="str">
        <f t="shared" si="15"/>
        <v>令和5/11末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93</v>
      </c>
      <c r="I230" s="16">
        <v>0</v>
      </c>
      <c r="J230" s="16">
        <v>182</v>
      </c>
      <c r="K230" s="16">
        <v>0</v>
      </c>
      <c r="L230" s="16">
        <v>81</v>
      </c>
      <c r="M230" s="9" t="s">
        <v>407</v>
      </c>
    </row>
    <row r="231" spans="1:13" x14ac:dyDescent="0.2">
      <c r="A231" s="10" t="str">
        <f t="shared" si="15"/>
        <v>2023/11末</v>
      </c>
      <c r="B231" s="10" t="str">
        <f t="shared" si="15"/>
        <v>令和5/11末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2023/11末</v>
      </c>
      <c r="B232" s="8" t="str">
        <f t="shared" si="15"/>
        <v>令和5/11末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2023/11末</v>
      </c>
      <c r="B233" s="10" t="str">
        <f t="shared" si="15"/>
        <v>令和5/11末</v>
      </c>
      <c r="C233" s="18">
        <v>231</v>
      </c>
      <c r="D233" s="18">
        <v>340</v>
      </c>
      <c r="E233" s="19" t="s">
        <v>263</v>
      </c>
      <c r="F233" s="18">
        <v>46</v>
      </c>
      <c r="G233" s="18">
        <v>0</v>
      </c>
      <c r="H233" s="18">
        <v>44</v>
      </c>
      <c r="I233" s="18">
        <v>0</v>
      </c>
      <c r="J233" s="18">
        <v>90</v>
      </c>
      <c r="K233" s="18">
        <v>0</v>
      </c>
      <c r="L233" s="18">
        <v>38</v>
      </c>
      <c r="M233" s="7" t="s">
        <v>407</v>
      </c>
    </row>
    <row r="234" spans="1:13" x14ac:dyDescent="0.2">
      <c r="A234" s="8" t="str">
        <f t="shared" si="15"/>
        <v>2023/11末</v>
      </c>
      <c r="B234" s="8" t="str">
        <f t="shared" si="15"/>
        <v>令和5/11末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55</v>
      </c>
      <c r="I234" s="16">
        <v>0</v>
      </c>
      <c r="J234" s="16">
        <v>104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2023/11末</v>
      </c>
      <c r="B235" s="10" t="str">
        <f t="shared" si="15"/>
        <v>令和5/11末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2023/11末</v>
      </c>
      <c r="B236" s="8" t="str">
        <f t="shared" si="15"/>
        <v>令和5/11末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2023/11末</v>
      </c>
      <c r="B237" s="10" t="str">
        <f t="shared" si="15"/>
        <v>令和5/11末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2023/11末</v>
      </c>
      <c r="B238" s="8" t="str">
        <f t="shared" si="15"/>
        <v>令和5/11末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2023/11末</v>
      </c>
      <c r="B239" s="10" t="str">
        <f t="shared" si="15"/>
        <v>令和5/11末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2023/11末</v>
      </c>
      <c r="B240" s="8" t="str">
        <f t="shared" si="15"/>
        <v>令和5/11末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39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2023/11末</v>
      </c>
      <c r="B241" s="10" t="str">
        <f t="shared" si="15"/>
        <v>令和5/11末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2023/11末</v>
      </c>
      <c r="B242" s="8" t="str">
        <f t="shared" si="15"/>
        <v>令和5/11末</v>
      </c>
      <c r="C242" s="16">
        <v>240</v>
      </c>
      <c r="D242" s="16">
        <v>250</v>
      </c>
      <c r="E242" s="17" t="s">
        <v>272</v>
      </c>
      <c r="F242" s="16">
        <v>103</v>
      </c>
      <c r="G242" s="16">
        <v>0</v>
      </c>
      <c r="H242" s="16">
        <v>105</v>
      </c>
      <c r="I242" s="16">
        <v>0</v>
      </c>
      <c r="J242" s="16">
        <v>208</v>
      </c>
      <c r="K242" s="16">
        <v>0</v>
      </c>
      <c r="L242" s="16">
        <v>89</v>
      </c>
      <c r="M242" s="9" t="s">
        <v>408</v>
      </c>
    </row>
    <row r="243" spans="1:13" x14ac:dyDescent="0.2">
      <c r="A243" s="10" t="str">
        <f t="shared" si="15"/>
        <v>2023/11末</v>
      </c>
      <c r="B243" s="10" t="str">
        <f t="shared" si="15"/>
        <v>令和5/11末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53</v>
      </c>
      <c r="I243" s="18">
        <v>0</v>
      </c>
      <c r="J243" s="18">
        <v>101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2023/11末</v>
      </c>
      <c r="B244" s="8" t="str">
        <f t="shared" si="15"/>
        <v>令和5/11末</v>
      </c>
      <c r="C244" s="16">
        <v>242</v>
      </c>
      <c r="D244" s="16">
        <v>252</v>
      </c>
      <c r="E244" s="17" t="s">
        <v>274</v>
      </c>
      <c r="F244" s="16">
        <v>78</v>
      </c>
      <c r="G244" s="16">
        <v>0</v>
      </c>
      <c r="H244" s="16">
        <v>96</v>
      </c>
      <c r="I244" s="16">
        <v>0</v>
      </c>
      <c r="J244" s="16">
        <v>174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2023/11末</v>
      </c>
      <c r="B245" s="10" t="str">
        <f t="shared" si="16"/>
        <v>令和5/11末</v>
      </c>
      <c r="C245" s="18">
        <v>243</v>
      </c>
      <c r="D245" s="18">
        <v>253</v>
      </c>
      <c r="E245" s="19" t="s">
        <v>275</v>
      </c>
      <c r="F245" s="18">
        <v>92</v>
      </c>
      <c r="G245" s="18">
        <v>0</v>
      </c>
      <c r="H245" s="18">
        <v>90</v>
      </c>
      <c r="I245" s="18">
        <v>2</v>
      </c>
      <c r="J245" s="18">
        <v>182</v>
      </c>
      <c r="K245" s="18">
        <v>2</v>
      </c>
      <c r="L245" s="18">
        <v>89</v>
      </c>
      <c r="M245" s="7" t="s">
        <v>408</v>
      </c>
    </row>
    <row r="246" spans="1:13" x14ac:dyDescent="0.2">
      <c r="A246" s="8" t="str">
        <f t="shared" si="16"/>
        <v>2023/11末</v>
      </c>
      <c r="B246" s="8" t="str">
        <f t="shared" si="16"/>
        <v>令和5/11末</v>
      </c>
      <c r="C246" s="16">
        <v>244</v>
      </c>
      <c r="D246" s="16">
        <v>254</v>
      </c>
      <c r="E246" s="17" t="s">
        <v>276</v>
      </c>
      <c r="F246" s="16">
        <v>44</v>
      </c>
      <c r="G246" s="16">
        <v>0</v>
      </c>
      <c r="H246" s="16">
        <v>54</v>
      </c>
      <c r="I246" s="16">
        <v>1</v>
      </c>
      <c r="J246" s="16">
        <v>98</v>
      </c>
      <c r="K246" s="16">
        <v>1</v>
      </c>
      <c r="L246" s="16">
        <v>47</v>
      </c>
      <c r="M246" s="9" t="s">
        <v>408</v>
      </c>
    </row>
    <row r="247" spans="1:13" x14ac:dyDescent="0.2">
      <c r="A247" s="10" t="str">
        <f t="shared" si="16"/>
        <v>2023/11末</v>
      </c>
      <c r="B247" s="10" t="str">
        <f t="shared" si="16"/>
        <v>令和5/11末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11</v>
      </c>
      <c r="I247" s="18">
        <v>0</v>
      </c>
      <c r="J247" s="18">
        <v>28</v>
      </c>
      <c r="K247" s="18">
        <v>0</v>
      </c>
      <c r="L247" s="18">
        <v>18</v>
      </c>
      <c r="M247" s="7" t="s">
        <v>408</v>
      </c>
    </row>
    <row r="248" spans="1:13" x14ac:dyDescent="0.2">
      <c r="A248" s="8" t="str">
        <f t="shared" si="16"/>
        <v>2023/11末</v>
      </c>
      <c r="B248" s="8" t="str">
        <f t="shared" si="16"/>
        <v>令和5/11末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12</v>
      </c>
      <c r="I248" s="16">
        <v>0</v>
      </c>
      <c r="J248" s="16">
        <v>24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2023/11末</v>
      </c>
      <c r="B249" s="10" t="str">
        <f t="shared" si="16"/>
        <v>令和5/11末</v>
      </c>
      <c r="C249" s="18">
        <v>247</v>
      </c>
      <c r="D249" s="18">
        <v>257</v>
      </c>
      <c r="E249" s="19" t="s">
        <v>469</v>
      </c>
      <c r="F249" s="18">
        <v>55</v>
      </c>
      <c r="G249" s="18">
        <v>0</v>
      </c>
      <c r="H249" s="18">
        <v>61</v>
      </c>
      <c r="I249" s="18">
        <v>0</v>
      </c>
      <c r="J249" s="18">
        <v>116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2023/11末</v>
      </c>
      <c r="B250" s="8" t="str">
        <f t="shared" si="16"/>
        <v>令和5/11末</v>
      </c>
      <c r="C250" s="16">
        <v>248</v>
      </c>
      <c r="D250" s="16">
        <v>258</v>
      </c>
      <c r="E250" s="17" t="s">
        <v>278</v>
      </c>
      <c r="F250" s="16">
        <v>45</v>
      </c>
      <c r="G250" s="16">
        <v>0</v>
      </c>
      <c r="H250" s="16">
        <v>48</v>
      </c>
      <c r="I250" s="16">
        <v>1</v>
      </c>
      <c r="J250" s="16">
        <v>93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2023/11末</v>
      </c>
      <c r="B251" s="10" t="str">
        <f t="shared" si="16"/>
        <v>令和5/11末</v>
      </c>
      <c r="C251" s="18">
        <v>249</v>
      </c>
      <c r="D251" s="18">
        <v>259</v>
      </c>
      <c r="E251" s="19" t="s">
        <v>470</v>
      </c>
      <c r="F251" s="18">
        <v>59</v>
      </c>
      <c r="G251" s="18">
        <v>0</v>
      </c>
      <c r="H251" s="18">
        <v>68</v>
      </c>
      <c r="I251" s="18">
        <v>0</v>
      </c>
      <c r="J251" s="18">
        <v>127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2023/11末</v>
      </c>
      <c r="B252" s="8" t="str">
        <f t="shared" si="16"/>
        <v>令和5/11末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31</v>
      </c>
      <c r="I252" s="16">
        <v>0</v>
      </c>
      <c r="J252" s="16">
        <v>62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2023/11末</v>
      </c>
      <c r="B253" s="10" t="str">
        <f t="shared" si="16"/>
        <v>令和5/11末</v>
      </c>
      <c r="C253" s="18">
        <v>251</v>
      </c>
      <c r="D253" s="18">
        <v>271</v>
      </c>
      <c r="E253" s="19" t="s">
        <v>280</v>
      </c>
      <c r="F253" s="18">
        <v>26</v>
      </c>
      <c r="G253" s="18">
        <v>0</v>
      </c>
      <c r="H253" s="18">
        <v>30</v>
      </c>
      <c r="I253" s="18">
        <v>0</v>
      </c>
      <c r="J253" s="18">
        <v>56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2023/11末</v>
      </c>
      <c r="B254" s="8" t="str">
        <f t="shared" si="16"/>
        <v>令和5/11末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35</v>
      </c>
      <c r="I254" s="16">
        <v>0</v>
      </c>
      <c r="J254" s="16">
        <v>68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2023/11末</v>
      </c>
      <c r="B255" s="10" t="str">
        <f t="shared" si="16"/>
        <v>令和5/11末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39</v>
      </c>
      <c r="I255" s="18">
        <v>0</v>
      </c>
      <c r="J255" s="18">
        <v>76</v>
      </c>
      <c r="K255" s="18">
        <v>0</v>
      </c>
      <c r="L255" s="18">
        <v>42</v>
      </c>
      <c r="M255" s="7" t="s">
        <v>409</v>
      </c>
    </row>
    <row r="256" spans="1:13" x14ac:dyDescent="0.2">
      <c r="A256" s="8" t="str">
        <f t="shared" si="16"/>
        <v>2023/11末</v>
      </c>
      <c r="B256" s="8" t="str">
        <f t="shared" si="16"/>
        <v>令和5/11末</v>
      </c>
      <c r="C256" s="16">
        <v>254</v>
      </c>
      <c r="D256" s="16">
        <v>274</v>
      </c>
      <c r="E256" s="17" t="s">
        <v>283</v>
      </c>
      <c r="F256" s="16">
        <v>50</v>
      </c>
      <c r="G256" s="16">
        <v>0</v>
      </c>
      <c r="H256" s="16">
        <v>49</v>
      </c>
      <c r="I256" s="16">
        <v>0</v>
      </c>
      <c r="J256" s="16">
        <v>99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2023/11末</v>
      </c>
      <c r="B257" s="10" t="str">
        <f t="shared" si="16"/>
        <v>令和5/11末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2023/11末</v>
      </c>
      <c r="B258" s="8" t="str">
        <f t="shared" si="16"/>
        <v>令和5/11末</v>
      </c>
      <c r="C258" s="16">
        <v>256</v>
      </c>
      <c r="D258" s="16">
        <v>276</v>
      </c>
      <c r="E258" s="17" t="s">
        <v>285</v>
      </c>
      <c r="F258" s="16">
        <v>94</v>
      </c>
      <c r="G258" s="16">
        <v>1</v>
      </c>
      <c r="H258" s="16">
        <v>90</v>
      </c>
      <c r="I258" s="16">
        <v>0</v>
      </c>
      <c r="J258" s="16">
        <v>184</v>
      </c>
      <c r="K258" s="16">
        <v>1</v>
      </c>
      <c r="L258" s="16">
        <v>84</v>
      </c>
      <c r="M258" s="9" t="s">
        <v>409</v>
      </c>
    </row>
    <row r="259" spans="1:13" x14ac:dyDescent="0.2">
      <c r="A259" s="10" t="str">
        <f t="shared" si="16"/>
        <v>2023/11末</v>
      </c>
      <c r="B259" s="10" t="str">
        <f t="shared" si="16"/>
        <v>令和5/11末</v>
      </c>
      <c r="C259" s="18">
        <v>257</v>
      </c>
      <c r="D259" s="18">
        <v>277</v>
      </c>
      <c r="E259" s="19" t="s">
        <v>286</v>
      </c>
      <c r="F259" s="18">
        <v>52</v>
      </c>
      <c r="G259" s="18">
        <v>0</v>
      </c>
      <c r="H259" s="18">
        <v>50</v>
      </c>
      <c r="I259" s="18">
        <v>0</v>
      </c>
      <c r="J259" s="18">
        <v>102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2023/11末</v>
      </c>
      <c r="B260" s="8" t="str">
        <f t="shared" si="16"/>
        <v>令和5/11末</v>
      </c>
      <c r="C260" s="16">
        <v>258</v>
      </c>
      <c r="D260" s="16">
        <v>278</v>
      </c>
      <c r="E260" s="17" t="s">
        <v>287</v>
      </c>
      <c r="F260" s="16">
        <v>90</v>
      </c>
      <c r="G260" s="16">
        <v>1</v>
      </c>
      <c r="H260" s="16">
        <v>78</v>
      </c>
      <c r="I260" s="16">
        <v>1</v>
      </c>
      <c r="J260" s="16">
        <v>168</v>
      </c>
      <c r="K260" s="16">
        <v>2</v>
      </c>
      <c r="L260" s="16">
        <v>85</v>
      </c>
      <c r="M260" s="9" t="s">
        <v>409</v>
      </c>
    </row>
    <row r="261" spans="1:13" x14ac:dyDescent="0.2">
      <c r="A261" s="10" t="str">
        <f t="shared" ref="A261:B276" si="17">A260</f>
        <v>2023/11末</v>
      </c>
      <c r="B261" s="10" t="str">
        <f t="shared" si="17"/>
        <v>令和5/11末</v>
      </c>
      <c r="C261" s="18">
        <v>259</v>
      </c>
      <c r="D261" s="18">
        <v>280</v>
      </c>
      <c r="E261" s="19" t="s">
        <v>471</v>
      </c>
      <c r="F261" s="18">
        <v>76</v>
      </c>
      <c r="G261" s="18">
        <v>0</v>
      </c>
      <c r="H261" s="18">
        <v>90</v>
      </c>
      <c r="I261" s="18">
        <v>0</v>
      </c>
      <c r="J261" s="18">
        <v>166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2023/11末</v>
      </c>
      <c r="B262" s="8" t="str">
        <f t="shared" si="17"/>
        <v>令和5/11末</v>
      </c>
      <c r="C262" s="16">
        <v>260</v>
      </c>
      <c r="D262" s="16">
        <v>281</v>
      </c>
      <c r="E262" s="17" t="s">
        <v>480</v>
      </c>
      <c r="F262" s="16">
        <v>45</v>
      </c>
      <c r="G262" s="16">
        <v>0</v>
      </c>
      <c r="H262" s="16">
        <v>43</v>
      </c>
      <c r="I262" s="16">
        <v>0</v>
      </c>
      <c r="J262" s="16">
        <v>88</v>
      </c>
      <c r="K262" s="16">
        <v>0</v>
      </c>
      <c r="L262" s="16">
        <v>41</v>
      </c>
      <c r="M262" s="9" t="s">
        <v>410</v>
      </c>
    </row>
    <row r="263" spans="1:13" x14ac:dyDescent="0.2">
      <c r="A263" s="10" t="str">
        <f t="shared" si="17"/>
        <v>2023/11末</v>
      </c>
      <c r="B263" s="10" t="str">
        <f t="shared" si="17"/>
        <v>令和5/11末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2023/11末</v>
      </c>
      <c r="B264" s="8" t="str">
        <f t="shared" si="17"/>
        <v>令和5/11末</v>
      </c>
      <c r="C264" s="16">
        <v>262</v>
      </c>
      <c r="D264" s="16">
        <v>283</v>
      </c>
      <c r="E264" s="17" t="s">
        <v>482</v>
      </c>
      <c r="F264" s="16">
        <v>47</v>
      </c>
      <c r="G264" s="16">
        <v>0</v>
      </c>
      <c r="H264" s="16">
        <v>48</v>
      </c>
      <c r="I264" s="16">
        <v>0</v>
      </c>
      <c r="J264" s="16">
        <v>95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2023/11末</v>
      </c>
      <c r="B265" s="10" t="str">
        <f t="shared" si="17"/>
        <v>令和5/11末</v>
      </c>
      <c r="C265" s="18">
        <v>263</v>
      </c>
      <c r="D265" s="18">
        <v>284</v>
      </c>
      <c r="E265" s="19" t="s">
        <v>483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2023/11末</v>
      </c>
      <c r="B266" s="8" t="str">
        <f t="shared" si="17"/>
        <v>令和5/11末</v>
      </c>
      <c r="C266" s="16">
        <v>264</v>
      </c>
      <c r="D266" s="16">
        <v>285</v>
      </c>
      <c r="E266" s="17" t="s">
        <v>484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2023/11末</v>
      </c>
      <c r="B267" s="10" t="str">
        <f t="shared" si="17"/>
        <v>令和5/11末</v>
      </c>
      <c r="C267" s="18">
        <v>265</v>
      </c>
      <c r="D267" s="18">
        <v>286</v>
      </c>
      <c r="E267" s="19" t="s">
        <v>485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2023/11末</v>
      </c>
      <c r="B268" s="8" t="str">
        <f t="shared" si="17"/>
        <v>令和5/11末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2023/11末</v>
      </c>
      <c r="B269" s="10" t="str">
        <f t="shared" si="17"/>
        <v>令和5/11末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28</v>
      </c>
      <c r="I269" s="18">
        <v>1</v>
      </c>
      <c r="J269" s="18">
        <v>48</v>
      </c>
      <c r="K269" s="18">
        <v>3</v>
      </c>
      <c r="L269" s="18">
        <v>22</v>
      </c>
      <c r="M269" s="7" t="s">
        <v>410</v>
      </c>
    </row>
    <row r="270" spans="1:13" x14ac:dyDescent="0.2">
      <c r="A270" s="8" t="str">
        <f t="shared" si="17"/>
        <v>2023/11末</v>
      </c>
      <c r="B270" s="8" t="str">
        <f t="shared" si="17"/>
        <v>令和5/11末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2023/11末</v>
      </c>
      <c r="B271" s="10" t="str">
        <f t="shared" si="17"/>
        <v>令和5/11末</v>
      </c>
      <c r="C271" s="18">
        <v>269</v>
      </c>
      <c r="D271" s="18">
        <v>290</v>
      </c>
      <c r="E271" s="19" t="s">
        <v>489</v>
      </c>
      <c r="F271" s="18">
        <v>26</v>
      </c>
      <c r="G271" s="18">
        <v>0</v>
      </c>
      <c r="H271" s="18">
        <v>33</v>
      </c>
      <c r="I271" s="18">
        <v>0</v>
      </c>
      <c r="J271" s="18">
        <v>59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2023/11末</v>
      </c>
      <c r="B272" s="8" t="str">
        <f t="shared" si="17"/>
        <v>令和5/11末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2023/11末</v>
      </c>
      <c r="B273" s="10" t="str">
        <f t="shared" si="17"/>
        <v>令和5/11末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2023/11末</v>
      </c>
      <c r="B274" s="8" t="str">
        <f t="shared" si="17"/>
        <v>令和5/11末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2023/11末</v>
      </c>
      <c r="B275" s="10" t="str">
        <f t="shared" si="17"/>
        <v>令和5/11末</v>
      </c>
      <c r="C275" s="18">
        <v>273</v>
      </c>
      <c r="D275" s="18">
        <v>294</v>
      </c>
      <c r="E275" s="19" t="s">
        <v>493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2023/11末</v>
      </c>
      <c r="B276" s="8" t="str">
        <f t="shared" si="17"/>
        <v>令和5/11末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2023/11末</v>
      </c>
      <c r="B277" s="10" t="str">
        <f t="shared" si="18"/>
        <v>令和5/11末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2023/11末</v>
      </c>
      <c r="B278" s="8" t="str">
        <f t="shared" si="18"/>
        <v>令和5/11末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2023/11末</v>
      </c>
      <c r="B279" s="10" t="str">
        <f t="shared" si="18"/>
        <v>令和5/11末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2023/11末</v>
      </c>
      <c r="B280" s="8" t="str">
        <f t="shared" si="18"/>
        <v>令和5/11末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2023/11末</v>
      </c>
      <c r="B281" s="10" t="str">
        <f t="shared" si="18"/>
        <v>令和5/11末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2023/11末</v>
      </c>
      <c r="B282" s="8" t="str">
        <f t="shared" si="18"/>
        <v>令和5/11末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2023/11末</v>
      </c>
      <c r="B283" s="10" t="str">
        <f t="shared" si="18"/>
        <v>令和5/11末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2023/11末</v>
      </c>
      <c r="B284" s="8" t="str">
        <f t="shared" si="18"/>
        <v>令和5/11末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2023/11末</v>
      </c>
      <c r="B285" s="10" t="str">
        <f t="shared" si="18"/>
        <v>令和5/11末</v>
      </c>
      <c r="C285" s="18">
        <v>283</v>
      </c>
      <c r="D285" s="18">
        <v>400</v>
      </c>
      <c r="E285" s="19" t="s">
        <v>288</v>
      </c>
      <c r="F285" s="18">
        <v>83</v>
      </c>
      <c r="G285" s="18">
        <v>0</v>
      </c>
      <c r="H285" s="18">
        <v>89</v>
      </c>
      <c r="I285" s="18">
        <v>1</v>
      </c>
      <c r="J285" s="18">
        <v>172</v>
      </c>
      <c r="K285" s="18">
        <v>1</v>
      </c>
      <c r="L285" s="18">
        <v>92</v>
      </c>
      <c r="M285" s="7" t="s">
        <v>411</v>
      </c>
    </row>
    <row r="286" spans="1:13" x14ac:dyDescent="0.2">
      <c r="A286" s="8" t="str">
        <f t="shared" si="18"/>
        <v>2023/11末</v>
      </c>
      <c r="B286" s="8" t="str">
        <f t="shared" si="18"/>
        <v>令和5/11末</v>
      </c>
      <c r="C286" s="16">
        <v>284</v>
      </c>
      <c r="D286" s="16">
        <v>401</v>
      </c>
      <c r="E286" s="17" t="s">
        <v>289</v>
      </c>
      <c r="F286" s="16">
        <v>148</v>
      </c>
      <c r="G286" s="16">
        <v>0</v>
      </c>
      <c r="H286" s="16">
        <v>169</v>
      </c>
      <c r="I286" s="16">
        <v>1</v>
      </c>
      <c r="J286" s="16">
        <v>317</v>
      </c>
      <c r="K286" s="16">
        <v>1</v>
      </c>
      <c r="L286" s="16">
        <v>161</v>
      </c>
      <c r="M286" s="9" t="s">
        <v>411</v>
      </c>
    </row>
    <row r="287" spans="1:13" x14ac:dyDescent="0.2">
      <c r="A287" s="10" t="str">
        <f t="shared" si="18"/>
        <v>2023/11末</v>
      </c>
      <c r="B287" s="10" t="str">
        <f t="shared" si="18"/>
        <v>令和5/11末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1</v>
      </c>
      <c r="J287" s="18">
        <v>33</v>
      </c>
      <c r="K287" s="18">
        <v>1</v>
      </c>
      <c r="L287" s="18">
        <v>21</v>
      </c>
      <c r="M287" s="7" t="s">
        <v>411</v>
      </c>
    </row>
    <row r="288" spans="1:13" x14ac:dyDescent="0.2">
      <c r="A288" s="8" t="str">
        <f t="shared" si="18"/>
        <v>2023/11末</v>
      </c>
      <c r="B288" s="8" t="str">
        <f t="shared" si="18"/>
        <v>令和5/11末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34</v>
      </c>
      <c r="I288" s="16">
        <v>0</v>
      </c>
      <c r="J288" s="16">
        <v>64</v>
      </c>
      <c r="K288" s="16">
        <v>0</v>
      </c>
      <c r="L288" s="16">
        <v>34</v>
      </c>
      <c r="M288" s="9" t="s">
        <v>411</v>
      </c>
    </row>
    <row r="289" spans="1:13" x14ac:dyDescent="0.2">
      <c r="A289" s="10" t="str">
        <f t="shared" si="18"/>
        <v>2023/11末</v>
      </c>
      <c r="B289" s="10" t="str">
        <f t="shared" si="18"/>
        <v>令和5/11末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2023/11末</v>
      </c>
      <c r="B290" s="8" t="str">
        <f t="shared" si="18"/>
        <v>令和5/11末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2023/11末</v>
      </c>
      <c r="B291" s="10" t="str">
        <f t="shared" si="18"/>
        <v>令和5/11末</v>
      </c>
      <c r="C291" s="18">
        <v>289</v>
      </c>
      <c r="D291" s="18">
        <v>406</v>
      </c>
      <c r="E291" s="19" t="s">
        <v>294</v>
      </c>
      <c r="F291" s="18">
        <v>21</v>
      </c>
      <c r="G291" s="18">
        <v>0</v>
      </c>
      <c r="H291" s="18">
        <v>23</v>
      </c>
      <c r="I291" s="18">
        <v>0</v>
      </c>
      <c r="J291" s="18">
        <v>44</v>
      </c>
      <c r="K291" s="18">
        <v>0</v>
      </c>
      <c r="L291" s="18">
        <v>22</v>
      </c>
      <c r="M291" s="7" t="s">
        <v>411</v>
      </c>
    </row>
    <row r="292" spans="1:13" x14ac:dyDescent="0.2">
      <c r="A292" s="8" t="str">
        <f t="shared" si="18"/>
        <v>2023/11末</v>
      </c>
      <c r="B292" s="8" t="str">
        <f t="shared" si="18"/>
        <v>令和5/11末</v>
      </c>
      <c r="C292" s="16">
        <v>290</v>
      </c>
      <c r="D292" s="16">
        <v>407</v>
      </c>
      <c r="E292" s="17" t="s">
        <v>295</v>
      </c>
      <c r="F292" s="16">
        <v>83</v>
      </c>
      <c r="G292" s="16">
        <v>0</v>
      </c>
      <c r="H292" s="16">
        <v>75</v>
      </c>
      <c r="I292" s="16">
        <v>0</v>
      </c>
      <c r="J292" s="16">
        <v>158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2023/11末</v>
      </c>
      <c r="B293" s="10" t="str">
        <f t="shared" si="19"/>
        <v>令和5/11末</v>
      </c>
      <c r="C293" s="18">
        <v>291</v>
      </c>
      <c r="D293" s="18">
        <v>408</v>
      </c>
      <c r="E293" s="19" t="s">
        <v>296</v>
      </c>
      <c r="F293" s="18">
        <v>8</v>
      </c>
      <c r="G293" s="18">
        <v>0</v>
      </c>
      <c r="H293" s="18">
        <v>10</v>
      </c>
      <c r="I293" s="18">
        <v>0</v>
      </c>
      <c r="J293" s="18">
        <v>18</v>
      </c>
      <c r="K293" s="18">
        <v>0</v>
      </c>
      <c r="L293" s="18">
        <v>13</v>
      </c>
      <c r="M293" s="7" t="s">
        <v>411</v>
      </c>
    </row>
    <row r="294" spans="1:13" x14ac:dyDescent="0.2">
      <c r="A294" s="8" t="str">
        <f t="shared" si="19"/>
        <v>2023/11末</v>
      </c>
      <c r="B294" s="8" t="str">
        <f t="shared" si="19"/>
        <v>令和5/11末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2023/11末</v>
      </c>
      <c r="B295" s="10" t="str">
        <f t="shared" si="19"/>
        <v>令和5/11末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21</v>
      </c>
      <c r="I295" s="18">
        <v>1</v>
      </c>
      <c r="J295" s="18">
        <v>51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2023/11末</v>
      </c>
      <c r="B296" s="8" t="str">
        <f t="shared" si="19"/>
        <v>令和5/11末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2023/11末</v>
      </c>
      <c r="B297" s="10" t="str">
        <f t="shared" si="19"/>
        <v>令和5/11末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2023/11末</v>
      </c>
      <c r="B298" s="8" t="str">
        <f t="shared" si="19"/>
        <v>令和5/11末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2023/11末</v>
      </c>
      <c r="B299" s="10" t="str">
        <f t="shared" si="19"/>
        <v>令和5/11末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2023/11末</v>
      </c>
      <c r="B300" s="8" t="str">
        <f t="shared" si="19"/>
        <v>令和5/11末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2023/11末</v>
      </c>
      <c r="B301" s="10" t="str">
        <f t="shared" si="19"/>
        <v>令和5/11末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2023/11末</v>
      </c>
      <c r="B302" s="8" t="str">
        <f t="shared" si="19"/>
        <v>令和5/11末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2023/11末</v>
      </c>
      <c r="B303" s="10" t="str">
        <f t="shared" si="19"/>
        <v>令和5/11末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2023/11末</v>
      </c>
      <c r="B304" s="8" t="str">
        <f t="shared" si="19"/>
        <v>令和5/11末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59</v>
      </c>
      <c r="I304" s="16">
        <v>0</v>
      </c>
      <c r="J304" s="16">
        <v>64</v>
      </c>
      <c r="K304" s="16">
        <v>0</v>
      </c>
      <c r="L304" s="16">
        <v>64</v>
      </c>
      <c r="M304" s="9" t="s">
        <v>411</v>
      </c>
    </row>
    <row r="305" spans="1:13" x14ac:dyDescent="0.2">
      <c r="A305" s="10" t="str">
        <f t="shared" si="19"/>
        <v>2023/11末</v>
      </c>
      <c r="B305" s="10" t="str">
        <f t="shared" si="19"/>
        <v>令和5/11末</v>
      </c>
      <c r="C305" s="18">
        <v>303</v>
      </c>
      <c r="D305" s="18">
        <v>500</v>
      </c>
      <c r="E305" s="19" t="s">
        <v>308</v>
      </c>
      <c r="F305" s="18">
        <v>248</v>
      </c>
      <c r="G305" s="18">
        <v>0</v>
      </c>
      <c r="H305" s="18">
        <v>256</v>
      </c>
      <c r="I305" s="18">
        <v>1</v>
      </c>
      <c r="J305" s="18">
        <v>504</v>
      </c>
      <c r="K305" s="18">
        <v>1</v>
      </c>
      <c r="L305" s="18">
        <v>190</v>
      </c>
      <c r="M305" s="7" t="s">
        <v>412</v>
      </c>
    </row>
    <row r="306" spans="1:13" x14ac:dyDescent="0.2">
      <c r="A306" s="8" t="str">
        <f t="shared" si="19"/>
        <v>2023/11末</v>
      </c>
      <c r="B306" s="8" t="str">
        <f t="shared" si="19"/>
        <v>令和5/11末</v>
      </c>
      <c r="C306" s="16">
        <v>304</v>
      </c>
      <c r="D306" s="16">
        <v>501</v>
      </c>
      <c r="E306" s="17" t="s">
        <v>309</v>
      </c>
      <c r="F306" s="16">
        <v>86</v>
      </c>
      <c r="G306" s="16">
        <v>2</v>
      </c>
      <c r="H306" s="16">
        <v>74</v>
      </c>
      <c r="I306" s="16">
        <v>0</v>
      </c>
      <c r="J306" s="16">
        <v>160</v>
      </c>
      <c r="K306" s="16">
        <v>2</v>
      </c>
      <c r="L306" s="16">
        <v>73</v>
      </c>
      <c r="M306" s="9" t="s">
        <v>412</v>
      </c>
    </row>
    <row r="307" spans="1:13" x14ac:dyDescent="0.2">
      <c r="A307" s="10" t="str">
        <f t="shared" si="19"/>
        <v>2023/11末</v>
      </c>
      <c r="B307" s="10" t="str">
        <f t="shared" si="19"/>
        <v>令和5/11末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39</v>
      </c>
      <c r="I307" s="18">
        <v>0</v>
      </c>
      <c r="J307" s="18">
        <v>88</v>
      </c>
      <c r="K307" s="18">
        <v>0</v>
      </c>
      <c r="L307" s="18">
        <v>46</v>
      </c>
      <c r="M307" s="7" t="s">
        <v>412</v>
      </c>
    </row>
    <row r="308" spans="1:13" x14ac:dyDescent="0.2">
      <c r="A308" s="8" t="str">
        <f t="shared" si="19"/>
        <v>2023/11末</v>
      </c>
      <c r="B308" s="8" t="str">
        <f t="shared" si="19"/>
        <v>令和5/11末</v>
      </c>
      <c r="C308" s="16">
        <v>306</v>
      </c>
      <c r="D308" s="16">
        <v>503</v>
      </c>
      <c r="E308" s="17" t="s">
        <v>311</v>
      </c>
      <c r="F308" s="16">
        <v>49</v>
      </c>
      <c r="G308" s="16">
        <v>0</v>
      </c>
      <c r="H308" s="16">
        <v>41</v>
      </c>
      <c r="I308" s="16">
        <v>0</v>
      </c>
      <c r="J308" s="16">
        <v>90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2023/11末</v>
      </c>
      <c r="B309" s="10" t="str">
        <f t="shared" si="20"/>
        <v>令和5/11末</v>
      </c>
      <c r="C309" s="18">
        <v>307</v>
      </c>
      <c r="D309" s="18">
        <v>504</v>
      </c>
      <c r="E309" s="19" t="s">
        <v>312</v>
      </c>
      <c r="F309" s="18">
        <v>86</v>
      </c>
      <c r="G309" s="18">
        <v>0</v>
      </c>
      <c r="H309" s="18">
        <v>78</v>
      </c>
      <c r="I309" s="18">
        <v>0</v>
      </c>
      <c r="J309" s="18">
        <v>164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2023/11末</v>
      </c>
      <c r="B310" s="8" t="str">
        <f t="shared" si="20"/>
        <v>令和5/11末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2023/11末</v>
      </c>
      <c r="B311" s="10" t="str">
        <f t="shared" si="20"/>
        <v>令和5/11末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147</v>
      </c>
      <c r="I311" s="18">
        <v>0</v>
      </c>
      <c r="J311" s="18">
        <v>278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2023/11末</v>
      </c>
      <c r="B312" s="8" t="str">
        <f t="shared" si="20"/>
        <v>令和5/11末</v>
      </c>
      <c r="C312" s="16">
        <v>310</v>
      </c>
      <c r="D312" s="16">
        <v>507</v>
      </c>
      <c r="E312" s="17" t="s">
        <v>315</v>
      </c>
      <c r="F312" s="16">
        <v>38</v>
      </c>
      <c r="G312" s="16">
        <v>0</v>
      </c>
      <c r="H312" s="16">
        <v>38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2023/11末</v>
      </c>
      <c r="B313" s="10" t="str">
        <f t="shared" si="20"/>
        <v>令和5/11末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3</v>
      </c>
      <c r="H313" s="18">
        <v>62</v>
      </c>
      <c r="I313" s="18">
        <v>2</v>
      </c>
      <c r="J313" s="18">
        <v>113</v>
      </c>
      <c r="K313" s="18">
        <v>5</v>
      </c>
      <c r="L313" s="18">
        <v>48</v>
      </c>
      <c r="M313" s="7" t="s">
        <v>412</v>
      </c>
    </row>
    <row r="314" spans="1:13" x14ac:dyDescent="0.2">
      <c r="A314" s="8" t="str">
        <f t="shared" si="20"/>
        <v>2023/11末</v>
      </c>
      <c r="B314" s="8" t="str">
        <f t="shared" si="20"/>
        <v>令和5/11末</v>
      </c>
      <c r="C314" s="16">
        <v>312</v>
      </c>
      <c r="D314" s="16">
        <v>509</v>
      </c>
      <c r="E314" s="17" t="s">
        <v>317</v>
      </c>
      <c r="F314" s="16">
        <v>81</v>
      </c>
      <c r="G314" s="16">
        <v>0</v>
      </c>
      <c r="H314" s="16">
        <v>76</v>
      </c>
      <c r="I314" s="16">
        <v>0</v>
      </c>
      <c r="J314" s="16">
        <v>157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2023/11末</v>
      </c>
      <c r="B315" s="10" t="str">
        <f t="shared" si="20"/>
        <v>令和5/11末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70</v>
      </c>
      <c r="I315" s="18">
        <v>0</v>
      </c>
      <c r="J315" s="18">
        <v>139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2023/11末</v>
      </c>
      <c r="B316" s="8" t="str">
        <f t="shared" si="20"/>
        <v>令和5/11末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20</v>
      </c>
      <c r="I316" s="16">
        <v>0</v>
      </c>
      <c r="J316" s="16">
        <v>40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2023/11末</v>
      </c>
      <c r="B317" s="10" t="str">
        <f t="shared" si="20"/>
        <v>令和5/11末</v>
      </c>
      <c r="C317" s="18">
        <v>315</v>
      </c>
      <c r="D317" s="18">
        <v>512</v>
      </c>
      <c r="E317" s="19" t="s">
        <v>320</v>
      </c>
      <c r="F317" s="18">
        <v>20</v>
      </c>
      <c r="G317" s="18">
        <v>0</v>
      </c>
      <c r="H317" s="18">
        <v>20</v>
      </c>
      <c r="I317" s="18">
        <v>1</v>
      </c>
      <c r="J317" s="18">
        <v>40</v>
      </c>
      <c r="K317" s="18">
        <v>1</v>
      </c>
      <c r="L317" s="18">
        <v>18</v>
      </c>
      <c r="M317" s="7" t="s">
        <v>412</v>
      </c>
    </row>
    <row r="318" spans="1:13" x14ac:dyDescent="0.2">
      <c r="A318" s="8" t="str">
        <f t="shared" si="20"/>
        <v>2023/11末</v>
      </c>
      <c r="B318" s="8" t="str">
        <f t="shared" si="20"/>
        <v>令和5/11末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73</v>
      </c>
      <c r="I318" s="16">
        <v>0</v>
      </c>
      <c r="J318" s="16">
        <v>143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2023/11末</v>
      </c>
      <c r="B319" s="10" t="str">
        <f t="shared" si="20"/>
        <v>令和5/11末</v>
      </c>
      <c r="C319" s="18">
        <v>317</v>
      </c>
      <c r="D319" s="18">
        <v>514</v>
      </c>
      <c r="E319" s="19" t="s">
        <v>322</v>
      </c>
      <c r="F319" s="18">
        <v>53</v>
      </c>
      <c r="G319" s="18">
        <v>1</v>
      </c>
      <c r="H319" s="18">
        <v>43</v>
      </c>
      <c r="I319" s="18">
        <v>2</v>
      </c>
      <c r="J319" s="18">
        <v>96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2023/11末</v>
      </c>
      <c r="B320" s="8" t="str">
        <f t="shared" si="20"/>
        <v>令和5/11末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81</v>
      </c>
      <c r="I320" s="16">
        <v>1</v>
      </c>
      <c r="J320" s="16">
        <v>145</v>
      </c>
      <c r="K320" s="16">
        <v>1</v>
      </c>
      <c r="L320" s="16">
        <v>53</v>
      </c>
      <c r="M320" s="9" t="s">
        <v>412</v>
      </c>
    </row>
    <row r="321" spans="1:13" x14ac:dyDescent="0.2">
      <c r="A321" s="10" t="str">
        <f t="shared" si="20"/>
        <v>2023/11末</v>
      </c>
      <c r="B321" s="10" t="str">
        <f t="shared" si="20"/>
        <v>令和5/11末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42</v>
      </c>
      <c r="I321" s="18">
        <v>0</v>
      </c>
      <c r="J321" s="18">
        <v>87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2023/11末</v>
      </c>
      <c r="B322" s="8" t="str">
        <f t="shared" si="20"/>
        <v>令和5/11末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83</v>
      </c>
      <c r="I322" s="16">
        <v>0</v>
      </c>
      <c r="J322" s="16">
        <v>155</v>
      </c>
      <c r="K322" s="16">
        <v>0</v>
      </c>
      <c r="L322" s="16">
        <v>50</v>
      </c>
      <c r="M322" s="9" t="s">
        <v>412</v>
      </c>
    </row>
    <row r="323" spans="1:13" x14ac:dyDescent="0.2">
      <c r="A323" s="10" t="str">
        <f t="shared" si="20"/>
        <v>2023/11末</v>
      </c>
      <c r="B323" s="10" t="str">
        <f t="shared" si="20"/>
        <v>令和5/11末</v>
      </c>
      <c r="C323" s="18">
        <v>321</v>
      </c>
      <c r="D323" s="18">
        <v>518</v>
      </c>
      <c r="E323" s="19" t="s">
        <v>326</v>
      </c>
      <c r="F323" s="18">
        <v>174</v>
      </c>
      <c r="G323" s="18">
        <v>2</v>
      </c>
      <c r="H323" s="18">
        <v>175</v>
      </c>
      <c r="I323" s="18">
        <v>3</v>
      </c>
      <c r="J323" s="18">
        <v>349</v>
      </c>
      <c r="K323" s="18">
        <v>5</v>
      </c>
      <c r="L323" s="18">
        <v>142</v>
      </c>
      <c r="M323" s="7" t="s">
        <v>412</v>
      </c>
    </row>
    <row r="324" spans="1:13" x14ac:dyDescent="0.2">
      <c r="A324" s="8" t="str">
        <f t="shared" si="20"/>
        <v>2023/11末</v>
      </c>
      <c r="B324" s="8" t="str">
        <f t="shared" si="20"/>
        <v>令和5/11末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2023/11末</v>
      </c>
      <c r="B325" s="10" t="str">
        <f t="shared" si="21"/>
        <v>令和5/11末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98</v>
      </c>
      <c r="I325" s="18">
        <v>0</v>
      </c>
      <c r="J325" s="18">
        <v>194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2023/11末</v>
      </c>
      <c r="B326" s="8" t="str">
        <f t="shared" si="21"/>
        <v>令和5/11末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31</v>
      </c>
      <c r="I326" s="16">
        <v>0</v>
      </c>
      <c r="J326" s="16">
        <v>75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2023/11末</v>
      </c>
      <c r="B327" s="10" t="str">
        <f t="shared" si="21"/>
        <v>令和5/11末</v>
      </c>
      <c r="C327" s="18">
        <v>325</v>
      </c>
      <c r="D327" s="18">
        <v>522</v>
      </c>
      <c r="E327" s="19" t="s">
        <v>330</v>
      </c>
      <c r="F327" s="18">
        <v>80</v>
      </c>
      <c r="G327" s="18">
        <v>0</v>
      </c>
      <c r="H327" s="18">
        <v>78</v>
      </c>
      <c r="I327" s="18">
        <v>0</v>
      </c>
      <c r="J327" s="18">
        <v>158</v>
      </c>
      <c r="K327" s="18">
        <v>0</v>
      </c>
      <c r="L327" s="18">
        <v>57</v>
      </c>
      <c r="M327" s="7" t="s">
        <v>412</v>
      </c>
    </row>
    <row r="328" spans="1:13" x14ac:dyDescent="0.2">
      <c r="A328" s="8" t="str">
        <f t="shared" si="21"/>
        <v>2023/11末</v>
      </c>
      <c r="B328" s="8" t="str">
        <f t="shared" si="21"/>
        <v>令和5/11末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44</v>
      </c>
      <c r="I328" s="16">
        <v>0</v>
      </c>
      <c r="J328" s="16">
        <v>85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2023/11末</v>
      </c>
      <c r="B329" s="10" t="str">
        <f t="shared" si="21"/>
        <v>令和5/11末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2023/11末</v>
      </c>
      <c r="B330" s="8" t="str">
        <f t="shared" si="21"/>
        <v>令和5/11末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45</v>
      </c>
      <c r="I330" s="16">
        <v>0</v>
      </c>
      <c r="J330" s="16">
        <v>86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2023/11末</v>
      </c>
      <c r="B331" s="10" t="str">
        <f t="shared" si="21"/>
        <v>令和5/11末</v>
      </c>
      <c r="C331" s="18">
        <v>329</v>
      </c>
      <c r="D331" s="18">
        <v>526</v>
      </c>
      <c r="E331" s="19" t="s">
        <v>334</v>
      </c>
      <c r="F331" s="18">
        <v>41</v>
      </c>
      <c r="G331" s="18">
        <v>0</v>
      </c>
      <c r="H331" s="18">
        <v>43</v>
      </c>
      <c r="I331" s="18">
        <v>0</v>
      </c>
      <c r="J331" s="18">
        <v>84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2023/11末</v>
      </c>
      <c r="B332" s="8" t="str">
        <f t="shared" si="21"/>
        <v>令和5/11末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21</v>
      </c>
      <c r="I332" s="16">
        <v>0</v>
      </c>
      <c r="J332" s="16">
        <v>39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2023/11末</v>
      </c>
      <c r="B333" s="10" t="str">
        <f t="shared" si="21"/>
        <v>令和5/11末</v>
      </c>
      <c r="C333" s="18">
        <v>331</v>
      </c>
      <c r="D333" s="18">
        <v>528</v>
      </c>
      <c r="E333" s="19" t="s">
        <v>336</v>
      </c>
      <c r="F333" s="18">
        <v>16</v>
      </c>
      <c r="G333" s="18">
        <v>1</v>
      </c>
      <c r="H333" s="18">
        <v>14</v>
      </c>
      <c r="I333" s="18">
        <v>0</v>
      </c>
      <c r="J333" s="18">
        <v>30</v>
      </c>
      <c r="K333" s="18">
        <v>1</v>
      </c>
      <c r="L333" s="18">
        <v>13</v>
      </c>
      <c r="M333" s="7" t="s">
        <v>412</v>
      </c>
    </row>
    <row r="334" spans="1:13" x14ac:dyDescent="0.2">
      <c r="A334" s="8" t="str">
        <f t="shared" si="21"/>
        <v>2023/11末</v>
      </c>
      <c r="B334" s="8" t="str">
        <f t="shared" si="21"/>
        <v>令和5/11末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2023/11末</v>
      </c>
      <c r="B335" s="10" t="str">
        <f t="shared" si="21"/>
        <v>令和5/11末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2023/11末</v>
      </c>
      <c r="B336" s="8" t="str">
        <f t="shared" si="21"/>
        <v>令和5/11末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12</v>
      </c>
      <c r="I336" s="16">
        <v>1</v>
      </c>
      <c r="J336" s="16">
        <v>30</v>
      </c>
      <c r="K336" s="16">
        <v>2</v>
      </c>
      <c r="L336" s="16">
        <v>14</v>
      </c>
      <c r="M336" s="9" t="s">
        <v>412</v>
      </c>
    </row>
    <row r="337" spans="1:13" x14ac:dyDescent="0.2">
      <c r="A337" s="10" t="str">
        <f t="shared" si="21"/>
        <v>2023/11末</v>
      </c>
      <c r="B337" s="10" t="str">
        <f t="shared" si="21"/>
        <v>令和5/11末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2023/11末</v>
      </c>
      <c r="B338" s="8" t="str">
        <f t="shared" si="21"/>
        <v>令和5/11末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2023/11末</v>
      </c>
      <c r="B339" s="10" t="str">
        <f t="shared" si="21"/>
        <v>令和5/11末</v>
      </c>
      <c r="C339" s="18">
        <v>337</v>
      </c>
      <c r="D339" s="18">
        <v>534</v>
      </c>
      <c r="E339" s="19" t="s">
        <v>342</v>
      </c>
      <c r="F339" s="18">
        <v>101</v>
      </c>
      <c r="G339" s="18">
        <v>0</v>
      </c>
      <c r="H339" s="18">
        <v>93</v>
      </c>
      <c r="I339" s="18">
        <v>0</v>
      </c>
      <c r="J339" s="18">
        <v>194</v>
      </c>
      <c r="K339" s="18">
        <v>0</v>
      </c>
      <c r="L339" s="18">
        <v>100</v>
      </c>
      <c r="M339" s="7" t="s">
        <v>412</v>
      </c>
    </row>
    <row r="340" spans="1:13" x14ac:dyDescent="0.2">
      <c r="A340" s="8" t="str">
        <f t="shared" si="21"/>
        <v>2023/11末</v>
      </c>
      <c r="B340" s="8" t="str">
        <f t="shared" si="21"/>
        <v>令和5/11末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2023/11末</v>
      </c>
      <c r="B341" s="10" t="str">
        <f t="shared" si="22"/>
        <v>令和5/11末</v>
      </c>
      <c r="C341" s="18">
        <v>339</v>
      </c>
      <c r="D341" s="18">
        <v>536</v>
      </c>
      <c r="E341" s="19" t="s">
        <v>344</v>
      </c>
      <c r="F341" s="18">
        <v>70</v>
      </c>
      <c r="G341" s="18">
        <v>0</v>
      </c>
      <c r="H341" s="18">
        <v>62</v>
      </c>
      <c r="I341" s="18">
        <v>3</v>
      </c>
      <c r="J341" s="18">
        <v>132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2023/11末</v>
      </c>
      <c r="B342" s="8" t="str">
        <f t="shared" si="22"/>
        <v>令和5/11末</v>
      </c>
      <c r="C342" s="16">
        <v>340</v>
      </c>
      <c r="D342" s="16">
        <v>537</v>
      </c>
      <c r="E342" s="17" t="s">
        <v>345</v>
      </c>
      <c r="F342" s="16">
        <v>64</v>
      </c>
      <c r="G342" s="16">
        <v>0</v>
      </c>
      <c r="H342" s="16">
        <v>63</v>
      </c>
      <c r="I342" s="16">
        <v>0</v>
      </c>
      <c r="J342" s="16">
        <v>127</v>
      </c>
      <c r="K342" s="16">
        <v>0</v>
      </c>
      <c r="L342" s="16">
        <v>58</v>
      </c>
      <c r="M342" s="9" t="s">
        <v>412</v>
      </c>
    </row>
    <row r="343" spans="1:13" x14ac:dyDescent="0.2">
      <c r="A343" s="10" t="str">
        <f t="shared" si="22"/>
        <v>2023/11末</v>
      </c>
      <c r="B343" s="10" t="str">
        <f t="shared" si="22"/>
        <v>令和5/11末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17</v>
      </c>
      <c r="I343" s="18">
        <v>0</v>
      </c>
      <c r="J343" s="18">
        <v>28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2023/11末</v>
      </c>
      <c r="B344" s="8" t="str">
        <f t="shared" si="22"/>
        <v>令和5/11末</v>
      </c>
      <c r="C344" s="16">
        <v>342</v>
      </c>
      <c r="D344" s="16">
        <v>539</v>
      </c>
      <c r="E344" s="17" t="s">
        <v>347</v>
      </c>
      <c r="F344" s="16">
        <v>85</v>
      </c>
      <c r="G344" s="16">
        <v>0</v>
      </c>
      <c r="H344" s="16">
        <v>88</v>
      </c>
      <c r="I344" s="16">
        <v>1</v>
      </c>
      <c r="J344" s="16">
        <v>173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2023/11末</v>
      </c>
      <c r="B345" s="10" t="str">
        <f t="shared" si="22"/>
        <v>令和5/11末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51</v>
      </c>
      <c r="I345" s="18">
        <v>0</v>
      </c>
      <c r="J345" s="18">
        <v>74</v>
      </c>
      <c r="K345" s="18">
        <v>0</v>
      </c>
      <c r="L345" s="18">
        <v>74</v>
      </c>
      <c r="M345" s="7" t="s">
        <v>412</v>
      </c>
    </row>
    <row r="346" spans="1:13" x14ac:dyDescent="0.2">
      <c r="A346" s="11" t="str">
        <f t="shared" si="22"/>
        <v>2023/11末</v>
      </c>
      <c r="B346" s="11" t="str">
        <f t="shared" si="22"/>
        <v>令和5/11末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JcbC4ebvTZLSwPXQE1fTzMFwIK3z71OUP+O9W+xkaiZW/TK7homZz6yAeVbfl+QC/FEKQpYv/z0cLf2j3TZFLw==" saltValue="NUmOUJl2EpB6oCuJ6Y4B3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545</v>
      </c>
      <c r="B2" s="24" t="s">
        <v>546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38269</v>
      </c>
      <c r="G2" s="26">
        <f t="shared" si="0"/>
        <v>355</v>
      </c>
      <c r="H2" s="26">
        <f t="shared" si="0"/>
        <v>39212</v>
      </c>
      <c r="I2" s="26">
        <f t="shared" si="0"/>
        <v>558</v>
      </c>
      <c r="J2" s="26">
        <f t="shared" si="0"/>
        <v>77481</v>
      </c>
      <c r="K2" s="26">
        <f t="shared" si="0"/>
        <v>913</v>
      </c>
      <c r="L2" s="26">
        <f t="shared" si="0"/>
        <v>34659</v>
      </c>
      <c r="M2" s="108" t="s">
        <v>350</v>
      </c>
    </row>
    <row r="3" spans="1:18" x14ac:dyDescent="0.2">
      <c r="A3" s="6" t="str">
        <f>A2</f>
        <v>2023/12末</v>
      </c>
      <c r="B3" s="6" t="str">
        <f>B2</f>
        <v>令和5/12末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39</v>
      </c>
      <c r="I3" s="14">
        <v>2</v>
      </c>
      <c r="J3" s="14">
        <v>69</v>
      </c>
      <c r="K3" s="14">
        <v>2</v>
      </c>
      <c r="L3" s="14">
        <v>48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2023/12末</v>
      </c>
      <c r="B4" s="8" t="str">
        <f>B3</f>
        <v>令和5/12末</v>
      </c>
      <c r="C4" s="16">
        <v>2</v>
      </c>
      <c r="D4" s="16">
        <v>2</v>
      </c>
      <c r="E4" s="17" t="s">
        <v>43</v>
      </c>
      <c r="F4" s="16">
        <v>118</v>
      </c>
      <c r="G4" s="16">
        <v>0</v>
      </c>
      <c r="H4" s="16">
        <v>177</v>
      </c>
      <c r="I4" s="16">
        <v>7</v>
      </c>
      <c r="J4" s="16">
        <v>295</v>
      </c>
      <c r="K4" s="16">
        <v>7</v>
      </c>
      <c r="L4" s="16">
        <v>177</v>
      </c>
      <c r="M4" s="9" t="s">
        <v>396</v>
      </c>
      <c r="Q4" s="1"/>
    </row>
    <row r="5" spans="1:18" x14ac:dyDescent="0.2">
      <c r="A5" s="10" t="str">
        <f t="shared" ref="A5:B20" si="1">A4</f>
        <v>2023/12末</v>
      </c>
      <c r="B5" s="10" t="str">
        <f t="shared" si="1"/>
        <v>令和5/12末</v>
      </c>
      <c r="C5" s="18">
        <v>3</v>
      </c>
      <c r="D5" s="18">
        <v>3</v>
      </c>
      <c r="E5" s="19" t="s">
        <v>44</v>
      </c>
      <c r="F5" s="18">
        <v>149</v>
      </c>
      <c r="G5" s="18">
        <v>6</v>
      </c>
      <c r="H5" s="18">
        <v>149</v>
      </c>
      <c r="I5" s="18">
        <v>4</v>
      </c>
      <c r="J5" s="18">
        <v>298</v>
      </c>
      <c r="K5" s="18">
        <v>10</v>
      </c>
      <c r="L5" s="18">
        <v>138</v>
      </c>
      <c r="M5" s="7" t="s">
        <v>396</v>
      </c>
    </row>
    <row r="6" spans="1:18" x14ac:dyDescent="0.2">
      <c r="A6" s="8" t="str">
        <f t="shared" si="1"/>
        <v>2023/12末</v>
      </c>
      <c r="B6" s="8" t="str">
        <f t="shared" si="1"/>
        <v>令和5/12末</v>
      </c>
      <c r="C6" s="16">
        <v>4</v>
      </c>
      <c r="D6" s="16">
        <v>4</v>
      </c>
      <c r="E6" s="17" t="s">
        <v>45</v>
      </c>
      <c r="F6" s="16">
        <v>250</v>
      </c>
      <c r="G6" s="16">
        <v>0</v>
      </c>
      <c r="H6" s="16">
        <v>262</v>
      </c>
      <c r="I6" s="16">
        <v>4</v>
      </c>
      <c r="J6" s="16">
        <v>512</v>
      </c>
      <c r="K6" s="16">
        <v>4</v>
      </c>
      <c r="L6" s="16">
        <v>243</v>
      </c>
      <c r="M6" s="9" t="s">
        <v>396</v>
      </c>
    </row>
    <row r="7" spans="1:18" x14ac:dyDescent="0.2">
      <c r="A7" s="10" t="str">
        <f t="shared" si="1"/>
        <v>2023/12末</v>
      </c>
      <c r="B7" s="10" t="str">
        <f t="shared" si="1"/>
        <v>令和5/12末</v>
      </c>
      <c r="C7" s="18">
        <v>5</v>
      </c>
      <c r="D7" s="18">
        <v>5</v>
      </c>
      <c r="E7" s="19" t="s">
        <v>46</v>
      </c>
      <c r="F7" s="18">
        <v>158</v>
      </c>
      <c r="G7" s="18">
        <v>3</v>
      </c>
      <c r="H7" s="18">
        <v>160</v>
      </c>
      <c r="I7" s="18">
        <v>1</v>
      </c>
      <c r="J7" s="18">
        <v>318</v>
      </c>
      <c r="K7" s="18">
        <v>4</v>
      </c>
      <c r="L7" s="18">
        <v>134</v>
      </c>
      <c r="M7" s="7" t="s">
        <v>396</v>
      </c>
    </row>
    <row r="8" spans="1:18" x14ac:dyDescent="0.2">
      <c r="A8" s="8" t="str">
        <f t="shared" si="1"/>
        <v>2023/12末</v>
      </c>
      <c r="B8" s="8" t="str">
        <f t="shared" si="1"/>
        <v>令和5/12末</v>
      </c>
      <c r="C8" s="16">
        <v>6</v>
      </c>
      <c r="D8" s="16">
        <v>6</v>
      </c>
      <c r="E8" s="17" t="s">
        <v>47</v>
      </c>
      <c r="F8" s="16">
        <v>257</v>
      </c>
      <c r="G8" s="16">
        <v>0</v>
      </c>
      <c r="H8" s="16">
        <v>270</v>
      </c>
      <c r="I8" s="16">
        <v>1</v>
      </c>
      <c r="J8" s="16">
        <v>527</v>
      </c>
      <c r="K8" s="16">
        <v>1</v>
      </c>
      <c r="L8" s="16">
        <v>241</v>
      </c>
      <c r="M8" s="9" t="s">
        <v>396</v>
      </c>
    </row>
    <row r="9" spans="1:18" x14ac:dyDescent="0.2">
      <c r="A9" s="10" t="str">
        <f t="shared" si="1"/>
        <v>2023/12末</v>
      </c>
      <c r="B9" s="10" t="str">
        <f t="shared" si="1"/>
        <v>令和5/12末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143</v>
      </c>
      <c r="I9" s="18">
        <v>0</v>
      </c>
      <c r="J9" s="18">
        <v>281</v>
      </c>
      <c r="K9" s="18">
        <v>0</v>
      </c>
      <c r="L9" s="18">
        <v>120</v>
      </c>
      <c r="M9" s="7" t="s">
        <v>396</v>
      </c>
    </row>
    <row r="10" spans="1:18" x14ac:dyDescent="0.2">
      <c r="A10" s="8" t="str">
        <f t="shared" si="1"/>
        <v>2023/12末</v>
      </c>
      <c r="B10" s="8" t="str">
        <f t="shared" si="1"/>
        <v>令和5/12末</v>
      </c>
      <c r="C10" s="16">
        <v>8</v>
      </c>
      <c r="D10" s="16">
        <v>8</v>
      </c>
      <c r="E10" s="17" t="s">
        <v>49</v>
      </c>
      <c r="F10" s="16">
        <v>163</v>
      </c>
      <c r="G10" s="16">
        <v>1</v>
      </c>
      <c r="H10" s="16">
        <v>178</v>
      </c>
      <c r="I10" s="16">
        <v>7</v>
      </c>
      <c r="J10" s="16">
        <v>341</v>
      </c>
      <c r="K10" s="16">
        <v>8</v>
      </c>
      <c r="L10" s="16">
        <v>163</v>
      </c>
      <c r="M10" s="9" t="s">
        <v>396</v>
      </c>
    </row>
    <row r="11" spans="1:18" x14ac:dyDescent="0.2">
      <c r="A11" s="10" t="str">
        <f t="shared" si="1"/>
        <v>2023/12末</v>
      </c>
      <c r="B11" s="10" t="str">
        <f t="shared" si="1"/>
        <v>令和5/12末</v>
      </c>
      <c r="C11" s="18">
        <v>9</v>
      </c>
      <c r="D11" s="18">
        <v>10</v>
      </c>
      <c r="E11" s="19" t="s">
        <v>50</v>
      </c>
      <c r="F11" s="18">
        <v>35</v>
      </c>
      <c r="G11" s="18">
        <v>0</v>
      </c>
      <c r="H11" s="18">
        <v>38</v>
      </c>
      <c r="I11" s="18">
        <v>0</v>
      </c>
      <c r="J11" s="18">
        <v>73</v>
      </c>
      <c r="K11" s="18">
        <v>0</v>
      </c>
      <c r="L11" s="18">
        <v>47</v>
      </c>
      <c r="M11" s="7" t="s">
        <v>396</v>
      </c>
    </row>
    <row r="12" spans="1:18" x14ac:dyDescent="0.2">
      <c r="A12" s="8" t="str">
        <f t="shared" si="1"/>
        <v>2023/12末</v>
      </c>
      <c r="B12" s="8" t="str">
        <f t="shared" si="1"/>
        <v>令和5/12末</v>
      </c>
      <c r="C12" s="16">
        <v>10</v>
      </c>
      <c r="D12" s="16">
        <v>11</v>
      </c>
      <c r="E12" s="17" t="s">
        <v>51</v>
      </c>
      <c r="F12" s="16">
        <v>158</v>
      </c>
      <c r="G12" s="16">
        <v>0</v>
      </c>
      <c r="H12" s="16">
        <v>182</v>
      </c>
      <c r="I12" s="16">
        <v>4</v>
      </c>
      <c r="J12" s="16">
        <v>340</v>
      </c>
      <c r="K12" s="16">
        <v>4</v>
      </c>
      <c r="L12" s="16">
        <v>165</v>
      </c>
      <c r="M12" s="9" t="s">
        <v>396</v>
      </c>
    </row>
    <row r="13" spans="1:18" x14ac:dyDescent="0.2">
      <c r="A13" s="10" t="str">
        <f t="shared" si="1"/>
        <v>2023/12末</v>
      </c>
      <c r="B13" s="10" t="str">
        <f t="shared" si="1"/>
        <v>令和5/12末</v>
      </c>
      <c r="C13" s="18">
        <v>11</v>
      </c>
      <c r="D13" s="18">
        <v>12</v>
      </c>
      <c r="E13" s="19" t="s">
        <v>52</v>
      </c>
      <c r="F13" s="18">
        <v>113</v>
      </c>
      <c r="G13" s="18">
        <v>2</v>
      </c>
      <c r="H13" s="18">
        <v>126</v>
      </c>
      <c r="I13" s="18">
        <v>4</v>
      </c>
      <c r="J13" s="18">
        <v>239</v>
      </c>
      <c r="K13" s="18">
        <v>6</v>
      </c>
      <c r="L13" s="18">
        <v>126</v>
      </c>
      <c r="M13" s="7" t="s">
        <v>396</v>
      </c>
    </row>
    <row r="14" spans="1:18" x14ac:dyDescent="0.2">
      <c r="A14" s="8" t="str">
        <f t="shared" si="1"/>
        <v>2023/12末</v>
      </c>
      <c r="B14" s="8" t="str">
        <f t="shared" si="1"/>
        <v>令和5/12末</v>
      </c>
      <c r="C14" s="16">
        <v>12</v>
      </c>
      <c r="D14" s="16">
        <v>13</v>
      </c>
      <c r="E14" s="17" t="s">
        <v>53</v>
      </c>
      <c r="F14" s="16">
        <v>172</v>
      </c>
      <c r="G14" s="16">
        <v>0</v>
      </c>
      <c r="H14" s="16">
        <v>206</v>
      </c>
      <c r="I14" s="16">
        <v>1</v>
      </c>
      <c r="J14" s="16">
        <v>378</v>
      </c>
      <c r="K14" s="16">
        <v>1</v>
      </c>
      <c r="L14" s="16">
        <v>184</v>
      </c>
      <c r="M14" s="9" t="s">
        <v>396</v>
      </c>
    </row>
    <row r="15" spans="1:18" x14ac:dyDescent="0.2">
      <c r="A15" s="10" t="str">
        <f t="shared" si="1"/>
        <v>2023/12末</v>
      </c>
      <c r="B15" s="10" t="str">
        <f t="shared" si="1"/>
        <v>令和5/12末</v>
      </c>
      <c r="C15" s="18">
        <v>13</v>
      </c>
      <c r="D15" s="18">
        <v>14</v>
      </c>
      <c r="E15" s="19" t="s">
        <v>54</v>
      </c>
      <c r="F15" s="18">
        <v>83</v>
      </c>
      <c r="G15" s="18">
        <v>2</v>
      </c>
      <c r="H15" s="18">
        <v>106</v>
      </c>
      <c r="I15" s="18">
        <v>5</v>
      </c>
      <c r="J15" s="18">
        <v>189</v>
      </c>
      <c r="K15" s="18">
        <v>7</v>
      </c>
      <c r="L15" s="18">
        <v>100</v>
      </c>
      <c r="M15" s="7" t="s">
        <v>396</v>
      </c>
    </row>
    <row r="16" spans="1:18" x14ac:dyDescent="0.2">
      <c r="A16" s="8" t="str">
        <f t="shared" si="1"/>
        <v>2023/12末</v>
      </c>
      <c r="B16" s="8" t="str">
        <f t="shared" si="1"/>
        <v>令和5/12末</v>
      </c>
      <c r="C16" s="16">
        <v>14</v>
      </c>
      <c r="D16" s="16">
        <v>15</v>
      </c>
      <c r="E16" s="17" t="s">
        <v>55</v>
      </c>
      <c r="F16" s="16">
        <v>178</v>
      </c>
      <c r="G16" s="16">
        <v>0</v>
      </c>
      <c r="H16" s="16">
        <v>198</v>
      </c>
      <c r="I16" s="16">
        <v>3</v>
      </c>
      <c r="J16" s="16">
        <v>376</v>
      </c>
      <c r="K16" s="16">
        <v>3</v>
      </c>
      <c r="L16" s="16">
        <v>183</v>
      </c>
      <c r="M16" s="9" t="s">
        <v>396</v>
      </c>
    </row>
    <row r="17" spans="1:13" x14ac:dyDescent="0.2">
      <c r="A17" s="10" t="str">
        <f t="shared" si="1"/>
        <v>2023/12末</v>
      </c>
      <c r="B17" s="10" t="str">
        <f t="shared" si="1"/>
        <v>令和5/12末</v>
      </c>
      <c r="C17" s="18">
        <v>15</v>
      </c>
      <c r="D17" s="18">
        <v>16</v>
      </c>
      <c r="E17" s="19" t="s">
        <v>56</v>
      </c>
      <c r="F17" s="18">
        <v>72</v>
      </c>
      <c r="G17" s="18">
        <v>0</v>
      </c>
      <c r="H17" s="18">
        <v>80</v>
      </c>
      <c r="I17" s="18">
        <v>0</v>
      </c>
      <c r="J17" s="18">
        <v>152</v>
      </c>
      <c r="K17" s="18">
        <v>0</v>
      </c>
      <c r="L17" s="18">
        <v>72</v>
      </c>
      <c r="M17" s="7" t="s">
        <v>396</v>
      </c>
    </row>
    <row r="18" spans="1:13" x14ac:dyDescent="0.2">
      <c r="A18" s="8" t="str">
        <f t="shared" si="1"/>
        <v>2023/12末</v>
      </c>
      <c r="B18" s="8" t="str">
        <f t="shared" si="1"/>
        <v>令和5/12末</v>
      </c>
      <c r="C18" s="16">
        <v>16</v>
      </c>
      <c r="D18" s="16">
        <v>17</v>
      </c>
      <c r="E18" s="17" t="s">
        <v>57</v>
      </c>
      <c r="F18" s="16">
        <v>183</v>
      </c>
      <c r="G18" s="16">
        <v>0</v>
      </c>
      <c r="H18" s="16">
        <v>193</v>
      </c>
      <c r="I18" s="16">
        <v>1</v>
      </c>
      <c r="J18" s="16">
        <v>376</v>
      </c>
      <c r="K18" s="16">
        <v>1</v>
      </c>
      <c r="L18" s="16">
        <v>171</v>
      </c>
      <c r="M18" s="9" t="s">
        <v>396</v>
      </c>
    </row>
    <row r="19" spans="1:13" x14ac:dyDescent="0.2">
      <c r="A19" s="10" t="str">
        <f t="shared" si="1"/>
        <v>2023/12末</v>
      </c>
      <c r="B19" s="10" t="str">
        <f t="shared" si="1"/>
        <v>令和5/12末</v>
      </c>
      <c r="C19" s="18">
        <v>17</v>
      </c>
      <c r="D19" s="18">
        <v>18</v>
      </c>
      <c r="E19" s="19" t="s">
        <v>58</v>
      </c>
      <c r="F19" s="18">
        <v>222</v>
      </c>
      <c r="G19" s="18">
        <v>0</v>
      </c>
      <c r="H19" s="18">
        <v>245</v>
      </c>
      <c r="I19" s="18">
        <v>4</v>
      </c>
      <c r="J19" s="18">
        <v>467</v>
      </c>
      <c r="K19" s="18">
        <v>4</v>
      </c>
      <c r="L19" s="18">
        <v>212</v>
      </c>
      <c r="M19" s="7" t="s">
        <v>396</v>
      </c>
    </row>
    <row r="20" spans="1:13" x14ac:dyDescent="0.2">
      <c r="A20" s="8" t="str">
        <f t="shared" si="1"/>
        <v>2023/12末</v>
      </c>
      <c r="B20" s="8" t="str">
        <f t="shared" si="1"/>
        <v>令和5/12末</v>
      </c>
      <c r="C20" s="16">
        <v>18</v>
      </c>
      <c r="D20" s="16">
        <v>19</v>
      </c>
      <c r="E20" s="17" t="s">
        <v>59</v>
      </c>
      <c r="F20" s="16">
        <v>161</v>
      </c>
      <c r="G20" s="16">
        <v>3</v>
      </c>
      <c r="H20" s="16">
        <v>182</v>
      </c>
      <c r="I20" s="16">
        <v>3</v>
      </c>
      <c r="J20" s="16">
        <v>343</v>
      </c>
      <c r="K20" s="16">
        <v>6</v>
      </c>
      <c r="L20" s="16">
        <v>144</v>
      </c>
      <c r="M20" s="9" t="s">
        <v>396</v>
      </c>
    </row>
    <row r="21" spans="1:13" x14ac:dyDescent="0.2">
      <c r="A21" s="10" t="str">
        <f t="shared" ref="A21:B36" si="2">A20</f>
        <v>2023/12末</v>
      </c>
      <c r="B21" s="10" t="str">
        <f t="shared" si="2"/>
        <v>令和5/12末</v>
      </c>
      <c r="C21" s="18">
        <v>19</v>
      </c>
      <c r="D21" s="18">
        <v>103</v>
      </c>
      <c r="E21" s="19" t="s">
        <v>60</v>
      </c>
      <c r="F21" s="18">
        <v>201</v>
      </c>
      <c r="G21" s="18">
        <v>6</v>
      </c>
      <c r="H21" s="18">
        <v>204</v>
      </c>
      <c r="I21" s="18">
        <v>3</v>
      </c>
      <c r="J21" s="18">
        <v>405</v>
      </c>
      <c r="K21" s="18">
        <v>9</v>
      </c>
      <c r="L21" s="18">
        <v>167</v>
      </c>
      <c r="M21" s="7" t="s">
        <v>396</v>
      </c>
    </row>
    <row r="22" spans="1:13" x14ac:dyDescent="0.2">
      <c r="A22" s="8" t="str">
        <f t="shared" si="2"/>
        <v>2023/12末</v>
      </c>
      <c r="B22" s="8" t="str">
        <f t="shared" si="2"/>
        <v>令和5/12末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2023/12末</v>
      </c>
      <c r="B23" s="10" t="str">
        <f t="shared" si="2"/>
        <v>令和5/12末</v>
      </c>
      <c r="C23" s="18">
        <v>21</v>
      </c>
      <c r="D23" s="18">
        <v>105</v>
      </c>
      <c r="E23" s="19" t="s">
        <v>62</v>
      </c>
      <c r="F23" s="18">
        <v>25</v>
      </c>
      <c r="G23" s="18">
        <v>0</v>
      </c>
      <c r="H23" s="18">
        <v>19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2023/12末</v>
      </c>
      <c r="B24" s="8" t="str">
        <f t="shared" si="2"/>
        <v>令和5/12末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2023/12末</v>
      </c>
      <c r="B25" s="10" t="str">
        <f t="shared" si="2"/>
        <v>令和5/12末</v>
      </c>
      <c r="C25" s="18">
        <v>23</v>
      </c>
      <c r="D25" s="18">
        <v>21</v>
      </c>
      <c r="E25" s="19" t="s">
        <v>64</v>
      </c>
      <c r="F25" s="18">
        <v>160</v>
      </c>
      <c r="G25" s="18">
        <v>0</v>
      </c>
      <c r="H25" s="18">
        <v>176</v>
      </c>
      <c r="I25" s="18">
        <v>11</v>
      </c>
      <c r="J25" s="18">
        <v>336</v>
      </c>
      <c r="K25" s="18">
        <v>11</v>
      </c>
      <c r="L25" s="18">
        <v>163</v>
      </c>
      <c r="M25" s="7" t="s">
        <v>396</v>
      </c>
    </row>
    <row r="26" spans="1:13" x14ac:dyDescent="0.2">
      <c r="A26" s="8" t="str">
        <f t="shared" si="2"/>
        <v>2023/12末</v>
      </c>
      <c r="B26" s="8" t="str">
        <f t="shared" si="2"/>
        <v>令和5/12末</v>
      </c>
      <c r="C26" s="16">
        <v>24</v>
      </c>
      <c r="D26" s="16">
        <v>22</v>
      </c>
      <c r="E26" s="17" t="s">
        <v>65</v>
      </c>
      <c r="F26" s="16">
        <v>234</v>
      </c>
      <c r="G26" s="16">
        <v>2</v>
      </c>
      <c r="H26" s="16">
        <v>280</v>
      </c>
      <c r="I26" s="16">
        <v>8</v>
      </c>
      <c r="J26" s="16">
        <v>514</v>
      </c>
      <c r="K26" s="16">
        <v>10</v>
      </c>
      <c r="L26" s="16">
        <v>254</v>
      </c>
      <c r="M26" s="9" t="s">
        <v>396</v>
      </c>
    </row>
    <row r="27" spans="1:13" x14ac:dyDescent="0.2">
      <c r="A27" s="10" t="str">
        <f t="shared" si="2"/>
        <v>2023/12末</v>
      </c>
      <c r="B27" s="10" t="str">
        <f t="shared" si="2"/>
        <v>令和5/12末</v>
      </c>
      <c r="C27" s="18">
        <v>25</v>
      </c>
      <c r="D27" s="18">
        <v>23</v>
      </c>
      <c r="E27" s="19" t="s">
        <v>66</v>
      </c>
      <c r="F27" s="18">
        <v>222</v>
      </c>
      <c r="G27" s="18">
        <v>2</v>
      </c>
      <c r="H27" s="18">
        <v>231</v>
      </c>
      <c r="I27" s="18">
        <v>5</v>
      </c>
      <c r="J27" s="18">
        <v>453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2023/12末</v>
      </c>
      <c r="B28" s="8" t="str">
        <f t="shared" si="2"/>
        <v>令和5/12末</v>
      </c>
      <c r="C28" s="16">
        <v>26</v>
      </c>
      <c r="D28" s="16">
        <v>24</v>
      </c>
      <c r="E28" s="17" t="s">
        <v>67</v>
      </c>
      <c r="F28" s="16">
        <v>322</v>
      </c>
      <c r="G28" s="16">
        <v>4</v>
      </c>
      <c r="H28" s="16">
        <v>389</v>
      </c>
      <c r="I28" s="16">
        <v>12</v>
      </c>
      <c r="J28" s="16">
        <v>711</v>
      </c>
      <c r="K28" s="16">
        <v>16</v>
      </c>
      <c r="L28" s="16">
        <v>321</v>
      </c>
      <c r="M28" s="9" t="s">
        <v>396</v>
      </c>
    </row>
    <row r="29" spans="1:13" x14ac:dyDescent="0.2">
      <c r="A29" s="10" t="str">
        <f t="shared" si="2"/>
        <v>2023/12末</v>
      </c>
      <c r="B29" s="10" t="str">
        <f t="shared" si="2"/>
        <v>令和5/12末</v>
      </c>
      <c r="C29" s="18">
        <v>27</v>
      </c>
      <c r="D29" s="18">
        <v>25</v>
      </c>
      <c r="E29" s="19" t="s">
        <v>68</v>
      </c>
      <c r="F29" s="18">
        <v>205</v>
      </c>
      <c r="G29" s="18">
        <v>8</v>
      </c>
      <c r="H29" s="18">
        <v>241</v>
      </c>
      <c r="I29" s="18">
        <v>16</v>
      </c>
      <c r="J29" s="18">
        <v>446</v>
      </c>
      <c r="K29" s="18">
        <v>24</v>
      </c>
      <c r="L29" s="18">
        <v>213</v>
      </c>
      <c r="M29" s="7" t="s">
        <v>396</v>
      </c>
    </row>
    <row r="30" spans="1:13" x14ac:dyDescent="0.2">
      <c r="A30" s="8" t="str">
        <f t="shared" si="2"/>
        <v>2023/12末</v>
      </c>
      <c r="B30" s="8" t="str">
        <f t="shared" si="2"/>
        <v>令和5/12末</v>
      </c>
      <c r="C30" s="16">
        <v>28</v>
      </c>
      <c r="D30" s="16">
        <v>26</v>
      </c>
      <c r="E30" s="17" t="s">
        <v>69</v>
      </c>
      <c r="F30" s="16">
        <v>173</v>
      </c>
      <c r="G30" s="16">
        <v>0</v>
      </c>
      <c r="H30" s="16">
        <v>168</v>
      </c>
      <c r="I30" s="16">
        <v>0</v>
      </c>
      <c r="J30" s="16">
        <v>341</v>
      </c>
      <c r="K30" s="16">
        <v>0</v>
      </c>
      <c r="L30" s="16">
        <v>144</v>
      </c>
      <c r="M30" s="9" t="s">
        <v>396</v>
      </c>
    </row>
    <row r="31" spans="1:13" x14ac:dyDescent="0.2">
      <c r="A31" s="10" t="str">
        <f t="shared" si="2"/>
        <v>2023/12末</v>
      </c>
      <c r="B31" s="10" t="str">
        <f t="shared" si="2"/>
        <v>令和5/12末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59</v>
      </c>
      <c r="I31" s="18">
        <v>0</v>
      </c>
      <c r="J31" s="18">
        <v>67</v>
      </c>
      <c r="K31" s="18">
        <v>0</v>
      </c>
      <c r="L31" s="18">
        <v>67</v>
      </c>
      <c r="M31" s="7" t="s">
        <v>396</v>
      </c>
    </row>
    <row r="32" spans="1:13" x14ac:dyDescent="0.2">
      <c r="A32" s="8" t="str">
        <f t="shared" si="2"/>
        <v>2023/12末</v>
      </c>
      <c r="B32" s="8" t="str">
        <f t="shared" si="2"/>
        <v>令和5/12末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18</v>
      </c>
      <c r="I32" s="16">
        <v>0</v>
      </c>
      <c r="J32" s="16">
        <v>28</v>
      </c>
      <c r="K32" s="16">
        <v>0</v>
      </c>
      <c r="L32" s="16">
        <v>28</v>
      </c>
      <c r="M32" s="9" t="s">
        <v>396</v>
      </c>
    </row>
    <row r="33" spans="1:13" x14ac:dyDescent="0.2">
      <c r="A33" s="10" t="str">
        <f t="shared" si="2"/>
        <v>2023/12末</v>
      </c>
      <c r="B33" s="10" t="str">
        <f t="shared" si="2"/>
        <v>令和5/12末</v>
      </c>
      <c r="C33" s="18">
        <v>31</v>
      </c>
      <c r="D33" s="18">
        <v>30</v>
      </c>
      <c r="E33" s="19" t="s">
        <v>72</v>
      </c>
      <c r="F33" s="18">
        <v>535</v>
      </c>
      <c r="G33" s="18">
        <v>2</v>
      </c>
      <c r="H33" s="18">
        <v>526</v>
      </c>
      <c r="I33" s="18">
        <v>5</v>
      </c>
      <c r="J33" s="18">
        <v>1061</v>
      </c>
      <c r="K33" s="18">
        <v>7</v>
      </c>
      <c r="L33" s="18">
        <v>477</v>
      </c>
      <c r="M33" s="7" t="s">
        <v>396</v>
      </c>
    </row>
    <row r="34" spans="1:13" x14ac:dyDescent="0.2">
      <c r="A34" s="8" t="str">
        <f t="shared" si="2"/>
        <v>2023/12末</v>
      </c>
      <c r="B34" s="8" t="str">
        <f t="shared" si="2"/>
        <v>令和5/12末</v>
      </c>
      <c r="C34" s="16">
        <v>32</v>
      </c>
      <c r="D34" s="16">
        <v>31</v>
      </c>
      <c r="E34" s="17" t="s">
        <v>73</v>
      </c>
      <c r="F34" s="16">
        <v>589</v>
      </c>
      <c r="G34" s="16">
        <v>4</v>
      </c>
      <c r="H34" s="16">
        <v>726</v>
      </c>
      <c r="I34" s="16">
        <v>21</v>
      </c>
      <c r="J34" s="16">
        <v>1315</v>
      </c>
      <c r="K34" s="16">
        <v>25</v>
      </c>
      <c r="L34" s="16">
        <v>696</v>
      </c>
      <c r="M34" s="9" t="s">
        <v>396</v>
      </c>
    </row>
    <row r="35" spans="1:13" x14ac:dyDescent="0.2">
      <c r="A35" s="10" t="str">
        <f t="shared" si="2"/>
        <v>2023/12末</v>
      </c>
      <c r="B35" s="10" t="str">
        <f t="shared" si="2"/>
        <v>令和5/12末</v>
      </c>
      <c r="C35" s="18">
        <v>33</v>
      </c>
      <c r="D35" s="18">
        <v>32</v>
      </c>
      <c r="E35" s="19" t="s">
        <v>74</v>
      </c>
      <c r="F35" s="18">
        <v>18</v>
      </c>
      <c r="G35" s="18">
        <v>0</v>
      </c>
      <c r="H35" s="18">
        <v>14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2023/12末</v>
      </c>
      <c r="B36" s="8" t="str">
        <f t="shared" si="2"/>
        <v>令和5/12末</v>
      </c>
      <c r="C36" s="16">
        <v>34</v>
      </c>
      <c r="D36" s="16">
        <v>33</v>
      </c>
      <c r="E36" s="17" t="s">
        <v>75</v>
      </c>
      <c r="F36" s="16">
        <v>323</v>
      </c>
      <c r="G36" s="16">
        <v>4</v>
      </c>
      <c r="H36" s="16">
        <v>315</v>
      </c>
      <c r="I36" s="16">
        <v>4</v>
      </c>
      <c r="J36" s="16">
        <v>638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2023/12末</v>
      </c>
      <c r="B37" s="10" t="str">
        <f t="shared" si="3"/>
        <v>令和5/12末</v>
      </c>
      <c r="C37" s="18">
        <v>35</v>
      </c>
      <c r="D37" s="18">
        <v>34</v>
      </c>
      <c r="E37" s="19" t="s">
        <v>76</v>
      </c>
      <c r="F37" s="18">
        <v>426</v>
      </c>
      <c r="G37" s="18">
        <v>5</v>
      </c>
      <c r="H37" s="18">
        <v>397</v>
      </c>
      <c r="I37" s="18">
        <v>5</v>
      </c>
      <c r="J37" s="18">
        <v>823</v>
      </c>
      <c r="K37" s="18">
        <v>10</v>
      </c>
      <c r="L37" s="18">
        <v>387</v>
      </c>
      <c r="M37" s="7" t="s">
        <v>396</v>
      </c>
    </row>
    <row r="38" spans="1:13" x14ac:dyDescent="0.2">
      <c r="A38" s="8" t="str">
        <f t="shared" si="3"/>
        <v>2023/12末</v>
      </c>
      <c r="B38" s="8" t="str">
        <f t="shared" si="3"/>
        <v>令和5/12末</v>
      </c>
      <c r="C38" s="16">
        <v>36</v>
      </c>
      <c r="D38" s="16">
        <v>35</v>
      </c>
      <c r="E38" s="17" t="s">
        <v>77</v>
      </c>
      <c r="F38" s="16">
        <v>548</v>
      </c>
      <c r="G38" s="16">
        <v>7</v>
      </c>
      <c r="H38" s="16">
        <v>504</v>
      </c>
      <c r="I38" s="16">
        <v>5</v>
      </c>
      <c r="J38" s="16">
        <v>1052</v>
      </c>
      <c r="K38" s="16">
        <v>12</v>
      </c>
      <c r="L38" s="16">
        <v>452</v>
      </c>
      <c r="M38" s="9" t="s">
        <v>396</v>
      </c>
    </row>
    <row r="39" spans="1:13" x14ac:dyDescent="0.2">
      <c r="A39" s="10" t="str">
        <f t="shared" si="3"/>
        <v>2023/12末</v>
      </c>
      <c r="B39" s="10" t="str">
        <f t="shared" si="3"/>
        <v>令和5/12末</v>
      </c>
      <c r="C39" s="18">
        <v>37</v>
      </c>
      <c r="D39" s="18">
        <v>36</v>
      </c>
      <c r="E39" s="19" t="s">
        <v>78</v>
      </c>
      <c r="F39" s="18">
        <v>148</v>
      </c>
      <c r="G39" s="18">
        <v>1</v>
      </c>
      <c r="H39" s="18">
        <v>137</v>
      </c>
      <c r="I39" s="18">
        <v>2</v>
      </c>
      <c r="J39" s="18">
        <v>285</v>
      </c>
      <c r="K39" s="18">
        <v>3</v>
      </c>
      <c r="L39" s="18">
        <v>107</v>
      </c>
      <c r="M39" s="7" t="s">
        <v>396</v>
      </c>
    </row>
    <row r="40" spans="1:13" x14ac:dyDescent="0.2">
      <c r="A40" s="8" t="str">
        <f t="shared" si="3"/>
        <v>2023/12末</v>
      </c>
      <c r="B40" s="8" t="str">
        <f t="shared" si="3"/>
        <v>令和5/12末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2023/12末</v>
      </c>
      <c r="B41" s="10" t="str">
        <f t="shared" si="3"/>
        <v>令和5/12末</v>
      </c>
      <c r="C41" s="18">
        <v>39</v>
      </c>
      <c r="D41" s="18">
        <v>38</v>
      </c>
      <c r="E41" s="19" t="s">
        <v>80</v>
      </c>
      <c r="F41" s="18">
        <v>273</v>
      </c>
      <c r="G41" s="18">
        <v>3</v>
      </c>
      <c r="H41" s="18">
        <v>289</v>
      </c>
      <c r="I41" s="18">
        <v>5</v>
      </c>
      <c r="J41" s="18">
        <v>562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2023/12末</v>
      </c>
      <c r="B42" s="8" t="str">
        <f t="shared" si="3"/>
        <v>令和5/12末</v>
      </c>
      <c r="C42" s="16">
        <v>40</v>
      </c>
      <c r="D42" s="16">
        <v>39</v>
      </c>
      <c r="E42" s="17" t="s">
        <v>81</v>
      </c>
      <c r="F42" s="16">
        <v>216</v>
      </c>
      <c r="G42" s="16">
        <v>0</v>
      </c>
      <c r="H42" s="16">
        <v>208</v>
      </c>
      <c r="I42" s="16">
        <v>0</v>
      </c>
      <c r="J42" s="16">
        <v>424</v>
      </c>
      <c r="K42" s="16">
        <v>0</v>
      </c>
      <c r="L42" s="16">
        <v>161</v>
      </c>
      <c r="M42" s="9" t="s">
        <v>396</v>
      </c>
    </row>
    <row r="43" spans="1:13" x14ac:dyDescent="0.2">
      <c r="A43" s="10" t="str">
        <f t="shared" si="3"/>
        <v>2023/12末</v>
      </c>
      <c r="B43" s="10" t="str">
        <f t="shared" si="3"/>
        <v>令和5/12末</v>
      </c>
      <c r="C43" s="18">
        <v>41</v>
      </c>
      <c r="D43" s="18">
        <v>40</v>
      </c>
      <c r="E43" s="19" t="s">
        <v>465</v>
      </c>
      <c r="F43" s="18">
        <v>113</v>
      </c>
      <c r="G43" s="18">
        <v>1</v>
      </c>
      <c r="H43" s="18">
        <v>111</v>
      </c>
      <c r="I43" s="18">
        <v>3</v>
      </c>
      <c r="J43" s="18">
        <v>224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2023/12末</v>
      </c>
      <c r="B44" s="8" t="str">
        <f t="shared" si="3"/>
        <v>令和5/12末</v>
      </c>
      <c r="C44" s="16">
        <v>42</v>
      </c>
      <c r="D44" s="16">
        <v>41</v>
      </c>
      <c r="E44" s="17" t="s">
        <v>466</v>
      </c>
      <c r="F44" s="16">
        <v>118</v>
      </c>
      <c r="G44" s="16">
        <v>2</v>
      </c>
      <c r="H44" s="16">
        <v>129</v>
      </c>
      <c r="I44" s="16">
        <v>2</v>
      </c>
      <c r="J44" s="16">
        <v>247</v>
      </c>
      <c r="K44" s="16">
        <v>4</v>
      </c>
      <c r="L44" s="16">
        <v>126</v>
      </c>
      <c r="M44" s="9" t="s">
        <v>396</v>
      </c>
    </row>
    <row r="45" spans="1:13" x14ac:dyDescent="0.2">
      <c r="A45" s="10" t="str">
        <f t="shared" si="3"/>
        <v>2023/12末</v>
      </c>
      <c r="B45" s="10" t="str">
        <f t="shared" si="3"/>
        <v>令和5/12末</v>
      </c>
      <c r="C45" s="18">
        <v>43</v>
      </c>
      <c r="D45" s="18">
        <v>42</v>
      </c>
      <c r="E45" s="19" t="s">
        <v>82</v>
      </c>
      <c r="F45" s="18">
        <v>160</v>
      </c>
      <c r="G45" s="18">
        <v>0</v>
      </c>
      <c r="H45" s="18">
        <v>161</v>
      </c>
      <c r="I45" s="18">
        <v>8</v>
      </c>
      <c r="J45" s="18">
        <v>321</v>
      </c>
      <c r="K45" s="18">
        <v>8</v>
      </c>
      <c r="L45" s="18">
        <v>148</v>
      </c>
      <c r="M45" s="7" t="s">
        <v>396</v>
      </c>
    </row>
    <row r="46" spans="1:13" x14ac:dyDescent="0.2">
      <c r="A46" s="8" t="str">
        <f t="shared" si="3"/>
        <v>2023/12末</v>
      </c>
      <c r="B46" s="8" t="str">
        <f t="shared" si="3"/>
        <v>令和5/12末</v>
      </c>
      <c r="C46" s="16">
        <v>44</v>
      </c>
      <c r="D46" s="16">
        <v>43</v>
      </c>
      <c r="E46" s="17" t="s">
        <v>83</v>
      </c>
      <c r="F46" s="16">
        <v>194</v>
      </c>
      <c r="G46" s="16">
        <v>0</v>
      </c>
      <c r="H46" s="16">
        <v>211</v>
      </c>
      <c r="I46" s="16">
        <v>0</v>
      </c>
      <c r="J46" s="16">
        <v>405</v>
      </c>
      <c r="K46" s="16">
        <v>0</v>
      </c>
      <c r="L46" s="16">
        <v>190</v>
      </c>
      <c r="M46" s="9" t="s">
        <v>396</v>
      </c>
    </row>
    <row r="47" spans="1:13" x14ac:dyDescent="0.2">
      <c r="A47" s="10" t="str">
        <f t="shared" si="3"/>
        <v>2023/12末</v>
      </c>
      <c r="B47" s="10" t="str">
        <f t="shared" si="3"/>
        <v>令和5/12末</v>
      </c>
      <c r="C47" s="18">
        <v>45</v>
      </c>
      <c r="D47" s="18">
        <v>44</v>
      </c>
      <c r="E47" s="19" t="s">
        <v>84</v>
      </c>
      <c r="F47" s="18">
        <v>31</v>
      </c>
      <c r="G47" s="18">
        <v>0</v>
      </c>
      <c r="H47" s="18">
        <v>51</v>
      </c>
      <c r="I47" s="18">
        <v>0</v>
      </c>
      <c r="J47" s="18">
        <v>82</v>
      </c>
      <c r="K47" s="18">
        <v>0</v>
      </c>
      <c r="L47" s="18">
        <v>42</v>
      </c>
      <c r="M47" s="7" t="s">
        <v>396</v>
      </c>
    </row>
    <row r="48" spans="1:13" x14ac:dyDescent="0.2">
      <c r="A48" s="8" t="str">
        <f t="shared" si="3"/>
        <v>2023/12末</v>
      </c>
      <c r="B48" s="8" t="str">
        <f t="shared" si="3"/>
        <v>令和5/12末</v>
      </c>
      <c r="C48" s="16">
        <v>46</v>
      </c>
      <c r="D48" s="16">
        <v>45</v>
      </c>
      <c r="E48" s="17" t="s">
        <v>85</v>
      </c>
      <c r="F48" s="16">
        <v>143</v>
      </c>
      <c r="G48" s="16">
        <v>0</v>
      </c>
      <c r="H48" s="16">
        <v>134</v>
      </c>
      <c r="I48" s="16">
        <v>1</v>
      </c>
      <c r="J48" s="16">
        <v>277</v>
      </c>
      <c r="K48" s="16">
        <v>1</v>
      </c>
      <c r="L48" s="16">
        <v>132</v>
      </c>
      <c r="M48" s="9" t="s">
        <v>396</v>
      </c>
    </row>
    <row r="49" spans="1:13" x14ac:dyDescent="0.2">
      <c r="A49" s="10" t="str">
        <f t="shared" si="3"/>
        <v>2023/12末</v>
      </c>
      <c r="B49" s="10" t="str">
        <f t="shared" si="3"/>
        <v>令和5/12末</v>
      </c>
      <c r="C49" s="18">
        <v>47</v>
      </c>
      <c r="D49" s="18">
        <v>46</v>
      </c>
      <c r="E49" s="19" t="s">
        <v>86</v>
      </c>
      <c r="F49" s="18">
        <v>102</v>
      </c>
      <c r="G49" s="18">
        <v>1</v>
      </c>
      <c r="H49" s="18">
        <v>149</v>
      </c>
      <c r="I49" s="18">
        <v>1</v>
      </c>
      <c r="J49" s="18">
        <v>251</v>
      </c>
      <c r="K49" s="18">
        <v>2</v>
      </c>
      <c r="L49" s="18">
        <v>209</v>
      </c>
      <c r="M49" s="7" t="s">
        <v>396</v>
      </c>
    </row>
    <row r="50" spans="1:13" x14ac:dyDescent="0.2">
      <c r="A50" s="8" t="str">
        <f t="shared" si="3"/>
        <v>2023/12末</v>
      </c>
      <c r="B50" s="8" t="str">
        <f t="shared" si="3"/>
        <v>令和5/12末</v>
      </c>
      <c r="C50" s="16">
        <v>48</v>
      </c>
      <c r="D50" s="16">
        <v>47</v>
      </c>
      <c r="E50" s="17" t="s">
        <v>87</v>
      </c>
      <c r="F50" s="16">
        <v>106</v>
      </c>
      <c r="G50" s="16">
        <v>0</v>
      </c>
      <c r="H50" s="16">
        <v>115</v>
      </c>
      <c r="I50" s="16">
        <v>0</v>
      </c>
      <c r="J50" s="16">
        <v>221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2023/12末</v>
      </c>
      <c r="B51" s="10" t="str">
        <f t="shared" si="3"/>
        <v>令和5/12末</v>
      </c>
      <c r="C51" s="18">
        <v>49</v>
      </c>
      <c r="D51" s="18">
        <v>48</v>
      </c>
      <c r="E51" s="19" t="s">
        <v>88</v>
      </c>
      <c r="F51" s="18">
        <v>147</v>
      </c>
      <c r="G51" s="18">
        <v>0</v>
      </c>
      <c r="H51" s="18">
        <v>136</v>
      </c>
      <c r="I51" s="18">
        <v>1</v>
      </c>
      <c r="J51" s="18">
        <v>283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2023/12末</v>
      </c>
      <c r="B52" s="8" t="str">
        <f t="shared" si="3"/>
        <v>令和5/12末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85</v>
      </c>
      <c r="I52" s="16">
        <v>1</v>
      </c>
      <c r="J52" s="16">
        <v>173</v>
      </c>
      <c r="K52" s="16">
        <v>2</v>
      </c>
      <c r="L52" s="16">
        <v>78</v>
      </c>
      <c r="M52" s="9" t="s">
        <v>396</v>
      </c>
    </row>
    <row r="53" spans="1:13" x14ac:dyDescent="0.2">
      <c r="A53" s="10" t="str">
        <f t="shared" ref="A53:B68" si="4">A52</f>
        <v>2023/12末</v>
      </c>
      <c r="B53" s="10" t="str">
        <f t="shared" si="4"/>
        <v>令和5/12末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2023/12末</v>
      </c>
      <c r="B54" s="8" t="str">
        <f t="shared" si="4"/>
        <v>令和5/12末</v>
      </c>
      <c r="C54" s="16">
        <v>52</v>
      </c>
      <c r="D54" s="16">
        <v>51</v>
      </c>
      <c r="E54" s="17" t="s">
        <v>91</v>
      </c>
      <c r="F54" s="16">
        <v>101</v>
      </c>
      <c r="G54" s="16">
        <v>0</v>
      </c>
      <c r="H54" s="16">
        <v>106</v>
      </c>
      <c r="I54" s="16">
        <v>0</v>
      </c>
      <c r="J54" s="16">
        <v>207</v>
      </c>
      <c r="K54" s="16">
        <v>0</v>
      </c>
      <c r="L54" s="16">
        <v>91</v>
      </c>
      <c r="M54" s="9" t="s">
        <v>396</v>
      </c>
    </row>
    <row r="55" spans="1:13" x14ac:dyDescent="0.2">
      <c r="A55" s="10" t="str">
        <f t="shared" si="4"/>
        <v>2023/12末</v>
      </c>
      <c r="B55" s="10" t="str">
        <f t="shared" si="4"/>
        <v>令和5/12末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14</v>
      </c>
      <c r="I55" s="18">
        <v>0</v>
      </c>
      <c r="J55" s="18">
        <v>29</v>
      </c>
      <c r="K55" s="18">
        <v>0</v>
      </c>
      <c r="L55" s="18">
        <v>14</v>
      </c>
      <c r="M55" s="7" t="s">
        <v>396</v>
      </c>
    </row>
    <row r="56" spans="1:13" x14ac:dyDescent="0.2">
      <c r="A56" s="8" t="str">
        <f t="shared" si="4"/>
        <v>2023/12末</v>
      </c>
      <c r="B56" s="8" t="str">
        <f t="shared" si="4"/>
        <v>令和5/12末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65</v>
      </c>
      <c r="I56" s="16">
        <v>1</v>
      </c>
      <c r="J56" s="16">
        <v>126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2023/12末</v>
      </c>
      <c r="B57" s="10" t="str">
        <f t="shared" si="4"/>
        <v>令和5/12末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155</v>
      </c>
      <c r="I57" s="18">
        <v>4</v>
      </c>
      <c r="J57" s="18">
        <v>289</v>
      </c>
      <c r="K57" s="18">
        <v>4</v>
      </c>
      <c r="L57" s="18">
        <v>124</v>
      </c>
      <c r="M57" s="7" t="s">
        <v>396</v>
      </c>
    </row>
    <row r="58" spans="1:13" x14ac:dyDescent="0.2">
      <c r="A58" s="8" t="str">
        <f t="shared" si="4"/>
        <v>2023/12末</v>
      </c>
      <c r="B58" s="8" t="str">
        <f t="shared" si="4"/>
        <v>令和5/12末</v>
      </c>
      <c r="C58" s="16">
        <v>56</v>
      </c>
      <c r="D58" s="16">
        <v>55</v>
      </c>
      <c r="E58" s="17" t="s">
        <v>95</v>
      </c>
      <c r="F58" s="16">
        <v>306</v>
      </c>
      <c r="G58" s="16">
        <v>9</v>
      </c>
      <c r="H58" s="16">
        <v>328</v>
      </c>
      <c r="I58" s="16">
        <v>9</v>
      </c>
      <c r="J58" s="16">
        <v>634</v>
      </c>
      <c r="K58" s="16">
        <v>18</v>
      </c>
      <c r="L58" s="16">
        <v>281</v>
      </c>
      <c r="M58" s="9" t="s">
        <v>396</v>
      </c>
    </row>
    <row r="59" spans="1:13" x14ac:dyDescent="0.2">
      <c r="A59" s="10" t="str">
        <f t="shared" si="4"/>
        <v>2023/12末</v>
      </c>
      <c r="B59" s="10" t="str">
        <f t="shared" si="4"/>
        <v>令和5/12末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2023/12末</v>
      </c>
      <c r="B60" s="8" t="str">
        <f t="shared" si="4"/>
        <v>令和5/12末</v>
      </c>
      <c r="C60" s="16">
        <v>58</v>
      </c>
      <c r="D60" s="16">
        <v>57</v>
      </c>
      <c r="E60" s="17" t="s">
        <v>96</v>
      </c>
      <c r="F60" s="16">
        <v>78</v>
      </c>
      <c r="G60" s="16">
        <v>3</v>
      </c>
      <c r="H60" s="16">
        <v>79</v>
      </c>
      <c r="I60" s="16">
        <v>2</v>
      </c>
      <c r="J60" s="16">
        <v>157</v>
      </c>
      <c r="K60" s="16">
        <v>5</v>
      </c>
      <c r="L60" s="16">
        <v>73</v>
      </c>
      <c r="M60" s="9" t="s">
        <v>396</v>
      </c>
    </row>
    <row r="61" spans="1:13" x14ac:dyDescent="0.2">
      <c r="A61" s="10" t="str">
        <f t="shared" si="4"/>
        <v>2023/12末</v>
      </c>
      <c r="B61" s="10" t="str">
        <f t="shared" si="4"/>
        <v>令和5/12末</v>
      </c>
      <c r="C61" s="18">
        <v>59</v>
      </c>
      <c r="D61" s="18">
        <v>58</v>
      </c>
      <c r="E61" s="19" t="s">
        <v>97</v>
      </c>
      <c r="F61" s="18">
        <v>128</v>
      </c>
      <c r="G61" s="18">
        <v>0</v>
      </c>
      <c r="H61" s="18">
        <v>117</v>
      </c>
      <c r="I61" s="18">
        <v>0</v>
      </c>
      <c r="J61" s="18">
        <v>245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2023/12末</v>
      </c>
      <c r="B62" s="8" t="str">
        <f t="shared" si="4"/>
        <v>令和5/12末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2023/12末</v>
      </c>
      <c r="B63" s="10" t="str">
        <f t="shared" si="4"/>
        <v>令和5/12末</v>
      </c>
      <c r="C63" s="18">
        <v>61</v>
      </c>
      <c r="D63" s="18">
        <v>60</v>
      </c>
      <c r="E63" s="19" t="s">
        <v>99</v>
      </c>
      <c r="F63" s="18">
        <v>258</v>
      </c>
      <c r="G63" s="18">
        <v>6</v>
      </c>
      <c r="H63" s="18">
        <v>285</v>
      </c>
      <c r="I63" s="18">
        <v>13</v>
      </c>
      <c r="J63" s="18">
        <v>543</v>
      </c>
      <c r="K63" s="18">
        <v>19</v>
      </c>
      <c r="L63" s="18">
        <v>283</v>
      </c>
      <c r="M63" s="7" t="s">
        <v>396</v>
      </c>
    </row>
    <row r="64" spans="1:13" x14ac:dyDescent="0.2">
      <c r="A64" s="8" t="str">
        <f t="shared" si="4"/>
        <v>2023/12末</v>
      </c>
      <c r="B64" s="8" t="str">
        <f t="shared" si="4"/>
        <v>令和5/12末</v>
      </c>
      <c r="C64" s="16">
        <v>62</v>
      </c>
      <c r="D64" s="16">
        <v>61</v>
      </c>
      <c r="E64" s="17" t="s">
        <v>100</v>
      </c>
      <c r="F64" s="16">
        <v>281</v>
      </c>
      <c r="G64" s="16">
        <v>7</v>
      </c>
      <c r="H64" s="16">
        <v>259</v>
      </c>
      <c r="I64" s="16">
        <v>9</v>
      </c>
      <c r="J64" s="16">
        <v>540</v>
      </c>
      <c r="K64" s="16">
        <v>16</v>
      </c>
      <c r="L64" s="16">
        <v>288</v>
      </c>
      <c r="M64" s="9" t="s">
        <v>396</v>
      </c>
    </row>
    <row r="65" spans="1:13" x14ac:dyDescent="0.2">
      <c r="A65" s="10" t="str">
        <f t="shared" si="4"/>
        <v>2023/12末</v>
      </c>
      <c r="B65" s="10" t="str">
        <f t="shared" si="4"/>
        <v>令和5/12末</v>
      </c>
      <c r="C65" s="18">
        <v>63</v>
      </c>
      <c r="D65" s="18">
        <v>62</v>
      </c>
      <c r="E65" s="19" t="s">
        <v>101</v>
      </c>
      <c r="F65" s="18">
        <v>114</v>
      </c>
      <c r="G65" s="18">
        <v>1</v>
      </c>
      <c r="H65" s="18">
        <v>98</v>
      </c>
      <c r="I65" s="18">
        <v>7</v>
      </c>
      <c r="J65" s="18">
        <v>212</v>
      </c>
      <c r="K65" s="18">
        <v>8</v>
      </c>
      <c r="L65" s="18">
        <v>132</v>
      </c>
      <c r="M65" s="7" t="s">
        <v>396</v>
      </c>
    </row>
    <row r="66" spans="1:13" x14ac:dyDescent="0.2">
      <c r="A66" s="8" t="str">
        <f t="shared" si="4"/>
        <v>2023/12末</v>
      </c>
      <c r="B66" s="8" t="str">
        <f t="shared" si="4"/>
        <v>令和5/12末</v>
      </c>
      <c r="C66" s="16">
        <v>64</v>
      </c>
      <c r="D66" s="16">
        <v>63</v>
      </c>
      <c r="E66" s="17" t="s">
        <v>102</v>
      </c>
      <c r="F66" s="16">
        <v>344</v>
      </c>
      <c r="G66" s="16">
        <v>7</v>
      </c>
      <c r="H66" s="16">
        <v>333</v>
      </c>
      <c r="I66" s="16">
        <v>7</v>
      </c>
      <c r="J66" s="16">
        <v>677</v>
      </c>
      <c r="K66" s="16">
        <v>14</v>
      </c>
      <c r="L66" s="16">
        <v>317</v>
      </c>
      <c r="M66" s="9" t="s">
        <v>396</v>
      </c>
    </row>
    <row r="67" spans="1:13" x14ac:dyDescent="0.2">
      <c r="A67" s="10" t="str">
        <f t="shared" si="4"/>
        <v>2023/12末</v>
      </c>
      <c r="B67" s="10" t="str">
        <f t="shared" si="4"/>
        <v>令和5/12末</v>
      </c>
      <c r="C67" s="18">
        <v>65</v>
      </c>
      <c r="D67" s="18">
        <v>64</v>
      </c>
      <c r="E67" s="19" t="s">
        <v>103</v>
      </c>
      <c r="F67" s="18">
        <v>329</v>
      </c>
      <c r="G67" s="18">
        <v>16</v>
      </c>
      <c r="H67" s="18">
        <v>345</v>
      </c>
      <c r="I67" s="18">
        <v>18</v>
      </c>
      <c r="J67" s="18">
        <v>674</v>
      </c>
      <c r="K67" s="18">
        <v>34</v>
      </c>
      <c r="L67" s="18">
        <v>308</v>
      </c>
      <c r="M67" s="7" t="s">
        <v>396</v>
      </c>
    </row>
    <row r="68" spans="1:13" x14ac:dyDescent="0.2">
      <c r="A68" s="8" t="str">
        <f t="shared" si="4"/>
        <v>2023/12末</v>
      </c>
      <c r="B68" s="8" t="str">
        <f t="shared" si="4"/>
        <v>令和5/12末</v>
      </c>
      <c r="C68" s="16">
        <v>66</v>
      </c>
      <c r="D68" s="16">
        <v>65</v>
      </c>
      <c r="E68" s="17" t="s">
        <v>104</v>
      </c>
      <c r="F68" s="16">
        <v>5</v>
      </c>
      <c r="G68" s="16">
        <v>0</v>
      </c>
      <c r="H68" s="16">
        <v>6</v>
      </c>
      <c r="I68" s="16">
        <v>0</v>
      </c>
      <c r="J68" s="16">
        <v>11</v>
      </c>
      <c r="K68" s="16">
        <v>0</v>
      </c>
      <c r="L68" s="16">
        <v>7</v>
      </c>
      <c r="M68" s="9" t="s">
        <v>396</v>
      </c>
    </row>
    <row r="69" spans="1:13" x14ac:dyDescent="0.2">
      <c r="A69" s="10" t="str">
        <f t="shared" ref="A69:B84" si="5">A68</f>
        <v>2023/12末</v>
      </c>
      <c r="B69" s="10" t="str">
        <f t="shared" si="5"/>
        <v>令和5/12末</v>
      </c>
      <c r="C69" s="18">
        <v>67</v>
      </c>
      <c r="D69" s="18">
        <v>66</v>
      </c>
      <c r="E69" s="19" t="s">
        <v>105</v>
      </c>
      <c r="F69" s="18">
        <v>98</v>
      </c>
      <c r="G69" s="18">
        <v>0</v>
      </c>
      <c r="H69" s="18">
        <v>100</v>
      </c>
      <c r="I69" s="18">
        <v>0</v>
      </c>
      <c r="J69" s="18">
        <v>198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2023/12末</v>
      </c>
      <c r="B70" s="8" t="str">
        <f t="shared" si="5"/>
        <v>令和5/12末</v>
      </c>
      <c r="C70" s="16">
        <v>68</v>
      </c>
      <c r="D70" s="16">
        <v>67</v>
      </c>
      <c r="E70" s="17" t="s">
        <v>106</v>
      </c>
      <c r="F70" s="16">
        <v>225</v>
      </c>
      <c r="G70" s="16">
        <v>2</v>
      </c>
      <c r="H70" s="16">
        <v>264</v>
      </c>
      <c r="I70" s="16">
        <v>6</v>
      </c>
      <c r="J70" s="16">
        <v>489</v>
      </c>
      <c r="K70" s="16">
        <v>8</v>
      </c>
      <c r="L70" s="16">
        <v>198</v>
      </c>
      <c r="M70" s="9" t="s">
        <v>396</v>
      </c>
    </row>
    <row r="71" spans="1:13" x14ac:dyDescent="0.2">
      <c r="A71" s="10" t="str">
        <f t="shared" si="5"/>
        <v>2023/12末</v>
      </c>
      <c r="B71" s="10" t="str">
        <f t="shared" si="5"/>
        <v>令和5/12末</v>
      </c>
      <c r="C71" s="18">
        <v>69</v>
      </c>
      <c r="D71" s="18">
        <v>68</v>
      </c>
      <c r="E71" s="19" t="s">
        <v>107</v>
      </c>
      <c r="F71" s="18">
        <v>340</v>
      </c>
      <c r="G71" s="18">
        <v>1</v>
      </c>
      <c r="H71" s="18">
        <v>348</v>
      </c>
      <c r="I71" s="18">
        <v>3</v>
      </c>
      <c r="J71" s="18">
        <v>688</v>
      </c>
      <c r="K71" s="18">
        <v>4</v>
      </c>
      <c r="L71" s="18">
        <v>340</v>
      </c>
      <c r="M71" s="7" t="s">
        <v>396</v>
      </c>
    </row>
    <row r="72" spans="1:13" x14ac:dyDescent="0.2">
      <c r="A72" s="8" t="str">
        <f t="shared" si="5"/>
        <v>2023/12末</v>
      </c>
      <c r="B72" s="8" t="str">
        <f t="shared" si="5"/>
        <v>令和5/12末</v>
      </c>
      <c r="C72" s="16">
        <v>70</v>
      </c>
      <c r="D72" s="16">
        <v>69</v>
      </c>
      <c r="E72" s="17" t="s">
        <v>108</v>
      </c>
      <c r="F72" s="16">
        <v>372</v>
      </c>
      <c r="G72" s="16">
        <v>7</v>
      </c>
      <c r="H72" s="16">
        <v>311</v>
      </c>
      <c r="I72" s="16">
        <v>5</v>
      </c>
      <c r="J72" s="16">
        <v>683</v>
      </c>
      <c r="K72" s="16">
        <v>12</v>
      </c>
      <c r="L72" s="16">
        <v>351</v>
      </c>
      <c r="M72" s="9" t="s">
        <v>396</v>
      </c>
    </row>
    <row r="73" spans="1:13" x14ac:dyDescent="0.2">
      <c r="A73" s="10" t="str">
        <f t="shared" si="5"/>
        <v>2023/12末</v>
      </c>
      <c r="B73" s="10" t="str">
        <f t="shared" si="5"/>
        <v>令和5/12末</v>
      </c>
      <c r="C73" s="18">
        <v>71</v>
      </c>
      <c r="D73" s="18">
        <v>70</v>
      </c>
      <c r="E73" s="19" t="s">
        <v>109</v>
      </c>
      <c r="F73" s="18">
        <v>170</v>
      </c>
      <c r="G73" s="18">
        <v>1</v>
      </c>
      <c r="H73" s="18">
        <v>164</v>
      </c>
      <c r="I73" s="18">
        <v>1</v>
      </c>
      <c r="J73" s="18">
        <v>334</v>
      </c>
      <c r="K73" s="18">
        <v>2</v>
      </c>
      <c r="L73" s="18">
        <v>143</v>
      </c>
      <c r="M73" s="7" t="s">
        <v>396</v>
      </c>
    </row>
    <row r="74" spans="1:13" x14ac:dyDescent="0.2">
      <c r="A74" s="8" t="str">
        <f t="shared" si="5"/>
        <v>2023/12末</v>
      </c>
      <c r="B74" s="8" t="str">
        <f t="shared" si="5"/>
        <v>令和5/12末</v>
      </c>
      <c r="C74" s="16">
        <v>72</v>
      </c>
      <c r="D74" s="16">
        <v>71</v>
      </c>
      <c r="E74" s="17" t="s">
        <v>110</v>
      </c>
      <c r="F74" s="16">
        <v>203</v>
      </c>
      <c r="G74" s="16">
        <v>2</v>
      </c>
      <c r="H74" s="16">
        <v>176</v>
      </c>
      <c r="I74" s="16">
        <v>8</v>
      </c>
      <c r="J74" s="16">
        <v>379</v>
      </c>
      <c r="K74" s="16">
        <v>10</v>
      </c>
      <c r="L74" s="16">
        <v>188</v>
      </c>
      <c r="M74" s="9" t="s">
        <v>396</v>
      </c>
    </row>
    <row r="75" spans="1:13" x14ac:dyDescent="0.2">
      <c r="A75" s="10" t="str">
        <f t="shared" si="5"/>
        <v>2023/12末</v>
      </c>
      <c r="B75" s="10" t="str">
        <f t="shared" si="5"/>
        <v>令和5/12末</v>
      </c>
      <c r="C75" s="18">
        <v>73</v>
      </c>
      <c r="D75" s="18">
        <v>72</v>
      </c>
      <c r="E75" s="19" t="s">
        <v>111</v>
      </c>
      <c r="F75" s="18">
        <v>232</v>
      </c>
      <c r="G75" s="18">
        <v>2</v>
      </c>
      <c r="H75" s="18">
        <v>304</v>
      </c>
      <c r="I75" s="18">
        <v>9</v>
      </c>
      <c r="J75" s="18">
        <v>536</v>
      </c>
      <c r="K75" s="18">
        <v>11</v>
      </c>
      <c r="L75" s="18">
        <v>262</v>
      </c>
      <c r="M75" s="7" t="s">
        <v>396</v>
      </c>
    </row>
    <row r="76" spans="1:13" x14ac:dyDescent="0.2">
      <c r="A76" s="8" t="str">
        <f t="shared" si="5"/>
        <v>2023/12末</v>
      </c>
      <c r="B76" s="8" t="str">
        <f t="shared" si="5"/>
        <v>令和5/12末</v>
      </c>
      <c r="C76" s="16">
        <v>74</v>
      </c>
      <c r="D76" s="16">
        <v>73</v>
      </c>
      <c r="E76" s="17" t="s">
        <v>112</v>
      </c>
      <c r="F76" s="16">
        <v>426</v>
      </c>
      <c r="G76" s="16">
        <v>1</v>
      </c>
      <c r="H76" s="16">
        <v>316</v>
      </c>
      <c r="I76" s="16">
        <v>2</v>
      </c>
      <c r="J76" s="16">
        <v>742</v>
      </c>
      <c r="K76" s="16">
        <v>3</v>
      </c>
      <c r="L76" s="16">
        <v>432</v>
      </c>
      <c r="M76" s="9" t="s">
        <v>396</v>
      </c>
    </row>
    <row r="77" spans="1:13" x14ac:dyDescent="0.2">
      <c r="A77" s="10" t="str">
        <f t="shared" si="5"/>
        <v>2023/12末</v>
      </c>
      <c r="B77" s="10" t="str">
        <f t="shared" si="5"/>
        <v>令和5/12末</v>
      </c>
      <c r="C77" s="18">
        <v>75</v>
      </c>
      <c r="D77" s="18">
        <v>74</v>
      </c>
      <c r="E77" s="19" t="s">
        <v>113</v>
      </c>
      <c r="F77" s="18">
        <v>428</v>
      </c>
      <c r="G77" s="18">
        <v>1</v>
      </c>
      <c r="H77" s="18">
        <v>436</v>
      </c>
      <c r="I77" s="18">
        <v>5</v>
      </c>
      <c r="J77" s="18">
        <v>864</v>
      </c>
      <c r="K77" s="18">
        <v>6</v>
      </c>
      <c r="L77" s="18">
        <v>382</v>
      </c>
      <c r="M77" s="7" t="s">
        <v>396</v>
      </c>
    </row>
    <row r="78" spans="1:13" x14ac:dyDescent="0.2">
      <c r="A78" s="8" t="str">
        <f t="shared" si="5"/>
        <v>2023/12末</v>
      </c>
      <c r="B78" s="8" t="str">
        <f t="shared" si="5"/>
        <v>令和5/12末</v>
      </c>
      <c r="C78" s="16">
        <v>76</v>
      </c>
      <c r="D78" s="16">
        <v>75</v>
      </c>
      <c r="E78" s="17" t="s">
        <v>114</v>
      </c>
      <c r="F78" s="16">
        <v>222</v>
      </c>
      <c r="G78" s="16">
        <v>4</v>
      </c>
      <c r="H78" s="16">
        <v>242</v>
      </c>
      <c r="I78" s="16">
        <v>5</v>
      </c>
      <c r="J78" s="16">
        <v>464</v>
      </c>
      <c r="K78" s="16">
        <v>9</v>
      </c>
      <c r="L78" s="16">
        <v>192</v>
      </c>
      <c r="M78" s="9" t="s">
        <v>396</v>
      </c>
    </row>
    <row r="79" spans="1:13" x14ac:dyDescent="0.2">
      <c r="A79" s="10" t="str">
        <f t="shared" si="5"/>
        <v>2023/12末</v>
      </c>
      <c r="B79" s="10" t="str">
        <f t="shared" si="5"/>
        <v>令和5/12末</v>
      </c>
      <c r="C79" s="18">
        <v>77</v>
      </c>
      <c r="D79" s="18">
        <v>76</v>
      </c>
      <c r="E79" s="19" t="s">
        <v>115</v>
      </c>
      <c r="F79" s="18">
        <v>13</v>
      </c>
      <c r="G79" s="18">
        <v>0</v>
      </c>
      <c r="H79" s="18">
        <v>10</v>
      </c>
      <c r="I79" s="18">
        <v>0</v>
      </c>
      <c r="J79" s="18">
        <v>23</v>
      </c>
      <c r="K79" s="18">
        <v>0</v>
      </c>
      <c r="L79" s="18">
        <v>10</v>
      </c>
      <c r="M79" s="7" t="s">
        <v>396</v>
      </c>
    </row>
    <row r="80" spans="1:13" x14ac:dyDescent="0.2">
      <c r="A80" s="8" t="str">
        <f t="shared" si="5"/>
        <v>2023/12末</v>
      </c>
      <c r="B80" s="8" t="str">
        <f t="shared" si="5"/>
        <v>令和5/12末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2023/12末</v>
      </c>
      <c r="B81" s="10" t="str">
        <f t="shared" si="5"/>
        <v>令和5/12末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2023/12末</v>
      </c>
      <c r="B82" s="8" t="str">
        <f t="shared" si="5"/>
        <v>令和5/12末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2023/12末</v>
      </c>
      <c r="B83" s="10" t="str">
        <f t="shared" si="5"/>
        <v>令和5/12末</v>
      </c>
      <c r="C83" s="18">
        <v>81</v>
      </c>
      <c r="D83" s="18">
        <v>80</v>
      </c>
      <c r="E83" s="19" t="s">
        <v>119</v>
      </c>
      <c r="F83" s="18">
        <v>330</v>
      </c>
      <c r="G83" s="18">
        <v>3</v>
      </c>
      <c r="H83" s="18">
        <v>285</v>
      </c>
      <c r="I83" s="18">
        <v>4</v>
      </c>
      <c r="J83" s="18">
        <v>615</v>
      </c>
      <c r="K83" s="18">
        <v>7</v>
      </c>
      <c r="L83" s="18">
        <v>302</v>
      </c>
      <c r="M83" s="7" t="s">
        <v>396</v>
      </c>
    </row>
    <row r="84" spans="1:13" x14ac:dyDescent="0.2">
      <c r="A84" s="8" t="str">
        <f t="shared" si="5"/>
        <v>2023/12末</v>
      </c>
      <c r="B84" s="8" t="str">
        <f t="shared" si="5"/>
        <v>令和5/12末</v>
      </c>
      <c r="C84" s="16">
        <v>82</v>
      </c>
      <c r="D84" s="16">
        <v>81</v>
      </c>
      <c r="E84" s="17" t="s">
        <v>120</v>
      </c>
      <c r="F84" s="16">
        <v>413</v>
      </c>
      <c r="G84" s="16">
        <v>1</v>
      </c>
      <c r="H84" s="16">
        <v>404</v>
      </c>
      <c r="I84" s="16">
        <v>10</v>
      </c>
      <c r="J84" s="16">
        <v>817</v>
      </c>
      <c r="K84" s="16">
        <v>11</v>
      </c>
      <c r="L84" s="16">
        <v>371</v>
      </c>
      <c r="M84" s="9" t="s">
        <v>396</v>
      </c>
    </row>
    <row r="85" spans="1:13" x14ac:dyDescent="0.2">
      <c r="A85" s="10" t="str">
        <f t="shared" ref="A85:B100" si="6">A84</f>
        <v>2023/12末</v>
      </c>
      <c r="B85" s="10" t="str">
        <f t="shared" si="6"/>
        <v>令和5/12末</v>
      </c>
      <c r="C85" s="18">
        <v>83</v>
      </c>
      <c r="D85" s="18">
        <v>82</v>
      </c>
      <c r="E85" s="19" t="s">
        <v>121</v>
      </c>
      <c r="F85" s="18">
        <v>206</v>
      </c>
      <c r="G85" s="18">
        <v>0</v>
      </c>
      <c r="H85" s="18">
        <v>168</v>
      </c>
      <c r="I85" s="18">
        <v>1</v>
      </c>
      <c r="J85" s="18">
        <v>374</v>
      </c>
      <c r="K85" s="18">
        <v>1</v>
      </c>
      <c r="L85" s="18">
        <v>192</v>
      </c>
      <c r="M85" s="7" t="s">
        <v>396</v>
      </c>
    </row>
    <row r="86" spans="1:13" x14ac:dyDescent="0.2">
      <c r="A86" s="8" t="str">
        <f t="shared" si="6"/>
        <v>2023/12末</v>
      </c>
      <c r="B86" s="8" t="str">
        <f t="shared" si="6"/>
        <v>令和5/12末</v>
      </c>
      <c r="C86" s="16">
        <v>84</v>
      </c>
      <c r="D86" s="16">
        <v>83</v>
      </c>
      <c r="E86" s="17" t="s">
        <v>122</v>
      </c>
      <c r="F86" s="16">
        <v>219</v>
      </c>
      <c r="G86" s="16">
        <v>0</v>
      </c>
      <c r="H86" s="16">
        <v>204</v>
      </c>
      <c r="I86" s="16">
        <v>1</v>
      </c>
      <c r="J86" s="16">
        <v>423</v>
      </c>
      <c r="K86" s="16">
        <v>1</v>
      </c>
      <c r="L86" s="16">
        <v>211</v>
      </c>
      <c r="M86" s="9" t="s">
        <v>396</v>
      </c>
    </row>
    <row r="87" spans="1:13" x14ac:dyDescent="0.2">
      <c r="A87" s="10" t="str">
        <f t="shared" si="6"/>
        <v>2023/12末</v>
      </c>
      <c r="B87" s="10" t="str">
        <f t="shared" si="6"/>
        <v>令和5/12末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121</v>
      </c>
      <c r="I87" s="18">
        <v>1</v>
      </c>
      <c r="J87" s="18">
        <v>240</v>
      </c>
      <c r="K87" s="18">
        <v>1</v>
      </c>
      <c r="L87" s="18">
        <v>112</v>
      </c>
      <c r="M87" s="7" t="s">
        <v>396</v>
      </c>
    </row>
    <row r="88" spans="1:13" x14ac:dyDescent="0.2">
      <c r="A88" s="8" t="str">
        <f t="shared" si="6"/>
        <v>2023/12末</v>
      </c>
      <c r="B88" s="8" t="str">
        <f t="shared" si="6"/>
        <v>令和5/12末</v>
      </c>
      <c r="C88" s="16">
        <v>86</v>
      </c>
      <c r="D88" s="16">
        <v>85</v>
      </c>
      <c r="E88" s="17" t="s">
        <v>124</v>
      </c>
      <c r="F88" s="16">
        <v>149</v>
      </c>
      <c r="G88" s="16">
        <v>3</v>
      </c>
      <c r="H88" s="16">
        <v>151</v>
      </c>
      <c r="I88" s="16">
        <v>1</v>
      </c>
      <c r="J88" s="16">
        <v>300</v>
      </c>
      <c r="K88" s="16">
        <v>4</v>
      </c>
      <c r="L88" s="16">
        <v>145</v>
      </c>
      <c r="M88" s="9" t="s">
        <v>396</v>
      </c>
    </row>
    <row r="89" spans="1:13" x14ac:dyDescent="0.2">
      <c r="A89" s="10" t="str">
        <f t="shared" si="6"/>
        <v>2023/12末</v>
      </c>
      <c r="B89" s="10" t="str">
        <f t="shared" si="6"/>
        <v>令和5/12末</v>
      </c>
      <c r="C89" s="18">
        <v>87</v>
      </c>
      <c r="D89" s="18">
        <v>86</v>
      </c>
      <c r="E89" s="19" t="s">
        <v>125</v>
      </c>
      <c r="F89" s="18">
        <v>267</v>
      </c>
      <c r="G89" s="18">
        <v>1</v>
      </c>
      <c r="H89" s="18">
        <v>260</v>
      </c>
      <c r="I89" s="18">
        <v>4</v>
      </c>
      <c r="J89" s="18">
        <v>527</v>
      </c>
      <c r="K89" s="18">
        <v>5</v>
      </c>
      <c r="L89" s="18">
        <v>246</v>
      </c>
      <c r="M89" s="7" t="s">
        <v>396</v>
      </c>
    </row>
    <row r="90" spans="1:13" x14ac:dyDescent="0.2">
      <c r="A90" s="8" t="str">
        <f t="shared" si="6"/>
        <v>2023/12末</v>
      </c>
      <c r="B90" s="8" t="str">
        <f t="shared" si="6"/>
        <v>令和5/12末</v>
      </c>
      <c r="C90" s="16">
        <v>88</v>
      </c>
      <c r="D90" s="16">
        <v>87</v>
      </c>
      <c r="E90" s="17" t="s">
        <v>126</v>
      </c>
      <c r="F90" s="16">
        <v>258</v>
      </c>
      <c r="G90" s="16">
        <v>1</v>
      </c>
      <c r="H90" s="16">
        <v>266</v>
      </c>
      <c r="I90" s="16">
        <v>4</v>
      </c>
      <c r="J90" s="16">
        <v>524</v>
      </c>
      <c r="K90" s="16">
        <v>5</v>
      </c>
      <c r="L90" s="16">
        <v>251</v>
      </c>
      <c r="M90" s="9" t="s">
        <v>396</v>
      </c>
    </row>
    <row r="91" spans="1:13" x14ac:dyDescent="0.2">
      <c r="A91" s="10" t="str">
        <f t="shared" si="6"/>
        <v>2023/12末</v>
      </c>
      <c r="B91" s="10" t="str">
        <f t="shared" si="6"/>
        <v>令和5/12末</v>
      </c>
      <c r="C91" s="18">
        <v>89</v>
      </c>
      <c r="D91" s="18">
        <v>88</v>
      </c>
      <c r="E91" s="19" t="s">
        <v>127</v>
      </c>
      <c r="F91" s="18">
        <v>208</v>
      </c>
      <c r="G91" s="18">
        <v>8</v>
      </c>
      <c r="H91" s="18">
        <v>220</v>
      </c>
      <c r="I91" s="18">
        <v>3</v>
      </c>
      <c r="J91" s="18">
        <v>428</v>
      </c>
      <c r="K91" s="18">
        <v>11</v>
      </c>
      <c r="L91" s="18">
        <v>185</v>
      </c>
      <c r="M91" s="7" t="s">
        <v>396</v>
      </c>
    </row>
    <row r="92" spans="1:13" x14ac:dyDescent="0.2">
      <c r="A92" s="8" t="str">
        <f t="shared" si="6"/>
        <v>2023/12末</v>
      </c>
      <c r="B92" s="8" t="str">
        <f t="shared" si="6"/>
        <v>令和5/12末</v>
      </c>
      <c r="C92" s="16">
        <v>90</v>
      </c>
      <c r="D92" s="16">
        <v>89</v>
      </c>
      <c r="E92" s="17" t="s">
        <v>128</v>
      </c>
      <c r="F92" s="16">
        <v>153</v>
      </c>
      <c r="G92" s="16">
        <v>5</v>
      </c>
      <c r="H92" s="16">
        <v>134</v>
      </c>
      <c r="I92" s="16">
        <v>4</v>
      </c>
      <c r="J92" s="16">
        <v>287</v>
      </c>
      <c r="K92" s="16">
        <v>9</v>
      </c>
      <c r="L92" s="16">
        <v>138</v>
      </c>
      <c r="M92" s="9" t="s">
        <v>396</v>
      </c>
    </row>
    <row r="93" spans="1:13" x14ac:dyDescent="0.2">
      <c r="A93" s="10" t="str">
        <f t="shared" si="6"/>
        <v>2023/12末</v>
      </c>
      <c r="B93" s="10" t="str">
        <f t="shared" si="6"/>
        <v>令和5/12末</v>
      </c>
      <c r="C93" s="18">
        <v>91</v>
      </c>
      <c r="D93" s="18">
        <v>90</v>
      </c>
      <c r="E93" s="19" t="s">
        <v>129</v>
      </c>
      <c r="F93" s="18">
        <v>364</v>
      </c>
      <c r="G93" s="18">
        <v>6</v>
      </c>
      <c r="H93" s="18">
        <v>363</v>
      </c>
      <c r="I93" s="18">
        <v>6</v>
      </c>
      <c r="J93" s="18">
        <v>727</v>
      </c>
      <c r="K93" s="18">
        <v>12</v>
      </c>
      <c r="L93" s="18">
        <v>335</v>
      </c>
      <c r="M93" s="7" t="s">
        <v>396</v>
      </c>
    </row>
    <row r="94" spans="1:13" x14ac:dyDescent="0.2">
      <c r="A94" s="8" t="str">
        <f t="shared" si="6"/>
        <v>2023/12末</v>
      </c>
      <c r="B94" s="8" t="str">
        <f t="shared" si="6"/>
        <v>令和5/12末</v>
      </c>
      <c r="C94" s="16">
        <v>92</v>
      </c>
      <c r="D94" s="16">
        <v>91</v>
      </c>
      <c r="E94" s="17" t="s">
        <v>130</v>
      </c>
      <c r="F94" s="16">
        <v>218</v>
      </c>
      <c r="G94" s="16">
        <v>4</v>
      </c>
      <c r="H94" s="16">
        <v>230</v>
      </c>
      <c r="I94" s="16">
        <v>1</v>
      </c>
      <c r="J94" s="16">
        <v>448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6"/>
        <v>2023/12末</v>
      </c>
      <c r="B95" s="10" t="str">
        <f t="shared" si="6"/>
        <v>令和5/12末</v>
      </c>
      <c r="C95" s="18">
        <v>93</v>
      </c>
      <c r="D95" s="18">
        <v>92</v>
      </c>
      <c r="E95" s="19" t="s">
        <v>131</v>
      </c>
      <c r="F95" s="18">
        <v>146</v>
      </c>
      <c r="G95" s="18">
        <v>1</v>
      </c>
      <c r="H95" s="18">
        <v>148</v>
      </c>
      <c r="I95" s="18">
        <v>6</v>
      </c>
      <c r="J95" s="18">
        <v>294</v>
      </c>
      <c r="K95" s="18">
        <v>7</v>
      </c>
      <c r="L95" s="18">
        <v>147</v>
      </c>
      <c r="M95" s="7" t="s">
        <v>396</v>
      </c>
    </row>
    <row r="96" spans="1:13" x14ac:dyDescent="0.2">
      <c r="A96" s="8" t="str">
        <f t="shared" si="6"/>
        <v>2023/12末</v>
      </c>
      <c r="B96" s="8" t="str">
        <f t="shared" si="6"/>
        <v>令和5/12末</v>
      </c>
      <c r="C96" s="16">
        <v>94</v>
      </c>
      <c r="D96" s="16">
        <v>93</v>
      </c>
      <c r="E96" s="17" t="s">
        <v>132</v>
      </c>
      <c r="F96" s="16">
        <v>231</v>
      </c>
      <c r="G96" s="16">
        <v>1</v>
      </c>
      <c r="H96" s="16">
        <v>218</v>
      </c>
      <c r="I96" s="16">
        <v>5</v>
      </c>
      <c r="J96" s="16">
        <v>449</v>
      </c>
      <c r="K96" s="16">
        <v>6</v>
      </c>
      <c r="L96" s="16">
        <v>199</v>
      </c>
      <c r="M96" s="9" t="s">
        <v>396</v>
      </c>
    </row>
    <row r="97" spans="1:13" x14ac:dyDescent="0.2">
      <c r="A97" s="10" t="str">
        <f t="shared" si="6"/>
        <v>2023/12末</v>
      </c>
      <c r="B97" s="10" t="str">
        <f t="shared" si="6"/>
        <v>令和5/12末</v>
      </c>
      <c r="C97" s="18">
        <v>95</v>
      </c>
      <c r="D97" s="18">
        <v>95</v>
      </c>
      <c r="E97" s="19" t="s">
        <v>133</v>
      </c>
      <c r="F97" s="18">
        <v>157</v>
      </c>
      <c r="G97" s="18">
        <v>1</v>
      </c>
      <c r="H97" s="18">
        <v>187</v>
      </c>
      <c r="I97" s="18">
        <v>0</v>
      </c>
      <c r="J97" s="18">
        <v>344</v>
      </c>
      <c r="K97" s="18">
        <v>1</v>
      </c>
      <c r="L97" s="18">
        <v>148</v>
      </c>
      <c r="M97" s="7" t="s">
        <v>396</v>
      </c>
    </row>
    <row r="98" spans="1:13" x14ac:dyDescent="0.2">
      <c r="A98" s="8" t="str">
        <f t="shared" si="6"/>
        <v>2023/12末</v>
      </c>
      <c r="B98" s="8" t="str">
        <f t="shared" si="6"/>
        <v>令和5/12末</v>
      </c>
      <c r="C98" s="16">
        <v>96</v>
      </c>
      <c r="D98" s="16">
        <v>96</v>
      </c>
      <c r="E98" s="17" t="s">
        <v>134</v>
      </c>
      <c r="F98" s="16">
        <v>134</v>
      </c>
      <c r="G98" s="16">
        <v>2</v>
      </c>
      <c r="H98" s="16">
        <v>134</v>
      </c>
      <c r="I98" s="16">
        <v>4</v>
      </c>
      <c r="J98" s="16">
        <v>268</v>
      </c>
      <c r="K98" s="16">
        <v>6</v>
      </c>
      <c r="L98" s="16">
        <v>141</v>
      </c>
      <c r="M98" s="9" t="s">
        <v>396</v>
      </c>
    </row>
    <row r="99" spans="1:13" x14ac:dyDescent="0.2">
      <c r="A99" s="10" t="str">
        <f t="shared" si="6"/>
        <v>2023/12末</v>
      </c>
      <c r="B99" s="10" t="str">
        <f t="shared" si="6"/>
        <v>令和5/12末</v>
      </c>
      <c r="C99" s="18">
        <v>97</v>
      </c>
      <c r="D99" s="18">
        <v>97</v>
      </c>
      <c r="E99" s="19" t="s">
        <v>135</v>
      </c>
      <c r="F99" s="18">
        <v>113</v>
      </c>
      <c r="G99" s="18">
        <v>1</v>
      </c>
      <c r="H99" s="18">
        <v>106</v>
      </c>
      <c r="I99" s="18">
        <v>1</v>
      </c>
      <c r="J99" s="18">
        <v>219</v>
      </c>
      <c r="K99" s="18">
        <v>2</v>
      </c>
      <c r="L99" s="18">
        <v>95</v>
      </c>
      <c r="M99" s="7" t="s">
        <v>396</v>
      </c>
    </row>
    <row r="100" spans="1:13" x14ac:dyDescent="0.2">
      <c r="A100" s="8" t="str">
        <f t="shared" si="6"/>
        <v>2023/12末</v>
      </c>
      <c r="B100" s="8" t="str">
        <f t="shared" si="6"/>
        <v>令和5/12末</v>
      </c>
      <c r="C100" s="16">
        <v>98</v>
      </c>
      <c r="D100" s="16">
        <v>98</v>
      </c>
      <c r="E100" s="17" t="s">
        <v>136</v>
      </c>
      <c r="F100" s="16">
        <v>133</v>
      </c>
      <c r="G100" s="16">
        <v>2</v>
      </c>
      <c r="H100" s="16">
        <v>154</v>
      </c>
      <c r="I100" s="16">
        <v>20</v>
      </c>
      <c r="J100" s="16">
        <v>287</v>
      </c>
      <c r="K100" s="16">
        <v>22</v>
      </c>
      <c r="L100" s="16">
        <v>142</v>
      </c>
      <c r="M100" s="9" t="s">
        <v>396</v>
      </c>
    </row>
    <row r="101" spans="1:13" x14ac:dyDescent="0.2">
      <c r="A101" s="10" t="str">
        <f t="shared" ref="A101:B116" si="7">A100</f>
        <v>2023/12末</v>
      </c>
      <c r="B101" s="10" t="str">
        <f t="shared" si="7"/>
        <v>令和5/12末</v>
      </c>
      <c r="C101" s="18">
        <v>99</v>
      </c>
      <c r="D101" s="18">
        <v>99</v>
      </c>
      <c r="E101" s="19" t="s">
        <v>137</v>
      </c>
      <c r="F101" s="18">
        <v>152</v>
      </c>
      <c r="G101" s="18">
        <v>0</v>
      </c>
      <c r="H101" s="18">
        <v>157</v>
      </c>
      <c r="I101" s="18">
        <v>0</v>
      </c>
      <c r="J101" s="18">
        <v>309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2023/12末</v>
      </c>
      <c r="B102" s="8" t="str">
        <f t="shared" si="7"/>
        <v>令和5/12末</v>
      </c>
      <c r="C102" s="16">
        <v>100</v>
      </c>
      <c r="D102" s="16">
        <v>106</v>
      </c>
      <c r="E102" s="17" t="s">
        <v>138</v>
      </c>
      <c r="F102" s="16">
        <v>134</v>
      </c>
      <c r="G102" s="16">
        <v>0</v>
      </c>
      <c r="H102" s="16">
        <v>152</v>
      </c>
      <c r="I102" s="16">
        <v>0</v>
      </c>
      <c r="J102" s="16">
        <v>286</v>
      </c>
      <c r="K102" s="16">
        <v>0</v>
      </c>
      <c r="L102" s="16">
        <v>102</v>
      </c>
      <c r="M102" s="9" t="s">
        <v>396</v>
      </c>
    </row>
    <row r="103" spans="1:13" x14ac:dyDescent="0.2">
      <c r="A103" s="10" t="str">
        <f t="shared" si="7"/>
        <v>2023/12末</v>
      </c>
      <c r="B103" s="10" t="str">
        <f t="shared" si="7"/>
        <v>令和5/12末</v>
      </c>
      <c r="C103" s="18">
        <v>101</v>
      </c>
      <c r="D103" s="18">
        <v>107</v>
      </c>
      <c r="E103" s="19" t="s">
        <v>139</v>
      </c>
      <c r="F103" s="18">
        <v>201</v>
      </c>
      <c r="G103" s="18">
        <v>0</v>
      </c>
      <c r="H103" s="18">
        <v>203</v>
      </c>
      <c r="I103" s="18">
        <v>0</v>
      </c>
      <c r="J103" s="18">
        <v>404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2023/12末</v>
      </c>
      <c r="B104" s="8" t="str">
        <f t="shared" si="7"/>
        <v>令和5/12末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204</v>
      </c>
      <c r="I104" s="16">
        <v>0</v>
      </c>
      <c r="J104" s="16">
        <v>413</v>
      </c>
      <c r="K104" s="16">
        <v>0</v>
      </c>
      <c r="L104" s="16">
        <v>137</v>
      </c>
      <c r="M104" s="9" t="s">
        <v>396</v>
      </c>
    </row>
    <row r="105" spans="1:13" x14ac:dyDescent="0.2">
      <c r="A105" s="10" t="str">
        <f t="shared" si="7"/>
        <v>2023/12末</v>
      </c>
      <c r="B105" s="10" t="str">
        <f t="shared" si="7"/>
        <v>令和5/12末</v>
      </c>
      <c r="C105" s="18">
        <v>103</v>
      </c>
      <c r="D105" s="18">
        <v>109</v>
      </c>
      <c r="E105" s="19" t="s">
        <v>141</v>
      </c>
      <c r="F105" s="18">
        <v>296</v>
      </c>
      <c r="G105" s="18">
        <v>2</v>
      </c>
      <c r="H105" s="18">
        <v>279</v>
      </c>
      <c r="I105" s="18">
        <v>1</v>
      </c>
      <c r="J105" s="18">
        <v>575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2023/12末</v>
      </c>
      <c r="B106" s="8" t="str">
        <f t="shared" si="7"/>
        <v>令和5/12末</v>
      </c>
      <c r="C106" s="16">
        <v>104</v>
      </c>
      <c r="D106" s="16">
        <v>149</v>
      </c>
      <c r="E106" s="17" t="s">
        <v>142</v>
      </c>
      <c r="F106" s="16">
        <v>9</v>
      </c>
      <c r="G106" s="16">
        <v>0</v>
      </c>
      <c r="H106" s="16">
        <v>63</v>
      </c>
      <c r="I106" s="16">
        <v>0</v>
      </c>
      <c r="J106" s="16">
        <v>72</v>
      </c>
      <c r="K106" s="16">
        <v>0</v>
      </c>
      <c r="L106" s="16">
        <v>72</v>
      </c>
      <c r="M106" s="9" t="s">
        <v>396</v>
      </c>
    </row>
    <row r="107" spans="1:13" x14ac:dyDescent="0.2">
      <c r="A107" s="10" t="str">
        <f t="shared" si="7"/>
        <v>2023/12末</v>
      </c>
      <c r="B107" s="10" t="str">
        <f t="shared" si="7"/>
        <v>令和5/12末</v>
      </c>
      <c r="C107" s="18">
        <v>105</v>
      </c>
      <c r="D107" s="18">
        <v>156</v>
      </c>
      <c r="E107" s="19" t="s">
        <v>143</v>
      </c>
      <c r="F107" s="18">
        <v>22</v>
      </c>
      <c r="G107" s="18">
        <v>0</v>
      </c>
      <c r="H107" s="18">
        <v>67</v>
      </c>
      <c r="I107" s="18">
        <v>0</v>
      </c>
      <c r="J107" s="18">
        <v>89</v>
      </c>
      <c r="K107" s="18">
        <v>0</v>
      </c>
      <c r="L107" s="18">
        <v>89</v>
      </c>
      <c r="M107" s="7" t="s">
        <v>396</v>
      </c>
    </row>
    <row r="108" spans="1:13" x14ac:dyDescent="0.2">
      <c r="A108" s="8" t="str">
        <f t="shared" si="7"/>
        <v>2023/12末</v>
      </c>
      <c r="B108" s="8" t="str">
        <f t="shared" si="7"/>
        <v>令和5/12末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2023/12末</v>
      </c>
      <c r="B109" s="10" t="str">
        <f t="shared" si="7"/>
        <v>令和5/12末</v>
      </c>
      <c r="C109" s="18">
        <v>107</v>
      </c>
      <c r="D109" s="18">
        <v>140</v>
      </c>
      <c r="E109" s="19" t="s">
        <v>145</v>
      </c>
      <c r="F109" s="18">
        <v>392</v>
      </c>
      <c r="G109" s="18">
        <v>6</v>
      </c>
      <c r="H109" s="18">
        <v>411</v>
      </c>
      <c r="I109" s="18">
        <v>6</v>
      </c>
      <c r="J109" s="18">
        <v>803</v>
      </c>
      <c r="K109" s="18">
        <v>12</v>
      </c>
      <c r="L109" s="18">
        <v>367</v>
      </c>
      <c r="M109" s="7" t="s">
        <v>397</v>
      </c>
    </row>
    <row r="110" spans="1:13" x14ac:dyDescent="0.2">
      <c r="A110" s="8" t="str">
        <f t="shared" si="7"/>
        <v>2023/12末</v>
      </c>
      <c r="B110" s="8" t="str">
        <f t="shared" si="7"/>
        <v>令和5/12末</v>
      </c>
      <c r="C110" s="16">
        <v>108</v>
      </c>
      <c r="D110" s="16">
        <v>141</v>
      </c>
      <c r="E110" s="17" t="s">
        <v>146</v>
      </c>
      <c r="F110" s="16">
        <v>465</v>
      </c>
      <c r="G110" s="16">
        <v>3</v>
      </c>
      <c r="H110" s="16">
        <v>466</v>
      </c>
      <c r="I110" s="16">
        <v>7</v>
      </c>
      <c r="J110" s="16">
        <v>931</v>
      </c>
      <c r="K110" s="16">
        <v>10</v>
      </c>
      <c r="L110" s="16">
        <v>396</v>
      </c>
      <c r="M110" s="9" t="s">
        <v>397</v>
      </c>
    </row>
    <row r="111" spans="1:13" x14ac:dyDescent="0.2">
      <c r="A111" s="10" t="str">
        <f t="shared" si="7"/>
        <v>2023/12末</v>
      </c>
      <c r="B111" s="10" t="str">
        <f t="shared" si="7"/>
        <v>令和5/12末</v>
      </c>
      <c r="C111" s="18">
        <v>109</v>
      </c>
      <c r="D111" s="18">
        <v>142</v>
      </c>
      <c r="E111" s="19" t="s">
        <v>147</v>
      </c>
      <c r="F111" s="18">
        <v>347</v>
      </c>
      <c r="G111" s="18">
        <v>3</v>
      </c>
      <c r="H111" s="18">
        <v>374</v>
      </c>
      <c r="I111" s="18">
        <v>5</v>
      </c>
      <c r="J111" s="18">
        <v>721</v>
      </c>
      <c r="K111" s="18">
        <v>8</v>
      </c>
      <c r="L111" s="18">
        <v>368</v>
      </c>
      <c r="M111" s="7" t="s">
        <v>397</v>
      </c>
    </row>
    <row r="112" spans="1:13" x14ac:dyDescent="0.2">
      <c r="A112" s="8" t="str">
        <f t="shared" si="7"/>
        <v>2023/12末</v>
      </c>
      <c r="B112" s="8" t="str">
        <f t="shared" si="7"/>
        <v>令和5/12末</v>
      </c>
      <c r="C112" s="16">
        <v>110</v>
      </c>
      <c r="D112" s="16">
        <v>143</v>
      </c>
      <c r="E112" s="17" t="s">
        <v>148</v>
      </c>
      <c r="F112" s="16">
        <v>428</v>
      </c>
      <c r="G112" s="16">
        <v>8</v>
      </c>
      <c r="H112" s="16">
        <v>405</v>
      </c>
      <c r="I112" s="16">
        <v>13</v>
      </c>
      <c r="J112" s="16">
        <v>833</v>
      </c>
      <c r="K112" s="16">
        <v>21</v>
      </c>
      <c r="L112" s="16">
        <v>391</v>
      </c>
      <c r="M112" s="9" t="s">
        <v>397</v>
      </c>
    </row>
    <row r="113" spans="1:13" x14ac:dyDescent="0.2">
      <c r="A113" s="10" t="str">
        <f t="shared" si="7"/>
        <v>2023/12末</v>
      </c>
      <c r="B113" s="10" t="str">
        <f t="shared" si="7"/>
        <v>令和5/12末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35</v>
      </c>
      <c r="I113" s="18">
        <v>0</v>
      </c>
      <c r="J113" s="18">
        <v>79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2023/12末</v>
      </c>
      <c r="B114" s="8" t="str">
        <f t="shared" si="7"/>
        <v>令和5/12末</v>
      </c>
      <c r="C114" s="16">
        <v>112</v>
      </c>
      <c r="D114" s="16">
        <v>145</v>
      </c>
      <c r="E114" s="17" t="s">
        <v>150</v>
      </c>
      <c r="F114" s="16">
        <v>167</v>
      </c>
      <c r="G114" s="16">
        <v>0</v>
      </c>
      <c r="H114" s="16">
        <v>162</v>
      </c>
      <c r="I114" s="16">
        <v>1</v>
      </c>
      <c r="J114" s="16">
        <v>329</v>
      </c>
      <c r="K114" s="16">
        <v>1</v>
      </c>
      <c r="L114" s="16">
        <v>153</v>
      </c>
      <c r="M114" s="9" t="s">
        <v>397</v>
      </c>
    </row>
    <row r="115" spans="1:13" x14ac:dyDescent="0.2">
      <c r="A115" s="10" t="str">
        <f t="shared" si="7"/>
        <v>2023/12末</v>
      </c>
      <c r="B115" s="10" t="str">
        <f t="shared" si="7"/>
        <v>令和5/12末</v>
      </c>
      <c r="C115" s="18">
        <v>113</v>
      </c>
      <c r="D115" s="18">
        <v>146</v>
      </c>
      <c r="E115" s="19" t="s">
        <v>151</v>
      </c>
      <c r="F115" s="18">
        <v>136</v>
      </c>
      <c r="G115" s="18">
        <v>3</v>
      </c>
      <c r="H115" s="18">
        <v>140</v>
      </c>
      <c r="I115" s="18">
        <v>0</v>
      </c>
      <c r="J115" s="18">
        <v>276</v>
      </c>
      <c r="K115" s="18">
        <v>3</v>
      </c>
      <c r="L115" s="18">
        <v>118</v>
      </c>
      <c r="M115" s="7" t="s">
        <v>397</v>
      </c>
    </row>
    <row r="116" spans="1:13" x14ac:dyDescent="0.2">
      <c r="A116" s="8" t="str">
        <f t="shared" si="7"/>
        <v>2023/12末</v>
      </c>
      <c r="B116" s="8" t="str">
        <f t="shared" si="7"/>
        <v>令和5/12末</v>
      </c>
      <c r="C116" s="16">
        <v>114</v>
      </c>
      <c r="D116" s="16">
        <v>147</v>
      </c>
      <c r="E116" s="17" t="s">
        <v>152</v>
      </c>
      <c r="F116" s="16">
        <v>96</v>
      </c>
      <c r="G116" s="16">
        <v>0</v>
      </c>
      <c r="H116" s="16">
        <v>110</v>
      </c>
      <c r="I116" s="16">
        <v>0</v>
      </c>
      <c r="J116" s="16">
        <v>206</v>
      </c>
      <c r="K116" s="16">
        <v>0</v>
      </c>
      <c r="L116" s="16">
        <v>81</v>
      </c>
      <c r="M116" s="9" t="s">
        <v>397</v>
      </c>
    </row>
    <row r="117" spans="1:13" x14ac:dyDescent="0.2">
      <c r="A117" s="10" t="str">
        <f t="shared" ref="A117:B132" si="8">A116</f>
        <v>2023/12末</v>
      </c>
      <c r="B117" s="10" t="str">
        <f t="shared" si="8"/>
        <v>令和5/12末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2023/12末</v>
      </c>
      <c r="B118" s="8" t="str">
        <f t="shared" si="8"/>
        <v>令和5/12末</v>
      </c>
      <c r="C118" s="16">
        <v>116</v>
      </c>
      <c r="D118" s="16">
        <v>110</v>
      </c>
      <c r="E118" s="17" t="s">
        <v>154</v>
      </c>
      <c r="F118" s="16">
        <v>225</v>
      </c>
      <c r="G118" s="16">
        <v>2</v>
      </c>
      <c r="H118" s="16">
        <v>260</v>
      </c>
      <c r="I118" s="16">
        <v>8</v>
      </c>
      <c r="J118" s="16">
        <v>485</v>
      </c>
      <c r="K118" s="16">
        <v>10</v>
      </c>
      <c r="L118" s="16">
        <v>194</v>
      </c>
      <c r="M118" s="9" t="s">
        <v>398</v>
      </c>
    </row>
    <row r="119" spans="1:13" x14ac:dyDescent="0.2">
      <c r="A119" s="10" t="str">
        <f t="shared" si="8"/>
        <v>2023/12末</v>
      </c>
      <c r="B119" s="10" t="str">
        <f t="shared" si="8"/>
        <v>令和5/12末</v>
      </c>
      <c r="C119" s="18">
        <v>117</v>
      </c>
      <c r="D119" s="18">
        <v>111</v>
      </c>
      <c r="E119" s="19" t="s">
        <v>155</v>
      </c>
      <c r="F119" s="18">
        <v>184</v>
      </c>
      <c r="G119" s="18">
        <v>7</v>
      </c>
      <c r="H119" s="18">
        <v>211</v>
      </c>
      <c r="I119" s="18">
        <v>12</v>
      </c>
      <c r="J119" s="18">
        <v>395</v>
      </c>
      <c r="K119" s="18">
        <v>19</v>
      </c>
      <c r="L119" s="18">
        <v>193</v>
      </c>
      <c r="M119" s="7" t="s">
        <v>398</v>
      </c>
    </row>
    <row r="120" spans="1:13" x14ac:dyDescent="0.2">
      <c r="A120" s="8" t="str">
        <f t="shared" si="8"/>
        <v>2023/12末</v>
      </c>
      <c r="B120" s="8" t="str">
        <f t="shared" si="8"/>
        <v>令和5/12末</v>
      </c>
      <c r="C120" s="16">
        <v>118</v>
      </c>
      <c r="D120" s="16">
        <v>112</v>
      </c>
      <c r="E120" s="17" t="s">
        <v>156</v>
      </c>
      <c r="F120" s="16">
        <v>88</v>
      </c>
      <c r="G120" s="16">
        <v>1</v>
      </c>
      <c r="H120" s="16">
        <v>96</v>
      </c>
      <c r="I120" s="16">
        <v>1</v>
      </c>
      <c r="J120" s="16">
        <v>184</v>
      </c>
      <c r="K120" s="16">
        <v>2</v>
      </c>
      <c r="L120" s="16">
        <v>65</v>
      </c>
      <c r="M120" s="9" t="s">
        <v>398</v>
      </c>
    </row>
    <row r="121" spans="1:13" x14ac:dyDescent="0.2">
      <c r="A121" s="10" t="str">
        <f t="shared" si="8"/>
        <v>2023/12末</v>
      </c>
      <c r="B121" s="10" t="str">
        <f t="shared" si="8"/>
        <v>令和5/12末</v>
      </c>
      <c r="C121" s="18">
        <v>119</v>
      </c>
      <c r="D121" s="18">
        <v>113</v>
      </c>
      <c r="E121" s="19" t="s">
        <v>479</v>
      </c>
      <c r="F121" s="18">
        <v>72</v>
      </c>
      <c r="G121" s="18">
        <v>0</v>
      </c>
      <c r="H121" s="18">
        <v>87</v>
      </c>
      <c r="I121" s="18">
        <v>0</v>
      </c>
      <c r="J121" s="18">
        <v>159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2023/12末</v>
      </c>
      <c r="B122" s="8" t="str">
        <f t="shared" si="8"/>
        <v>令和5/12末</v>
      </c>
      <c r="C122" s="16">
        <v>120</v>
      </c>
      <c r="D122" s="16">
        <v>114</v>
      </c>
      <c r="E122" s="17" t="s">
        <v>157</v>
      </c>
      <c r="F122" s="16">
        <v>222</v>
      </c>
      <c r="G122" s="16">
        <v>3</v>
      </c>
      <c r="H122" s="16">
        <v>237</v>
      </c>
      <c r="I122" s="16">
        <v>3</v>
      </c>
      <c r="J122" s="16">
        <v>459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2023/12末</v>
      </c>
      <c r="B123" s="10" t="str">
        <f t="shared" si="8"/>
        <v>令和5/12末</v>
      </c>
      <c r="C123" s="18">
        <v>121</v>
      </c>
      <c r="D123" s="18">
        <v>115</v>
      </c>
      <c r="E123" s="19" t="s">
        <v>158</v>
      </c>
      <c r="F123" s="18">
        <v>488</v>
      </c>
      <c r="G123" s="18">
        <v>6</v>
      </c>
      <c r="H123" s="18">
        <v>490</v>
      </c>
      <c r="I123" s="18">
        <v>16</v>
      </c>
      <c r="J123" s="18">
        <v>978</v>
      </c>
      <c r="K123" s="18">
        <v>22</v>
      </c>
      <c r="L123" s="18">
        <v>427</v>
      </c>
      <c r="M123" s="7" t="s">
        <v>398</v>
      </c>
    </row>
    <row r="124" spans="1:13" x14ac:dyDescent="0.2">
      <c r="A124" s="8" t="str">
        <f t="shared" si="8"/>
        <v>2023/12末</v>
      </c>
      <c r="B124" s="8" t="str">
        <f t="shared" si="8"/>
        <v>令和5/12末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23</v>
      </c>
      <c r="I124" s="16">
        <v>0</v>
      </c>
      <c r="J124" s="16">
        <v>43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2023/12末</v>
      </c>
      <c r="B125" s="10" t="str">
        <f t="shared" si="8"/>
        <v>令和5/12末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2023/12末</v>
      </c>
      <c r="B126" s="8" t="str">
        <f t="shared" si="8"/>
        <v>令和5/12末</v>
      </c>
      <c r="C126" s="16">
        <v>124</v>
      </c>
      <c r="D126" s="16">
        <v>118</v>
      </c>
      <c r="E126" s="17" t="s">
        <v>161</v>
      </c>
      <c r="F126" s="16">
        <v>281</v>
      </c>
      <c r="G126" s="16">
        <v>0</v>
      </c>
      <c r="H126" s="16">
        <v>229</v>
      </c>
      <c r="I126" s="16">
        <v>2</v>
      </c>
      <c r="J126" s="16">
        <v>510</v>
      </c>
      <c r="K126" s="16">
        <v>2</v>
      </c>
      <c r="L126" s="16">
        <v>215</v>
      </c>
      <c r="M126" s="9" t="s">
        <v>398</v>
      </c>
    </row>
    <row r="127" spans="1:13" x14ac:dyDescent="0.2">
      <c r="A127" s="10" t="str">
        <f t="shared" si="8"/>
        <v>2023/12末</v>
      </c>
      <c r="B127" s="10" t="str">
        <f t="shared" si="8"/>
        <v>令和5/12末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9</v>
      </c>
      <c r="I127" s="18">
        <v>0</v>
      </c>
      <c r="J127" s="18">
        <v>19</v>
      </c>
      <c r="K127" s="18">
        <v>0</v>
      </c>
      <c r="L127" s="18">
        <v>10</v>
      </c>
      <c r="M127" s="7" t="s">
        <v>398</v>
      </c>
    </row>
    <row r="128" spans="1:13" x14ac:dyDescent="0.2">
      <c r="A128" s="8" t="str">
        <f t="shared" si="8"/>
        <v>2023/12末</v>
      </c>
      <c r="B128" s="8" t="str">
        <f t="shared" si="8"/>
        <v>令和5/12末</v>
      </c>
      <c r="C128" s="16">
        <v>126</v>
      </c>
      <c r="D128" s="16">
        <v>122</v>
      </c>
      <c r="E128" s="17" t="s">
        <v>163</v>
      </c>
      <c r="F128" s="16">
        <v>41</v>
      </c>
      <c r="G128" s="16">
        <v>0</v>
      </c>
      <c r="H128" s="16">
        <v>46</v>
      </c>
      <c r="I128" s="16">
        <v>0</v>
      </c>
      <c r="J128" s="16">
        <v>87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2023/12末</v>
      </c>
      <c r="B129" s="10" t="str">
        <f t="shared" si="8"/>
        <v>令和5/12末</v>
      </c>
      <c r="C129" s="18">
        <v>127</v>
      </c>
      <c r="D129" s="18">
        <v>123</v>
      </c>
      <c r="E129" s="19" t="s">
        <v>164</v>
      </c>
      <c r="F129" s="18">
        <v>321</v>
      </c>
      <c r="G129" s="18">
        <v>4</v>
      </c>
      <c r="H129" s="18">
        <v>334</v>
      </c>
      <c r="I129" s="18">
        <v>0</v>
      </c>
      <c r="J129" s="18">
        <v>655</v>
      </c>
      <c r="K129" s="18">
        <v>4</v>
      </c>
      <c r="L129" s="18">
        <v>269</v>
      </c>
      <c r="M129" s="7" t="s">
        <v>398</v>
      </c>
    </row>
    <row r="130" spans="1:13" x14ac:dyDescent="0.2">
      <c r="A130" s="8" t="str">
        <f t="shared" si="8"/>
        <v>2023/12末</v>
      </c>
      <c r="B130" s="8" t="str">
        <f t="shared" si="8"/>
        <v>令和5/12末</v>
      </c>
      <c r="C130" s="16">
        <v>128</v>
      </c>
      <c r="D130" s="16">
        <v>124</v>
      </c>
      <c r="E130" s="17" t="s">
        <v>165</v>
      </c>
      <c r="F130" s="16">
        <v>203</v>
      </c>
      <c r="G130" s="16">
        <v>3</v>
      </c>
      <c r="H130" s="16">
        <v>213</v>
      </c>
      <c r="I130" s="16">
        <v>0</v>
      </c>
      <c r="J130" s="16">
        <v>416</v>
      </c>
      <c r="K130" s="16">
        <v>3</v>
      </c>
      <c r="L130" s="16">
        <v>161</v>
      </c>
      <c r="M130" s="9" t="s">
        <v>398</v>
      </c>
    </row>
    <row r="131" spans="1:13" x14ac:dyDescent="0.2">
      <c r="A131" s="10" t="str">
        <f t="shared" si="8"/>
        <v>2023/12末</v>
      </c>
      <c r="B131" s="10" t="str">
        <f t="shared" si="8"/>
        <v>令和5/12末</v>
      </c>
      <c r="C131" s="18">
        <v>129</v>
      </c>
      <c r="D131" s="18">
        <v>125</v>
      </c>
      <c r="E131" s="19" t="s">
        <v>166</v>
      </c>
      <c r="F131" s="18">
        <v>408</v>
      </c>
      <c r="G131" s="18">
        <v>0</v>
      </c>
      <c r="H131" s="18">
        <v>392</v>
      </c>
      <c r="I131" s="18">
        <v>3</v>
      </c>
      <c r="J131" s="18">
        <v>800</v>
      </c>
      <c r="K131" s="18">
        <v>3</v>
      </c>
      <c r="L131" s="18">
        <v>282</v>
      </c>
      <c r="M131" s="7" t="s">
        <v>398</v>
      </c>
    </row>
    <row r="132" spans="1:13" x14ac:dyDescent="0.2">
      <c r="A132" s="8" t="str">
        <f t="shared" si="8"/>
        <v>2023/12末</v>
      </c>
      <c r="B132" s="8" t="str">
        <f t="shared" si="8"/>
        <v>令和5/12末</v>
      </c>
      <c r="C132" s="16">
        <v>130</v>
      </c>
      <c r="D132" s="16">
        <v>126</v>
      </c>
      <c r="E132" s="17" t="s">
        <v>167</v>
      </c>
      <c r="F132" s="16">
        <v>143</v>
      </c>
      <c r="G132" s="16">
        <v>1</v>
      </c>
      <c r="H132" s="16">
        <v>133</v>
      </c>
      <c r="I132" s="16">
        <v>1</v>
      </c>
      <c r="J132" s="16">
        <v>276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2023/12末</v>
      </c>
      <c r="B133" s="10" t="str">
        <f t="shared" si="9"/>
        <v>令和5/12末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2023/12末</v>
      </c>
      <c r="B134" s="8" t="str">
        <f t="shared" si="9"/>
        <v>令和5/12末</v>
      </c>
      <c r="C134" s="16">
        <v>132</v>
      </c>
      <c r="D134" s="16">
        <v>128</v>
      </c>
      <c r="E134" s="17" t="s">
        <v>169</v>
      </c>
      <c r="F134" s="16">
        <v>102</v>
      </c>
      <c r="G134" s="16">
        <v>1</v>
      </c>
      <c r="H134" s="16">
        <v>106</v>
      </c>
      <c r="I134" s="16">
        <v>0</v>
      </c>
      <c r="J134" s="16">
        <v>208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2023/12末</v>
      </c>
      <c r="B135" s="10" t="str">
        <f t="shared" si="9"/>
        <v>令和5/12末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73</v>
      </c>
      <c r="I135" s="18">
        <v>0</v>
      </c>
      <c r="J135" s="18">
        <v>146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2023/12末</v>
      </c>
      <c r="B136" s="8" t="str">
        <f t="shared" si="9"/>
        <v>令和5/12末</v>
      </c>
      <c r="C136" s="16">
        <v>134</v>
      </c>
      <c r="D136" s="16">
        <v>130</v>
      </c>
      <c r="E136" s="17" t="s">
        <v>171</v>
      </c>
      <c r="F136" s="16">
        <v>12</v>
      </c>
      <c r="G136" s="16">
        <v>0</v>
      </c>
      <c r="H136" s="16">
        <v>67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2023/12末</v>
      </c>
      <c r="B137" s="10" t="str">
        <f t="shared" si="9"/>
        <v>令和5/12末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2023/12末</v>
      </c>
      <c r="B138" s="8" t="str">
        <f t="shared" si="9"/>
        <v>令和5/12末</v>
      </c>
      <c r="C138" s="16">
        <v>136</v>
      </c>
      <c r="D138" s="16">
        <v>150</v>
      </c>
      <c r="E138" s="17" t="s">
        <v>173</v>
      </c>
      <c r="F138" s="16">
        <v>154</v>
      </c>
      <c r="G138" s="16">
        <v>0</v>
      </c>
      <c r="H138" s="16">
        <v>152</v>
      </c>
      <c r="I138" s="16">
        <v>0</v>
      </c>
      <c r="J138" s="16">
        <v>306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2023/12末</v>
      </c>
      <c r="B139" s="10" t="str">
        <f t="shared" si="9"/>
        <v>令和5/12末</v>
      </c>
      <c r="C139" s="18">
        <v>137</v>
      </c>
      <c r="D139" s="18">
        <v>151</v>
      </c>
      <c r="E139" s="19" t="s">
        <v>174</v>
      </c>
      <c r="F139" s="18">
        <v>354</v>
      </c>
      <c r="G139" s="18">
        <v>10</v>
      </c>
      <c r="H139" s="18">
        <v>357</v>
      </c>
      <c r="I139" s="18">
        <v>5</v>
      </c>
      <c r="J139" s="18">
        <v>711</v>
      </c>
      <c r="K139" s="18">
        <v>15</v>
      </c>
      <c r="L139" s="18">
        <v>272</v>
      </c>
      <c r="M139" s="7" t="s">
        <v>399</v>
      </c>
    </row>
    <row r="140" spans="1:13" x14ac:dyDescent="0.2">
      <c r="A140" s="8" t="str">
        <f t="shared" si="9"/>
        <v>2023/12末</v>
      </c>
      <c r="B140" s="8" t="str">
        <f t="shared" si="9"/>
        <v>令和5/12末</v>
      </c>
      <c r="C140" s="16">
        <v>138</v>
      </c>
      <c r="D140" s="16">
        <v>152</v>
      </c>
      <c r="E140" s="17" t="s">
        <v>175</v>
      </c>
      <c r="F140" s="16">
        <v>335</v>
      </c>
      <c r="G140" s="16">
        <v>0</v>
      </c>
      <c r="H140" s="16">
        <v>357</v>
      </c>
      <c r="I140" s="16">
        <v>1</v>
      </c>
      <c r="J140" s="16">
        <v>692</v>
      </c>
      <c r="K140" s="16">
        <v>1</v>
      </c>
      <c r="L140" s="16">
        <v>263</v>
      </c>
      <c r="M140" s="9" t="s">
        <v>399</v>
      </c>
    </row>
    <row r="141" spans="1:13" x14ac:dyDescent="0.2">
      <c r="A141" s="10" t="str">
        <f t="shared" si="9"/>
        <v>2023/12末</v>
      </c>
      <c r="B141" s="10" t="str">
        <f t="shared" si="9"/>
        <v>令和5/12末</v>
      </c>
      <c r="C141" s="18">
        <v>139</v>
      </c>
      <c r="D141" s="18">
        <v>153</v>
      </c>
      <c r="E141" s="19" t="s">
        <v>176</v>
      </c>
      <c r="F141" s="18">
        <v>129</v>
      </c>
      <c r="G141" s="18">
        <v>1</v>
      </c>
      <c r="H141" s="18">
        <v>130</v>
      </c>
      <c r="I141" s="18">
        <v>3</v>
      </c>
      <c r="J141" s="18">
        <v>259</v>
      </c>
      <c r="K141" s="18">
        <v>4</v>
      </c>
      <c r="L141" s="18">
        <v>114</v>
      </c>
      <c r="M141" s="7" t="s">
        <v>399</v>
      </c>
    </row>
    <row r="142" spans="1:13" x14ac:dyDescent="0.2">
      <c r="A142" s="8" t="str">
        <f t="shared" si="9"/>
        <v>2023/12末</v>
      </c>
      <c r="B142" s="8" t="str">
        <f t="shared" si="9"/>
        <v>令和5/12末</v>
      </c>
      <c r="C142" s="16">
        <v>140</v>
      </c>
      <c r="D142" s="16">
        <v>154</v>
      </c>
      <c r="E142" s="17" t="s">
        <v>177</v>
      </c>
      <c r="F142" s="16">
        <v>130</v>
      </c>
      <c r="G142" s="16">
        <v>0</v>
      </c>
      <c r="H142" s="16">
        <v>149</v>
      </c>
      <c r="I142" s="16">
        <v>0</v>
      </c>
      <c r="J142" s="16">
        <v>279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2023/12末</v>
      </c>
      <c r="B143" s="10" t="str">
        <f t="shared" si="9"/>
        <v>令和5/12末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10</v>
      </c>
      <c r="H143" s="18">
        <v>130</v>
      </c>
      <c r="I143" s="18">
        <v>6</v>
      </c>
      <c r="J143" s="18">
        <v>267</v>
      </c>
      <c r="K143" s="18">
        <v>16</v>
      </c>
      <c r="L143" s="18">
        <v>113</v>
      </c>
      <c r="M143" s="7" t="s">
        <v>399</v>
      </c>
    </row>
    <row r="144" spans="1:13" x14ac:dyDescent="0.2">
      <c r="A144" s="8" t="str">
        <f t="shared" si="9"/>
        <v>2023/12末</v>
      </c>
      <c r="B144" s="8" t="str">
        <f t="shared" si="9"/>
        <v>令和5/12末</v>
      </c>
      <c r="C144" s="16">
        <v>142</v>
      </c>
      <c r="D144" s="16">
        <v>157</v>
      </c>
      <c r="E144" s="17" t="s">
        <v>179</v>
      </c>
      <c r="F144" s="16">
        <v>58</v>
      </c>
      <c r="G144" s="16">
        <v>0</v>
      </c>
      <c r="H144" s="16">
        <v>51</v>
      </c>
      <c r="I144" s="16">
        <v>0</v>
      </c>
      <c r="J144" s="16">
        <v>109</v>
      </c>
      <c r="K144" s="16">
        <v>0</v>
      </c>
      <c r="L144" s="16">
        <v>109</v>
      </c>
      <c r="M144" s="9" t="s">
        <v>399</v>
      </c>
    </row>
    <row r="145" spans="1:13" x14ac:dyDescent="0.2">
      <c r="A145" s="10" t="str">
        <f t="shared" si="9"/>
        <v>2023/12末</v>
      </c>
      <c r="B145" s="10" t="str">
        <f t="shared" si="9"/>
        <v>令和5/12末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79</v>
      </c>
      <c r="I145" s="18">
        <v>0</v>
      </c>
      <c r="J145" s="18">
        <v>91</v>
      </c>
      <c r="K145" s="18">
        <v>0</v>
      </c>
      <c r="L145" s="18">
        <v>91</v>
      </c>
      <c r="M145" s="7" t="s">
        <v>399</v>
      </c>
    </row>
    <row r="146" spans="1:13" x14ac:dyDescent="0.2">
      <c r="A146" s="8" t="str">
        <f t="shared" si="9"/>
        <v>2023/12末</v>
      </c>
      <c r="B146" s="8" t="str">
        <f t="shared" si="9"/>
        <v>令和5/12末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31</v>
      </c>
      <c r="I146" s="16">
        <v>0</v>
      </c>
      <c r="J146" s="16">
        <v>55</v>
      </c>
      <c r="K146" s="16">
        <v>0</v>
      </c>
      <c r="L146" s="16">
        <v>55</v>
      </c>
      <c r="M146" s="9" t="s">
        <v>400</v>
      </c>
    </row>
    <row r="147" spans="1:13" x14ac:dyDescent="0.2">
      <c r="A147" s="10" t="str">
        <f t="shared" si="9"/>
        <v>2023/12末</v>
      </c>
      <c r="B147" s="10" t="str">
        <f t="shared" si="9"/>
        <v>令和5/12末</v>
      </c>
      <c r="C147" s="18">
        <v>145</v>
      </c>
      <c r="D147" s="18">
        <v>160</v>
      </c>
      <c r="E147" s="19" t="s">
        <v>472</v>
      </c>
      <c r="F147" s="18">
        <v>126</v>
      </c>
      <c r="G147" s="18">
        <v>2</v>
      </c>
      <c r="H147" s="18">
        <v>104</v>
      </c>
      <c r="I147" s="18">
        <v>2</v>
      </c>
      <c r="J147" s="18">
        <v>230</v>
      </c>
      <c r="K147" s="18">
        <v>4</v>
      </c>
      <c r="L147" s="18">
        <v>118</v>
      </c>
      <c r="M147" s="7" t="s">
        <v>400</v>
      </c>
    </row>
    <row r="148" spans="1:13" x14ac:dyDescent="0.2">
      <c r="A148" s="8" t="str">
        <f t="shared" si="9"/>
        <v>2023/12末</v>
      </c>
      <c r="B148" s="8" t="str">
        <f t="shared" si="9"/>
        <v>令和5/12末</v>
      </c>
      <c r="C148" s="16">
        <v>146</v>
      </c>
      <c r="D148" s="16">
        <v>161</v>
      </c>
      <c r="E148" s="17" t="s">
        <v>182</v>
      </c>
      <c r="F148" s="16">
        <v>271</v>
      </c>
      <c r="G148" s="16">
        <v>8</v>
      </c>
      <c r="H148" s="16">
        <v>212</v>
      </c>
      <c r="I148" s="16">
        <v>3</v>
      </c>
      <c r="J148" s="16">
        <v>483</v>
      </c>
      <c r="K148" s="16">
        <v>11</v>
      </c>
      <c r="L148" s="16">
        <v>195</v>
      </c>
      <c r="M148" s="9" t="s">
        <v>400</v>
      </c>
    </row>
    <row r="149" spans="1:13" x14ac:dyDescent="0.2">
      <c r="A149" s="10" t="str">
        <f t="shared" ref="A149:B164" si="10">A148</f>
        <v>2023/12末</v>
      </c>
      <c r="B149" s="10" t="str">
        <f t="shared" si="10"/>
        <v>令和5/12末</v>
      </c>
      <c r="C149" s="18">
        <v>147</v>
      </c>
      <c r="D149" s="18">
        <v>162</v>
      </c>
      <c r="E149" s="19" t="s">
        <v>183</v>
      </c>
      <c r="F149" s="18">
        <v>79</v>
      </c>
      <c r="G149" s="18">
        <v>0</v>
      </c>
      <c r="H149" s="18">
        <v>71</v>
      </c>
      <c r="I149" s="18">
        <v>1</v>
      </c>
      <c r="J149" s="18">
        <v>150</v>
      </c>
      <c r="K149" s="18">
        <v>1</v>
      </c>
      <c r="L149" s="18">
        <v>63</v>
      </c>
      <c r="M149" s="7" t="s">
        <v>400</v>
      </c>
    </row>
    <row r="150" spans="1:13" x14ac:dyDescent="0.2">
      <c r="A150" s="8" t="str">
        <f t="shared" si="10"/>
        <v>2023/12末</v>
      </c>
      <c r="B150" s="8" t="str">
        <f t="shared" si="10"/>
        <v>令和5/12末</v>
      </c>
      <c r="C150" s="16">
        <v>148</v>
      </c>
      <c r="D150" s="16">
        <v>163</v>
      </c>
      <c r="E150" s="17" t="s">
        <v>184</v>
      </c>
      <c r="F150" s="16">
        <v>52</v>
      </c>
      <c r="G150" s="16">
        <v>0</v>
      </c>
      <c r="H150" s="16">
        <v>47</v>
      </c>
      <c r="I150" s="16">
        <v>0</v>
      </c>
      <c r="J150" s="16">
        <v>99</v>
      </c>
      <c r="K150" s="16">
        <v>0</v>
      </c>
      <c r="L150" s="16">
        <v>43</v>
      </c>
      <c r="M150" s="9" t="s">
        <v>400</v>
      </c>
    </row>
    <row r="151" spans="1:13" x14ac:dyDescent="0.2">
      <c r="A151" s="10" t="str">
        <f t="shared" si="10"/>
        <v>2023/12末</v>
      </c>
      <c r="B151" s="10" t="str">
        <f t="shared" si="10"/>
        <v>令和5/12末</v>
      </c>
      <c r="C151" s="18">
        <v>149</v>
      </c>
      <c r="D151" s="18">
        <v>164</v>
      </c>
      <c r="E151" s="19" t="s">
        <v>185</v>
      </c>
      <c r="F151" s="18">
        <v>66</v>
      </c>
      <c r="G151" s="18">
        <v>0</v>
      </c>
      <c r="H151" s="18">
        <v>72</v>
      </c>
      <c r="I151" s="18">
        <v>2</v>
      </c>
      <c r="J151" s="18">
        <v>138</v>
      </c>
      <c r="K151" s="18">
        <v>2</v>
      </c>
      <c r="L151" s="18">
        <v>69</v>
      </c>
      <c r="M151" s="7" t="s">
        <v>400</v>
      </c>
    </row>
    <row r="152" spans="1:13" x14ac:dyDescent="0.2">
      <c r="A152" s="8" t="str">
        <f t="shared" si="10"/>
        <v>2023/12末</v>
      </c>
      <c r="B152" s="8" t="str">
        <f t="shared" si="10"/>
        <v>令和5/12末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2023/12末</v>
      </c>
      <c r="B153" s="10" t="str">
        <f t="shared" si="10"/>
        <v>令和5/12末</v>
      </c>
      <c r="C153" s="18">
        <v>151</v>
      </c>
      <c r="D153" s="18">
        <v>166</v>
      </c>
      <c r="E153" s="19" t="s">
        <v>187</v>
      </c>
      <c r="F153" s="18">
        <v>113</v>
      </c>
      <c r="G153" s="18">
        <v>0</v>
      </c>
      <c r="H153" s="18">
        <v>120</v>
      </c>
      <c r="I153" s="18">
        <v>1</v>
      </c>
      <c r="J153" s="18">
        <v>233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2023/12末</v>
      </c>
      <c r="B154" s="8" t="str">
        <f t="shared" si="10"/>
        <v>令和5/12末</v>
      </c>
      <c r="C154" s="16">
        <v>152</v>
      </c>
      <c r="D154" s="16">
        <v>167</v>
      </c>
      <c r="E154" s="17" t="s">
        <v>188</v>
      </c>
      <c r="F154" s="16">
        <v>143</v>
      </c>
      <c r="G154" s="16">
        <v>0</v>
      </c>
      <c r="H154" s="16">
        <v>161</v>
      </c>
      <c r="I154" s="16">
        <v>1</v>
      </c>
      <c r="J154" s="16">
        <v>304</v>
      </c>
      <c r="K154" s="16">
        <v>1</v>
      </c>
      <c r="L154" s="16">
        <v>126</v>
      </c>
      <c r="M154" s="9" t="s">
        <v>400</v>
      </c>
    </row>
    <row r="155" spans="1:13" x14ac:dyDescent="0.2">
      <c r="A155" s="10" t="str">
        <f t="shared" si="10"/>
        <v>2023/12末</v>
      </c>
      <c r="B155" s="10" t="str">
        <f t="shared" si="10"/>
        <v>令和5/12末</v>
      </c>
      <c r="C155" s="18">
        <v>153</v>
      </c>
      <c r="D155" s="18">
        <v>168</v>
      </c>
      <c r="E155" s="19" t="s">
        <v>189</v>
      </c>
      <c r="F155" s="18">
        <v>272</v>
      </c>
      <c r="G155" s="18">
        <v>1</v>
      </c>
      <c r="H155" s="18">
        <v>256</v>
      </c>
      <c r="I155" s="18">
        <v>0</v>
      </c>
      <c r="J155" s="18">
        <v>528</v>
      </c>
      <c r="K155" s="18">
        <v>1</v>
      </c>
      <c r="L155" s="18">
        <v>229</v>
      </c>
      <c r="M155" s="7" t="s">
        <v>400</v>
      </c>
    </row>
    <row r="156" spans="1:13" x14ac:dyDescent="0.2">
      <c r="A156" s="8" t="str">
        <f t="shared" si="10"/>
        <v>2023/12末</v>
      </c>
      <c r="B156" s="8" t="str">
        <f t="shared" si="10"/>
        <v>令和5/12末</v>
      </c>
      <c r="C156" s="16">
        <v>154</v>
      </c>
      <c r="D156" s="16">
        <v>169</v>
      </c>
      <c r="E156" s="17" t="s">
        <v>190</v>
      </c>
      <c r="F156" s="16">
        <v>263</v>
      </c>
      <c r="G156" s="16">
        <v>1</v>
      </c>
      <c r="H156" s="16">
        <v>246</v>
      </c>
      <c r="I156" s="16">
        <v>2</v>
      </c>
      <c r="J156" s="16">
        <v>509</v>
      </c>
      <c r="K156" s="16">
        <v>3</v>
      </c>
      <c r="L156" s="16">
        <v>186</v>
      </c>
      <c r="M156" s="9" t="s">
        <v>400</v>
      </c>
    </row>
    <row r="157" spans="1:13" x14ac:dyDescent="0.2">
      <c r="A157" s="10" t="str">
        <f t="shared" si="10"/>
        <v>2023/12末</v>
      </c>
      <c r="B157" s="10" t="str">
        <f t="shared" si="10"/>
        <v>令和5/12末</v>
      </c>
      <c r="C157" s="18">
        <v>155</v>
      </c>
      <c r="D157" s="18">
        <v>170</v>
      </c>
      <c r="E157" s="19" t="s">
        <v>191</v>
      </c>
      <c r="F157" s="18">
        <v>482</v>
      </c>
      <c r="G157" s="18">
        <v>3</v>
      </c>
      <c r="H157" s="18">
        <v>507</v>
      </c>
      <c r="I157" s="18">
        <v>2</v>
      </c>
      <c r="J157" s="18">
        <v>989</v>
      </c>
      <c r="K157" s="18">
        <v>5</v>
      </c>
      <c r="L157" s="18">
        <v>379</v>
      </c>
      <c r="M157" s="7" t="s">
        <v>400</v>
      </c>
    </row>
    <row r="158" spans="1:13" x14ac:dyDescent="0.2">
      <c r="A158" s="8" t="str">
        <f t="shared" si="10"/>
        <v>2023/12末</v>
      </c>
      <c r="B158" s="8" t="str">
        <f t="shared" si="10"/>
        <v>令和5/12末</v>
      </c>
      <c r="C158" s="16">
        <v>156</v>
      </c>
      <c r="D158" s="16">
        <v>171</v>
      </c>
      <c r="E158" s="17" t="s">
        <v>192</v>
      </c>
      <c r="F158" s="16">
        <v>236</v>
      </c>
      <c r="G158" s="16">
        <v>0</v>
      </c>
      <c r="H158" s="16">
        <v>244</v>
      </c>
      <c r="I158" s="16">
        <v>0</v>
      </c>
      <c r="J158" s="16">
        <v>480</v>
      </c>
      <c r="K158" s="16">
        <v>0</v>
      </c>
      <c r="L158" s="16">
        <v>184</v>
      </c>
      <c r="M158" s="9" t="s">
        <v>400</v>
      </c>
    </row>
    <row r="159" spans="1:13" x14ac:dyDescent="0.2">
      <c r="A159" s="10" t="str">
        <f t="shared" si="10"/>
        <v>2023/12末</v>
      </c>
      <c r="B159" s="10" t="str">
        <f t="shared" si="10"/>
        <v>令和5/12末</v>
      </c>
      <c r="C159" s="18">
        <v>157</v>
      </c>
      <c r="D159" s="18">
        <v>172</v>
      </c>
      <c r="E159" s="19" t="s">
        <v>193</v>
      </c>
      <c r="F159" s="18">
        <v>470</v>
      </c>
      <c r="G159" s="18">
        <v>12</v>
      </c>
      <c r="H159" s="18">
        <v>475</v>
      </c>
      <c r="I159" s="18">
        <v>5</v>
      </c>
      <c r="J159" s="18">
        <v>945</v>
      </c>
      <c r="K159" s="18">
        <v>17</v>
      </c>
      <c r="L159" s="18">
        <v>358</v>
      </c>
      <c r="M159" s="7" t="s">
        <v>400</v>
      </c>
    </row>
    <row r="160" spans="1:13" x14ac:dyDescent="0.2">
      <c r="A160" s="8" t="str">
        <f t="shared" si="10"/>
        <v>2023/12末</v>
      </c>
      <c r="B160" s="8" t="str">
        <f t="shared" si="10"/>
        <v>令和5/12末</v>
      </c>
      <c r="C160" s="16">
        <v>158</v>
      </c>
      <c r="D160" s="16">
        <v>173</v>
      </c>
      <c r="E160" s="17" t="s">
        <v>194</v>
      </c>
      <c r="F160" s="16">
        <v>262</v>
      </c>
      <c r="G160" s="16">
        <v>8</v>
      </c>
      <c r="H160" s="16">
        <v>242</v>
      </c>
      <c r="I160" s="16">
        <v>4</v>
      </c>
      <c r="J160" s="16">
        <v>504</v>
      </c>
      <c r="K160" s="16">
        <v>12</v>
      </c>
      <c r="L160" s="16">
        <v>214</v>
      </c>
      <c r="M160" s="9" t="s">
        <v>400</v>
      </c>
    </row>
    <row r="161" spans="1:13" x14ac:dyDescent="0.2">
      <c r="A161" s="10" t="str">
        <f t="shared" si="10"/>
        <v>2023/12末</v>
      </c>
      <c r="B161" s="10" t="str">
        <f t="shared" si="10"/>
        <v>令和5/12末</v>
      </c>
      <c r="C161" s="18">
        <v>159</v>
      </c>
      <c r="D161" s="18">
        <v>174</v>
      </c>
      <c r="E161" s="19" t="s">
        <v>473</v>
      </c>
      <c r="F161" s="18">
        <v>36</v>
      </c>
      <c r="G161" s="18">
        <v>0</v>
      </c>
      <c r="H161" s="18">
        <v>28</v>
      </c>
      <c r="I161" s="18">
        <v>0</v>
      </c>
      <c r="J161" s="18">
        <v>64</v>
      </c>
      <c r="K161" s="18">
        <v>0</v>
      </c>
      <c r="L161" s="18">
        <v>44</v>
      </c>
      <c r="M161" s="7" t="s">
        <v>400</v>
      </c>
    </row>
    <row r="162" spans="1:13" x14ac:dyDescent="0.2">
      <c r="A162" s="8" t="str">
        <f t="shared" si="10"/>
        <v>2023/12末</v>
      </c>
      <c r="B162" s="8" t="str">
        <f t="shared" si="10"/>
        <v>令和5/12末</v>
      </c>
      <c r="C162" s="16">
        <v>160</v>
      </c>
      <c r="D162" s="16">
        <v>175</v>
      </c>
      <c r="E162" s="17" t="s">
        <v>474</v>
      </c>
      <c r="F162" s="16">
        <v>375</v>
      </c>
      <c r="G162" s="16">
        <v>2</v>
      </c>
      <c r="H162" s="16">
        <v>368</v>
      </c>
      <c r="I162" s="16">
        <v>3</v>
      </c>
      <c r="J162" s="16">
        <v>743</v>
      </c>
      <c r="K162" s="16">
        <v>5</v>
      </c>
      <c r="L162" s="16">
        <v>307</v>
      </c>
      <c r="M162" s="9" t="s">
        <v>400</v>
      </c>
    </row>
    <row r="163" spans="1:13" x14ac:dyDescent="0.2">
      <c r="A163" s="10" t="str">
        <f t="shared" si="10"/>
        <v>2023/12末</v>
      </c>
      <c r="B163" s="10" t="str">
        <f t="shared" si="10"/>
        <v>令和5/12末</v>
      </c>
      <c r="C163" s="18">
        <v>161</v>
      </c>
      <c r="D163" s="18">
        <v>176</v>
      </c>
      <c r="E163" s="19" t="s">
        <v>475</v>
      </c>
      <c r="F163" s="18">
        <v>194</v>
      </c>
      <c r="G163" s="18">
        <v>0</v>
      </c>
      <c r="H163" s="18">
        <v>212</v>
      </c>
      <c r="I163" s="18">
        <v>1</v>
      </c>
      <c r="J163" s="18">
        <v>406</v>
      </c>
      <c r="K163" s="18">
        <v>1</v>
      </c>
      <c r="L163" s="18">
        <v>143</v>
      </c>
      <c r="M163" s="7" t="s">
        <v>400</v>
      </c>
    </row>
    <row r="164" spans="1:13" x14ac:dyDescent="0.2">
      <c r="A164" s="8" t="str">
        <f t="shared" si="10"/>
        <v>2023/12末</v>
      </c>
      <c r="B164" s="8" t="str">
        <f t="shared" si="10"/>
        <v>令和5/12末</v>
      </c>
      <c r="C164" s="16">
        <v>162</v>
      </c>
      <c r="D164" s="16">
        <v>177</v>
      </c>
      <c r="E164" s="17" t="s">
        <v>195</v>
      </c>
      <c r="F164" s="16">
        <v>88</v>
      </c>
      <c r="G164" s="16">
        <v>0</v>
      </c>
      <c r="H164" s="16">
        <v>91</v>
      </c>
      <c r="I164" s="16">
        <v>0</v>
      </c>
      <c r="J164" s="16">
        <v>179</v>
      </c>
      <c r="K164" s="16">
        <v>0</v>
      </c>
      <c r="L164" s="16">
        <v>84</v>
      </c>
      <c r="M164" s="9" t="s">
        <v>400</v>
      </c>
    </row>
    <row r="165" spans="1:13" x14ac:dyDescent="0.2">
      <c r="A165" s="10" t="str">
        <f t="shared" ref="A165:B180" si="11">A164</f>
        <v>2023/12末</v>
      </c>
      <c r="B165" s="10" t="str">
        <f t="shared" si="11"/>
        <v>令和5/12末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2023/12末</v>
      </c>
      <c r="B166" s="8" t="str">
        <f t="shared" si="11"/>
        <v>令和5/12末</v>
      </c>
      <c r="C166" s="16">
        <v>164</v>
      </c>
      <c r="D166" s="16">
        <v>179</v>
      </c>
      <c r="E166" s="17" t="s">
        <v>197</v>
      </c>
      <c r="F166" s="16">
        <v>251</v>
      </c>
      <c r="G166" s="16">
        <v>21</v>
      </c>
      <c r="H166" s="16">
        <v>227</v>
      </c>
      <c r="I166" s="16">
        <v>9</v>
      </c>
      <c r="J166" s="16">
        <v>478</v>
      </c>
      <c r="K166" s="16">
        <v>30</v>
      </c>
      <c r="L166" s="16">
        <v>216</v>
      </c>
      <c r="M166" s="9" t="s">
        <v>400</v>
      </c>
    </row>
    <row r="167" spans="1:13" x14ac:dyDescent="0.2">
      <c r="A167" s="10" t="str">
        <f t="shared" si="11"/>
        <v>2023/12末</v>
      </c>
      <c r="B167" s="10" t="str">
        <f t="shared" si="11"/>
        <v>令和5/12末</v>
      </c>
      <c r="C167" s="18">
        <v>165</v>
      </c>
      <c r="D167" s="18">
        <v>193</v>
      </c>
      <c r="E167" s="19" t="s">
        <v>198</v>
      </c>
      <c r="F167" s="18">
        <v>210</v>
      </c>
      <c r="G167" s="18">
        <v>0</v>
      </c>
      <c r="H167" s="18">
        <v>239</v>
      </c>
      <c r="I167" s="18">
        <v>1</v>
      </c>
      <c r="J167" s="18">
        <v>449</v>
      </c>
      <c r="K167" s="18">
        <v>1</v>
      </c>
      <c r="L167" s="18">
        <v>168</v>
      </c>
      <c r="M167" s="7" t="s">
        <v>400</v>
      </c>
    </row>
    <row r="168" spans="1:13" x14ac:dyDescent="0.2">
      <c r="A168" s="8" t="str">
        <f t="shared" si="11"/>
        <v>2023/12末</v>
      </c>
      <c r="B168" s="8" t="str">
        <f t="shared" si="11"/>
        <v>令和5/12末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27</v>
      </c>
      <c r="I168" s="16">
        <v>0</v>
      </c>
      <c r="J168" s="16">
        <v>56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2023/12末</v>
      </c>
      <c r="B169" s="10" t="str">
        <f t="shared" si="11"/>
        <v>令和5/12末</v>
      </c>
      <c r="C169" s="18">
        <v>167</v>
      </c>
      <c r="D169" s="18">
        <v>180</v>
      </c>
      <c r="E169" s="19" t="s">
        <v>200</v>
      </c>
      <c r="F169" s="18">
        <v>89</v>
      </c>
      <c r="G169" s="18">
        <v>0</v>
      </c>
      <c r="H169" s="18">
        <v>84</v>
      </c>
      <c r="I169" s="18">
        <v>0</v>
      </c>
      <c r="J169" s="18">
        <v>173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2023/12末</v>
      </c>
      <c r="B170" s="8" t="str">
        <f t="shared" si="11"/>
        <v>令和5/12末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14</v>
      </c>
      <c r="I170" s="16">
        <v>0</v>
      </c>
      <c r="J170" s="16">
        <v>34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2023/12末</v>
      </c>
      <c r="B171" s="10" t="str">
        <f t="shared" si="11"/>
        <v>令和5/12末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2023/12末</v>
      </c>
      <c r="B172" s="8" t="str">
        <f t="shared" si="11"/>
        <v>令和5/12末</v>
      </c>
      <c r="C172" s="16">
        <v>170</v>
      </c>
      <c r="D172" s="16">
        <v>183</v>
      </c>
      <c r="E172" s="17" t="s">
        <v>203</v>
      </c>
      <c r="F172" s="16">
        <v>370</v>
      </c>
      <c r="G172" s="16">
        <v>1</v>
      </c>
      <c r="H172" s="16">
        <v>375</v>
      </c>
      <c r="I172" s="16">
        <v>2</v>
      </c>
      <c r="J172" s="16">
        <v>745</v>
      </c>
      <c r="K172" s="16">
        <v>3</v>
      </c>
      <c r="L172" s="16">
        <v>285</v>
      </c>
      <c r="M172" s="9" t="s">
        <v>401</v>
      </c>
    </row>
    <row r="173" spans="1:13" x14ac:dyDescent="0.2">
      <c r="A173" s="10" t="str">
        <f t="shared" si="11"/>
        <v>2023/12末</v>
      </c>
      <c r="B173" s="10" t="str">
        <f t="shared" si="11"/>
        <v>令和5/12末</v>
      </c>
      <c r="C173" s="18">
        <v>171</v>
      </c>
      <c r="D173" s="18">
        <v>184</v>
      </c>
      <c r="E173" s="19" t="s">
        <v>204</v>
      </c>
      <c r="F173" s="18">
        <v>132</v>
      </c>
      <c r="G173" s="18">
        <v>0</v>
      </c>
      <c r="H173" s="18">
        <v>128</v>
      </c>
      <c r="I173" s="18">
        <v>1</v>
      </c>
      <c r="J173" s="18">
        <v>260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2023/12末</v>
      </c>
      <c r="B174" s="8" t="str">
        <f t="shared" si="11"/>
        <v>令和5/12末</v>
      </c>
      <c r="C174" s="16">
        <v>172</v>
      </c>
      <c r="D174" s="16">
        <v>185</v>
      </c>
      <c r="E174" s="17" t="s">
        <v>205</v>
      </c>
      <c r="F174" s="16">
        <v>104</v>
      </c>
      <c r="G174" s="16">
        <v>1</v>
      </c>
      <c r="H174" s="16">
        <v>102</v>
      </c>
      <c r="I174" s="16">
        <v>6</v>
      </c>
      <c r="J174" s="16">
        <v>206</v>
      </c>
      <c r="K174" s="16">
        <v>7</v>
      </c>
      <c r="L174" s="16">
        <v>76</v>
      </c>
      <c r="M174" s="9" t="s">
        <v>401</v>
      </c>
    </row>
    <row r="175" spans="1:13" x14ac:dyDescent="0.2">
      <c r="A175" s="10" t="str">
        <f t="shared" si="11"/>
        <v>2023/12末</v>
      </c>
      <c r="B175" s="10" t="str">
        <f t="shared" si="11"/>
        <v>令和5/12末</v>
      </c>
      <c r="C175" s="18">
        <v>173</v>
      </c>
      <c r="D175" s="18">
        <v>186</v>
      </c>
      <c r="E175" s="19" t="s">
        <v>206</v>
      </c>
      <c r="F175" s="18">
        <v>195</v>
      </c>
      <c r="G175" s="18">
        <v>8</v>
      </c>
      <c r="H175" s="18">
        <v>194</v>
      </c>
      <c r="I175" s="18">
        <v>3</v>
      </c>
      <c r="J175" s="18">
        <v>389</v>
      </c>
      <c r="K175" s="18">
        <v>11</v>
      </c>
      <c r="L175" s="18">
        <v>170</v>
      </c>
      <c r="M175" s="7" t="s">
        <v>401</v>
      </c>
    </row>
    <row r="176" spans="1:13" x14ac:dyDescent="0.2">
      <c r="A176" s="8" t="str">
        <f t="shared" si="11"/>
        <v>2023/12末</v>
      </c>
      <c r="B176" s="8" t="str">
        <f t="shared" si="11"/>
        <v>令和5/12末</v>
      </c>
      <c r="C176" s="16">
        <v>174</v>
      </c>
      <c r="D176" s="16">
        <v>187</v>
      </c>
      <c r="E176" s="17" t="s">
        <v>207</v>
      </c>
      <c r="F176" s="16">
        <v>176</v>
      </c>
      <c r="G176" s="16">
        <v>1</v>
      </c>
      <c r="H176" s="16">
        <v>147</v>
      </c>
      <c r="I176" s="16">
        <v>1</v>
      </c>
      <c r="J176" s="16">
        <v>323</v>
      </c>
      <c r="K176" s="16">
        <v>2</v>
      </c>
      <c r="L176" s="16">
        <v>162</v>
      </c>
      <c r="M176" s="9" t="s">
        <v>401</v>
      </c>
    </row>
    <row r="177" spans="1:13" x14ac:dyDescent="0.2">
      <c r="A177" s="10" t="str">
        <f t="shared" si="11"/>
        <v>2023/12末</v>
      </c>
      <c r="B177" s="10" t="str">
        <f t="shared" si="11"/>
        <v>令和5/12末</v>
      </c>
      <c r="C177" s="18">
        <v>175</v>
      </c>
      <c r="D177" s="18">
        <v>188</v>
      </c>
      <c r="E177" s="19" t="s">
        <v>208</v>
      </c>
      <c r="F177" s="18">
        <v>199</v>
      </c>
      <c r="G177" s="18">
        <v>6</v>
      </c>
      <c r="H177" s="18">
        <v>172</v>
      </c>
      <c r="I177" s="18">
        <v>3</v>
      </c>
      <c r="J177" s="18">
        <v>371</v>
      </c>
      <c r="K177" s="18">
        <v>9</v>
      </c>
      <c r="L177" s="18">
        <v>175</v>
      </c>
      <c r="M177" s="7" t="s">
        <v>401</v>
      </c>
    </row>
    <row r="178" spans="1:13" x14ac:dyDescent="0.2">
      <c r="A178" s="8" t="str">
        <f t="shared" si="11"/>
        <v>2023/12末</v>
      </c>
      <c r="B178" s="8" t="str">
        <f t="shared" si="11"/>
        <v>令和5/12末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2023/12末</v>
      </c>
      <c r="B179" s="10" t="str">
        <f t="shared" si="11"/>
        <v>令和5/12末</v>
      </c>
      <c r="C179" s="18">
        <v>177</v>
      </c>
      <c r="D179" s="18">
        <v>190</v>
      </c>
      <c r="E179" s="19" t="s">
        <v>210</v>
      </c>
      <c r="F179" s="18">
        <v>219</v>
      </c>
      <c r="G179" s="18">
        <v>3</v>
      </c>
      <c r="H179" s="18">
        <v>196</v>
      </c>
      <c r="I179" s="18">
        <v>3</v>
      </c>
      <c r="J179" s="18">
        <v>415</v>
      </c>
      <c r="K179" s="18">
        <v>6</v>
      </c>
      <c r="L179" s="18">
        <v>204</v>
      </c>
      <c r="M179" s="7" t="s">
        <v>401</v>
      </c>
    </row>
    <row r="180" spans="1:13" x14ac:dyDescent="0.2">
      <c r="A180" s="8" t="str">
        <f t="shared" si="11"/>
        <v>2023/12末</v>
      </c>
      <c r="B180" s="8" t="str">
        <f t="shared" si="11"/>
        <v>令和5/12末</v>
      </c>
      <c r="C180" s="16">
        <v>178</v>
      </c>
      <c r="D180" s="16">
        <v>192</v>
      </c>
      <c r="E180" s="17" t="s">
        <v>211</v>
      </c>
      <c r="F180" s="16">
        <v>524</v>
      </c>
      <c r="G180" s="16">
        <v>1</v>
      </c>
      <c r="H180" s="16">
        <v>502</v>
      </c>
      <c r="I180" s="16">
        <v>1</v>
      </c>
      <c r="J180" s="16">
        <v>1026</v>
      </c>
      <c r="K180" s="16">
        <v>2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2023/12末</v>
      </c>
      <c r="B181" s="10" t="str">
        <f t="shared" si="12"/>
        <v>令和5/12末</v>
      </c>
      <c r="C181" s="18">
        <v>179</v>
      </c>
      <c r="D181" s="18">
        <v>191</v>
      </c>
      <c r="E181" s="19" t="s">
        <v>212</v>
      </c>
      <c r="F181" s="18">
        <v>478</v>
      </c>
      <c r="G181" s="18">
        <v>3</v>
      </c>
      <c r="H181" s="18">
        <v>442</v>
      </c>
      <c r="I181" s="18">
        <v>4</v>
      </c>
      <c r="J181" s="18">
        <v>920</v>
      </c>
      <c r="K181" s="18">
        <v>7</v>
      </c>
      <c r="L181" s="18">
        <v>408</v>
      </c>
      <c r="M181" s="7" t="s">
        <v>401</v>
      </c>
    </row>
    <row r="182" spans="1:13" x14ac:dyDescent="0.2">
      <c r="A182" s="8" t="str">
        <f t="shared" si="12"/>
        <v>2023/12末</v>
      </c>
      <c r="B182" s="8" t="str">
        <f t="shared" si="12"/>
        <v>令和5/12末</v>
      </c>
      <c r="C182" s="16">
        <v>180</v>
      </c>
      <c r="D182" s="16">
        <v>240</v>
      </c>
      <c r="E182" s="17" t="s">
        <v>213</v>
      </c>
      <c r="F182" s="16">
        <v>52</v>
      </c>
      <c r="G182" s="16">
        <v>0</v>
      </c>
      <c r="H182" s="16">
        <v>56</v>
      </c>
      <c r="I182" s="16">
        <v>0</v>
      </c>
      <c r="J182" s="16">
        <v>108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2023/12末</v>
      </c>
      <c r="B183" s="10" t="str">
        <f t="shared" si="12"/>
        <v>令和5/12末</v>
      </c>
      <c r="C183" s="18">
        <v>181</v>
      </c>
      <c r="D183" s="18">
        <v>241</v>
      </c>
      <c r="E183" s="19" t="s">
        <v>214</v>
      </c>
      <c r="F183" s="18">
        <v>142</v>
      </c>
      <c r="G183" s="18">
        <v>3</v>
      </c>
      <c r="H183" s="18">
        <v>139</v>
      </c>
      <c r="I183" s="18">
        <v>5</v>
      </c>
      <c r="J183" s="18">
        <v>281</v>
      </c>
      <c r="K183" s="18">
        <v>8</v>
      </c>
      <c r="L183" s="18">
        <v>125</v>
      </c>
      <c r="M183" s="7" t="s">
        <v>402</v>
      </c>
    </row>
    <row r="184" spans="1:13" x14ac:dyDescent="0.2">
      <c r="A184" s="8" t="str">
        <f t="shared" si="12"/>
        <v>2023/12末</v>
      </c>
      <c r="B184" s="8" t="str">
        <f t="shared" si="12"/>
        <v>令和5/12末</v>
      </c>
      <c r="C184" s="16">
        <v>182</v>
      </c>
      <c r="D184" s="16">
        <v>242</v>
      </c>
      <c r="E184" s="17" t="s">
        <v>215</v>
      </c>
      <c r="F184" s="16">
        <v>48</v>
      </c>
      <c r="G184" s="16">
        <v>0</v>
      </c>
      <c r="H184" s="16">
        <v>48</v>
      </c>
      <c r="I184" s="16">
        <v>0</v>
      </c>
      <c r="J184" s="16">
        <v>96</v>
      </c>
      <c r="K184" s="16">
        <v>0</v>
      </c>
      <c r="L184" s="16">
        <v>37</v>
      </c>
      <c r="M184" s="9" t="s">
        <v>402</v>
      </c>
    </row>
    <row r="185" spans="1:13" x14ac:dyDescent="0.2">
      <c r="A185" s="10" t="str">
        <f t="shared" si="12"/>
        <v>2023/12末</v>
      </c>
      <c r="B185" s="10" t="str">
        <f t="shared" si="12"/>
        <v>令和5/12末</v>
      </c>
      <c r="C185" s="18">
        <v>183</v>
      </c>
      <c r="D185" s="18">
        <v>243</v>
      </c>
      <c r="E185" s="19" t="s">
        <v>216</v>
      </c>
      <c r="F185" s="18">
        <v>50</v>
      </c>
      <c r="G185" s="18">
        <v>0</v>
      </c>
      <c r="H185" s="18">
        <v>51</v>
      </c>
      <c r="I185" s="18">
        <v>0</v>
      </c>
      <c r="J185" s="18">
        <v>101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2023/12末</v>
      </c>
      <c r="B186" s="8" t="str">
        <f t="shared" si="12"/>
        <v>令和5/12末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26</v>
      </c>
      <c r="I186" s="16">
        <v>1</v>
      </c>
      <c r="J186" s="16">
        <v>52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2023/12末</v>
      </c>
      <c r="B187" s="10" t="str">
        <f t="shared" si="12"/>
        <v>令和5/12末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2023/12末</v>
      </c>
      <c r="B188" s="8" t="str">
        <f t="shared" si="12"/>
        <v>令和5/12末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2023/12末</v>
      </c>
      <c r="B189" s="10" t="str">
        <f t="shared" si="12"/>
        <v>令和5/12末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60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2023/12末</v>
      </c>
      <c r="B190" s="8" t="str">
        <f t="shared" si="12"/>
        <v>令和5/12末</v>
      </c>
      <c r="C190" s="16">
        <v>188</v>
      </c>
      <c r="D190" s="16">
        <v>100</v>
      </c>
      <c r="E190" s="17" t="s">
        <v>221</v>
      </c>
      <c r="F190" s="16">
        <v>78</v>
      </c>
      <c r="G190" s="16">
        <v>0</v>
      </c>
      <c r="H190" s="16">
        <v>54</v>
      </c>
      <c r="I190" s="16">
        <v>0</v>
      </c>
      <c r="J190" s="16">
        <v>132</v>
      </c>
      <c r="K190" s="16">
        <v>0</v>
      </c>
      <c r="L190" s="16">
        <v>64</v>
      </c>
      <c r="M190" s="9" t="s">
        <v>403</v>
      </c>
    </row>
    <row r="191" spans="1:13" x14ac:dyDescent="0.2">
      <c r="A191" s="10" t="str">
        <f t="shared" si="12"/>
        <v>2023/12末</v>
      </c>
      <c r="B191" s="10" t="str">
        <f t="shared" si="12"/>
        <v>令和5/12末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2023/12末</v>
      </c>
      <c r="B192" s="8" t="str">
        <f t="shared" si="12"/>
        <v>令和5/12末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2023/12末</v>
      </c>
      <c r="B193" s="10" t="str">
        <f t="shared" si="12"/>
        <v>令和5/12末</v>
      </c>
      <c r="C193" s="18">
        <v>191</v>
      </c>
      <c r="D193" s="18">
        <v>132</v>
      </c>
      <c r="E193" s="19" t="s">
        <v>224</v>
      </c>
      <c r="F193" s="18">
        <v>6</v>
      </c>
      <c r="G193" s="18">
        <v>0</v>
      </c>
      <c r="H193" s="18">
        <v>20</v>
      </c>
      <c r="I193" s="18">
        <v>0</v>
      </c>
      <c r="J193" s="18">
        <v>26</v>
      </c>
      <c r="K193" s="18">
        <v>0</v>
      </c>
      <c r="L193" s="18">
        <v>25</v>
      </c>
      <c r="M193" s="7" t="s">
        <v>403</v>
      </c>
    </row>
    <row r="194" spans="1:13" x14ac:dyDescent="0.2">
      <c r="A194" s="8" t="str">
        <f t="shared" si="12"/>
        <v>2023/12末</v>
      </c>
      <c r="B194" s="8" t="str">
        <f t="shared" si="12"/>
        <v>令和5/12末</v>
      </c>
      <c r="C194" s="16">
        <v>192</v>
      </c>
      <c r="D194" s="16">
        <v>220</v>
      </c>
      <c r="E194" s="17" t="s">
        <v>225</v>
      </c>
      <c r="F194" s="16">
        <v>70</v>
      </c>
      <c r="G194" s="16">
        <v>0</v>
      </c>
      <c r="H194" s="16">
        <v>57</v>
      </c>
      <c r="I194" s="16">
        <v>0</v>
      </c>
      <c r="J194" s="16">
        <v>127</v>
      </c>
      <c r="K194" s="16">
        <v>0</v>
      </c>
      <c r="L194" s="16">
        <v>54</v>
      </c>
      <c r="M194" s="9" t="s">
        <v>404</v>
      </c>
    </row>
    <row r="195" spans="1:13" x14ac:dyDescent="0.2">
      <c r="A195" s="10" t="str">
        <f t="shared" si="12"/>
        <v>2023/12末</v>
      </c>
      <c r="B195" s="10" t="str">
        <f t="shared" si="12"/>
        <v>令和5/12末</v>
      </c>
      <c r="C195" s="18">
        <v>193</v>
      </c>
      <c r="D195" s="18">
        <v>221</v>
      </c>
      <c r="E195" s="19" t="s">
        <v>226</v>
      </c>
      <c r="F195" s="18">
        <v>108</v>
      </c>
      <c r="G195" s="18">
        <v>0</v>
      </c>
      <c r="H195" s="18">
        <v>92</v>
      </c>
      <c r="I195" s="18">
        <v>0</v>
      </c>
      <c r="J195" s="18">
        <v>200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2023/12末</v>
      </c>
      <c r="B196" s="8" t="str">
        <f t="shared" si="12"/>
        <v>令和5/12末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2023/12末</v>
      </c>
      <c r="B197" s="10" t="str">
        <f t="shared" si="13"/>
        <v>令和5/12末</v>
      </c>
      <c r="C197" s="18">
        <v>195</v>
      </c>
      <c r="D197" s="18">
        <v>223</v>
      </c>
      <c r="E197" s="19" t="s">
        <v>228</v>
      </c>
      <c r="F197" s="18">
        <v>152</v>
      </c>
      <c r="G197" s="18">
        <v>0</v>
      </c>
      <c r="H197" s="18">
        <v>165</v>
      </c>
      <c r="I197" s="18">
        <v>0</v>
      </c>
      <c r="J197" s="18">
        <v>317</v>
      </c>
      <c r="K197" s="18">
        <v>0</v>
      </c>
      <c r="L197" s="18">
        <v>139</v>
      </c>
      <c r="M197" s="7" t="s">
        <v>404</v>
      </c>
    </row>
    <row r="198" spans="1:13" x14ac:dyDescent="0.2">
      <c r="A198" s="8" t="str">
        <f t="shared" si="13"/>
        <v>2023/12末</v>
      </c>
      <c r="B198" s="8" t="str">
        <f t="shared" si="13"/>
        <v>令和5/12末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2023/12末</v>
      </c>
      <c r="B199" s="10" t="str">
        <f t="shared" si="13"/>
        <v>令和5/12末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2023/12末</v>
      </c>
      <c r="B200" s="8" t="str">
        <f t="shared" si="13"/>
        <v>令和5/12末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2023/12末</v>
      </c>
      <c r="B201" s="10" t="str">
        <f t="shared" si="13"/>
        <v>令和5/12末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2023/12末</v>
      </c>
      <c r="B202" s="8" t="str">
        <f t="shared" si="13"/>
        <v>令和5/12末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2023/12末</v>
      </c>
      <c r="B203" s="10" t="str">
        <f t="shared" si="13"/>
        <v>令和5/12末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13</v>
      </c>
      <c r="I203" s="18">
        <v>0</v>
      </c>
      <c r="J203" s="18">
        <v>30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2023/12末</v>
      </c>
      <c r="B204" s="8" t="str">
        <f t="shared" si="13"/>
        <v>令和5/12末</v>
      </c>
      <c r="C204" s="16">
        <v>202</v>
      </c>
      <c r="D204" s="16">
        <v>231</v>
      </c>
      <c r="E204" s="17" t="s">
        <v>235</v>
      </c>
      <c r="F204" s="16">
        <v>94</v>
      </c>
      <c r="G204" s="16">
        <v>0</v>
      </c>
      <c r="H204" s="16">
        <v>107</v>
      </c>
      <c r="I204" s="16">
        <v>1</v>
      </c>
      <c r="J204" s="16">
        <v>201</v>
      </c>
      <c r="K204" s="16">
        <v>1</v>
      </c>
      <c r="L204" s="16">
        <v>93</v>
      </c>
      <c r="M204" s="9" t="s">
        <v>405</v>
      </c>
    </row>
    <row r="205" spans="1:13" x14ac:dyDescent="0.2">
      <c r="A205" s="10" t="str">
        <f t="shared" si="13"/>
        <v>2023/12末</v>
      </c>
      <c r="B205" s="10" t="str">
        <f t="shared" si="13"/>
        <v>令和5/12末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44</v>
      </c>
      <c r="I205" s="18">
        <v>0</v>
      </c>
      <c r="J205" s="18">
        <v>95</v>
      </c>
      <c r="K205" s="18">
        <v>0</v>
      </c>
      <c r="L205" s="18">
        <v>49</v>
      </c>
      <c r="M205" s="7" t="s">
        <v>405</v>
      </c>
    </row>
    <row r="206" spans="1:13" x14ac:dyDescent="0.2">
      <c r="A206" s="8" t="str">
        <f t="shared" si="13"/>
        <v>2023/12末</v>
      </c>
      <c r="B206" s="8" t="str">
        <f t="shared" si="13"/>
        <v>令和5/12末</v>
      </c>
      <c r="C206" s="16">
        <v>204</v>
      </c>
      <c r="D206" s="16">
        <v>200</v>
      </c>
      <c r="E206" s="17" t="s">
        <v>237</v>
      </c>
      <c r="F206" s="16">
        <v>26</v>
      </c>
      <c r="G206" s="16">
        <v>0</v>
      </c>
      <c r="H206" s="16">
        <v>27</v>
      </c>
      <c r="I206" s="16">
        <v>0</v>
      </c>
      <c r="J206" s="16">
        <v>53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2023/12末</v>
      </c>
      <c r="B207" s="10" t="str">
        <f t="shared" si="13"/>
        <v>令和5/12末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67</v>
      </c>
      <c r="I207" s="18">
        <v>0</v>
      </c>
      <c r="J207" s="18">
        <v>127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2023/12末</v>
      </c>
      <c r="B208" s="8" t="str">
        <f t="shared" si="13"/>
        <v>令和5/12末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49</v>
      </c>
      <c r="I208" s="16">
        <v>1</v>
      </c>
      <c r="J208" s="16">
        <v>96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2023/12末</v>
      </c>
      <c r="B209" s="10" t="str">
        <f t="shared" si="13"/>
        <v>令和5/12末</v>
      </c>
      <c r="C209" s="18">
        <v>207</v>
      </c>
      <c r="D209" s="18">
        <v>203</v>
      </c>
      <c r="E209" s="19" t="s">
        <v>240</v>
      </c>
      <c r="F209" s="18">
        <v>173</v>
      </c>
      <c r="G209" s="18">
        <v>0</v>
      </c>
      <c r="H209" s="18">
        <v>175</v>
      </c>
      <c r="I209" s="18">
        <v>2</v>
      </c>
      <c r="J209" s="18">
        <v>348</v>
      </c>
      <c r="K209" s="18">
        <v>2</v>
      </c>
      <c r="L209" s="18">
        <v>142</v>
      </c>
      <c r="M209" s="7" t="s">
        <v>406</v>
      </c>
    </row>
    <row r="210" spans="1:13" x14ac:dyDescent="0.2">
      <c r="A210" s="8" t="str">
        <f t="shared" si="13"/>
        <v>2023/12末</v>
      </c>
      <c r="B210" s="8" t="str">
        <f t="shared" si="13"/>
        <v>令和5/12末</v>
      </c>
      <c r="C210" s="16">
        <v>208</v>
      </c>
      <c r="D210" s="16">
        <v>204</v>
      </c>
      <c r="E210" s="17" t="s">
        <v>241</v>
      </c>
      <c r="F210" s="16">
        <v>202</v>
      </c>
      <c r="G210" s="16">
        <v>0</v>
      </c>
      <c r="H210" s="16">
        <v>222</v>
      </c>
      <c r="I210" s="16">
        <v>1</v>
      </c>
      <c r="J210" s="16">
        <v>424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2023/12末</v>
      </c>
      <c r="B211" s="10" t="str">
        <f t="shared" si="13"/>
        <v>令和5/12末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87</v>
      </c>
      <c r="I211" s="18">
        <v>1</v>
      </c>
      <c r="J211" s="18">
        <v>172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2023/12末</v>
      </c>
      <c r="B212" s="8" t="str">
        <f t="shared" si="13"/>
        <v>令和5/12末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2023/12末</v>
      </c>
      <c r="B213" s="10" t="str">
        <f t="shared" si="14"/>
        <v>令和5/12末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2023/12末</v>
      </c>
      <c r="B214" s="8" t="str">
        <f t="shared" si="14"/>
        <v>令和5/12末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2023/12末</v>
      </c>
      <c r="B215" s="10" t="str">
        <f t="shared" si="14"/>
        <v>令和5/12末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2023/12末</v>
      </c>
      <c r="B216" s="8" t="str">
        <f t="shared" si="14"/>
        <v>令和5/12末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2023/12末</v>
      </c>
      <c r="B217" s="10" t="str">
        <f t="shared" si="14"/>
        <v>令和5/12末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2023/12末</v>
      </c>
      <c r="B218" s="8" t="str">
        <f t="shared" si="14"/>
        <v>令和5/12末</v>
      </c>
      <c r="C218" s="16">
        <v>216</v>
      </c>
      <c r="D218" s="16">
        <v>320</v>
      </c>
      <c r="E218" s="17" t="s">
        <v>249</v>
      </c>
      <c r="F218" s="16">
        <v>195</v>
      </c>
      <c r="G218" s="16">
        <v>0</v>
      </c>
      <c r="H218" s="16">
        <v>199</v>
      </c>
      <c r="I218" s="16">
        <v>1</v>
      </c>
      <c r="J218" s="16">
        <v>394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14"/>
        <v>2023/12末</v>
      </c>
      <c r="B219" s="10" t="str">
        <f t="shared" si="14"/>
        <v>令和5/12末</v>
      </c>
      <c r="C219" s="18">
        <v>217</v>
      </c>
      <c r="D219" s="18">
        <v>323</v>
      </c>
      <c r="E219" s="19" t="s">
        <v>250</v>
      </c>
      <c r="F219" s="18">
        <v>41</v>
      </c>
      <c r="G219" s="18">
        <v>0</v>
      </c>
      <c r="H219" s="18">
        <v>51</v>
      </c>
      <c r="I219" s="18">
        <v>0</v>
      </c>
      <c r="J219" s="18">
        <v>92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2023/12末</v>
      </c>
      <c r="B220" s="8" t="str">
        <f t="shared" si="14"/>
        <v>令和5/12末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57</v>
      </c>
      <c r="I220" s="16">
        <v>0</v>
      </c>
      <c r="J220" s="16">
        <v>104</v>
      </c>
      <c r="K220" s="16">
        <v>0</v>
      </c>
      <c r="L220" s="16">
        <v>40</v>
      </c>
      <c r="M220" s="9" t="s">
        <v>407</v>
      </c>
    </row>
    <row r="221" spans="1:13" x14ac:dyDescent="0.2">
      <c r="A221" s="10" t="str">
        <f t="shared" si="14"/>
        <v>2023/12末</v>
      </c>
      <c r="B221" s="10" t="str">
        <f t="shared" si="14"/>
        <v>令和5/12末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2023/12末</v>
      </c>
      <c r="B222" s="8" t="str">
        <f t="shared" si="14"/>
        <v>令和5/12末</v>
      </c>
      <c r="C222" s="16">
        <v>220</v>
      </c>
      <c r="D222" s="16">
        <v>327</v>
      </c>
      <c r="E222" s="17" t="s">
        <v>253</v>
      </c>
      <c r="F222" s="16">
        <v>126</v>
      </c>
      <c r="G222" s="16">
        <v>0</v>
      </c>
      <c r="H222" s="16">
        <v>141</v>
      </c>
      <c r="I222" s="16">
        <v>0</v>
      </c>
      <c r="J222" s="16">
        <v>267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2023/12末</v>
      </c>
      <c r="B223" s="10" t="str">
        <f t="shared" si="14"/>
        <v>令和5/12末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26</v>
      </c>
      <c r="I223" s="18">
        <v>0</v>
      </c>
      <c r="J223" s="18">
        <v>53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2023/12末</v>
      </c>
      <c r="B224" s="8" t="str">
        <f t="shared" si="14"/>
        <v>令和5/12末</v>
      </c>
      <c r="C224" s="16">
        <v>222</v>
      </c>
      <c r="D224" s="16">
        <v>329</v>
      </c>
      <c r="E224" s="17" t="s">
        <v>255</v>
      </c>
      <c r="F224" s="16">
        <v>37</v>
      </c>
      <c r="G224" s="16">
        <v>0</v>
      </c>
      <c r="H224" s="16">
        <v>46</v>
      </c>
      <c r="I224" s="16">
        <v>0</v>
      </c>
      <c r="J224" s="16">
        <v>83</v>
      </c>
      <c r="K224" s="16">
        <v>0</v>
      </c>
      <c r="L224" s="16">
        <v>30</v>
      </c>
      <c r="M224" s="9" t="s">
        <v>407</v>
      </c>
    </row>
    <row r="225" spans="1:13" x14ac:dyDescent="0.2">
      <c r="A225" s="10" t="str">
        <f t="shared" si="14"/>
        <v>2023/12末</v>
      </c>
      <c r="B225" s="10" t="str">
        <f t="shared" si="14"/>
        <v>令和5/12末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27</v>
      </c>
      <c r="I225" s="18">
        <v>0</v>
      </c>
      <c r="J225" s="18">
        <v>60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2023/12末</v>
      </c>
      <c r="B226" s="8" t="str">
        <f t="shared" si="14"/>
        <v>令和5/12末</v>
      </c>
      <c r="C226" s="16">
        <v>224</v>
      </c>
      <c r="D226" s="16">
        <v>332</v>
      </c>
      <c r="E226" s="17" t="s">
        <v>257</v>
      </c>
      <c r="F226" s="16">
        <v>75</v>
      </c>
      <c r="G226" s="16">
        <v>0</v>
      </c>
      <c r="H226" s="16">
        <v>83</v>
      </c>
      <c r="I226" s="16">
        <v>0</v>
      </c>
      <c r="J226" s="16">
        <v>158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2023/12末</v>
      </c>
      <c r="B227" s="10" t="str">
        <f t="shared" si="14"/>
        <v>令和5/12末</v>
      </c>
      <c r="C227" s="18">
        <v>225</v>
      </c>
      <c r="D227" s="18">
        <v>333</v>
      </c>
      <c r="E227" s="19" t="s">
        <v>258</v>
      </c>
      <c r="F227" s="18">
        <v>96</v>
      </c>
      <c r="G227" s="18">
        <v>0</v>
      </c>
      <c r="H227" s="18">
        <v>87</v>
      </c>
      <c r="I227" s="18">
        <v>0</v>
      </c>
      <c r="J227" s="18">
        <v>183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2023/12末</v>
      </c>
      <c r="B228" s="8" t="str">
        <f t="shared" si="14"/>
        <v>令和5/12末</v>
      </c>
      <c r="C228" s="16">
        <v>226</v>
      </c>
      <c r="D228" s="16">
        <v>334</v>
      </c>
      <c r="E228" s="17" t="s">
        <v>259</v>
      </c>
      <c r="F228" s="16">
        <v>64</v>
      </c>
      <c r="G228" s="16">
        <v>0</v>
      </c>
      <c r="H228" s="16">
        <v>57</v>
      </c>
      <c r="I228" s="16">
        <v>0</v>
      </c>
      <c r="J228" s="16">
        <v>121</v>
      </c>
      <c r="K228" s="16">
        <v>0</v>
      </c>
      <c r="L228" s="16">
        <v>59</v>
      </c>
      <c r="M228" s="9" t="s">
        <v>407</v>
      </c>
    </row>
    <row r="229" spans="1:13" x14ac:dyDescent="0.2">
      <c r="A229" s="10" t="str">
        <f t="shared" ref="A229:B244" si="15">A228</f>
        <v>2023/12末</v>
      </c>
      <c r="B229" s="10" t="str">
        <f t="shared" si="15"/>
        <v>令和5/12末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81</v>
      </c>
      <c r="I229" s="18">
        <v>2</v>
      </c>
      <c r="J229" s="18">
        <v>160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2023/12末</v>
      </c>
      <c r="B230" s="8" t="str">
        <f t="shared" si="15"/>
        <v>令和5/12末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93</v>
      </c>
      <c r="I230" s="16">
        <v>0</v>
      </c>
      <c r="J230" s="16">
        <v>182</v>
      </c>
      <c r="K230" s="16">
        <v>0</v>
      </c>
      <c r="L230" s="16">
        <v>81</v>
      </c>
      <c r="M230" s="9" t="s">
        <v>407</v>
      </c>
    </row>
    <row r="231" spans="1:13" x14ac:dyDescent="0.2">
      <c r="A231" s="10" t="str">
        <f t="shared" si="15"/>
        <v>2023/12末</v>
      </c>
      <c r="B231" s="10" t="str">
        <f t="shared" si="15"/>
        <v>令和5/12末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2023/12末</v>
      </c>
      <c r="B232" s="8" t="str">
        <f t="shared" si="15"/>
        <v>令和5/12末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2023/12末</v>
      </c>
      <c r="B233" s="10" t="str">
        <f t="shared" si="15"/>
        <v>令和5/12末</v>
      </c>
      <c r="C233" s="18">
        <v>231</v>
      </c>
      <c r="D233" s="18">
        <v>340</v>
      </c>
      <c r="E233" s="19" t="s">
        <v>263</v>
      </c>
      <c r="F233" s="18">
        <v>46</v>
      </c>
      <c r="G233" s="18">
        <v>0</v>
      </c>
      <c r="H233" s="18">
        <v>44</v>
      </c>
      <c r="I233" s="18">
        <v>0</v>
      </c>
      <c r="J233" s="18">
        <v>90</v>
      </c>
      <c r="K233" s="18">
        <v>0</v>
      </c>
      <c r="L233" s="18">
        <v>38</v>
      </c>
      <c r="M233" s="7" t="s">
        <v>407</v>
      </c>
    </row>
    <row r="234" spans="1:13" x14ac:dyDescent="0.2">
      <c r="A234" s="8" t="str">
        <f t="shared" si="15"/>
        <v>2023/12末</v>
      </c>
      <c r="B234" s="8" t="str">
        <f t="shared" si="15"/>
        <v>令和5/12末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55</v>
      </c>
      <c r="I234" s="16">
        <v>0</v>
      </c>
      <c r="J234" s="16">
        <v>104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2023/12末</v>
      </c>
      <c r="B235" s="10" t="str">
        <f t="shared" si="15"/>
        <v>令和5/12末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2023/12末</v>
      </c>
      <c r="B236" s="8" t="str">
        <f t="shared" si="15"/>
        <v>令和5/12末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2023/12末</v>
      </c>
      <c r="B237" s="10" t="str">
        <f t="shared" si="15"/>
        <v>令和5/12末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2023/12末</v>
      </c>
      <c r="B238" s="8" t="str">
        <f t="shared" si="15"/>
        <v>令和5/12末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2023/12末</v>
      </c>
      <c r="B239" s="10" t="str">
        <f t="shared" si="15"/>
        <v>令和5/12末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2023/12末</v>
      </c>
      <c r="B240" s="8" t="str">
        <f t="shared" si="15"/>
        <v>令和5/12末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40</v>
      </c>
      <c r="I240" s="16">
        <v>0</v>
      </c>
      <c r="J240" s="16">
        <v>85</v>
      </c>
      <c r="K240" s="16">
        <v>0</v>
      </c>
      <c r="L240" s="16">
        <v>37</v>
      </c>
      <c r="M240" s="9" t="s">
        <v>407</v>
      </c>
    </row>
    <row r="241" spans="1:13" x14ac:dyDescent="0.2">
      <c r="A241" s="10" t="str">
        <f t="shared" si="15"/>
        <v>2023/12末</v>
      </c>
      <c r="B241" s="10" t="str">
        <f t="shared" si="15"/>
        <v>令和5/12末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2023/12末</v>
      </c>
      <c r="B242" s="8" t="str">
        <f t="shared" si="15"/>
        <v>令和5/12末</v>
      </c>
      <c r="C242" s="16">
        <v>240</v>
      </c>
      <c r="D242" s="16">
        <v>250</v>
      </c>
      <c r="E242" s="17" t="s">
        <v>272</v>
      </c>
      <c r="F242" s="16">
        <v>101</v>
      </c>
      <c r="G242" s="16">
        <v>0</v>
      </c>
      <c r="H242" s="16">
        <v>102</v>
      </c>
      <c r="I242" s="16">
        <v>0</v>
      </c>
      <c r="J242" s="16">
        <v>203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2023/12末</v>
      </c>
      <c r="B243" s="10" t="str">
        <f t="shared" si="15"/>
        <v>令和5/12末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53</v>
      </c>
      <c r="I243" s="18">
        <v>0</v>
      </c>
      <c r="J243" s="18">
        <v>101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2023/12末</v>
      </c>
      <c r="B244" s="8" t="str">
        <f t="shared" si="15"/>
        <v>令和5/12末</v>
      </c>
      <c r="C244" s="16">
        <v>242</v>
      </c>
      <c r="D244" s="16">
        <v>252</v>
      </c>
      <c r="E244" s="17" t="s">
        <v>274</v>
      </c>
      <c r="F244" s="16">
        <v>77</v>
      </c>
      <c r="G244" s="16">
        <v>0</v>
      </c>
      <c r="H244" s="16">
        <v>96</v>
      </c>
      <c r="I244" s="16">
        <v>0</v>
      </c>
      <c r="J244" s="16">
        <v>173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2023/12末</v>
      </c>
      <c r="B245" s="10" t="str">
        <f t="shared" si="16"/>
        <v>令和5/12末</v>
      </c>
      <c r="C245" s="18">
        <v>243</v>
      </c>
      <c r="D245" s="18">
        <v>253</v>
      </c>
      <c r="E245" s="19" t="s">
        <v>275</v>
      </c>
      <c r="F245" s="18">
        <v>92</v>
      </c>
      <c r="G245" s="18">
        <v>0</v>
      </c>
      <c r="H245" s="18">
        <v>90</v>
      </c>
      <c r="I245" s="18">
        <v>2</v>
      </c>
      <c r="J245" s="18">
        <v>182</v>
      </c>
      <c r="K245" s="18">
        <v>2</v>
      </c>
      <c r="L245" s="18">
        <v>89</v>
      </c>
      <c r="M245" s="7" t="s">
        <v>408</v>
      </c>
    </row>
    <row r="246" spans="1:13" x14ac:dyDescent="0.2">
      <c r="A246" s="8" t="str">
        <f t="shared" si="16"/>
        <v>2023/12末</v>
      </c>
      <c r="B246" s="8" t="str">
        <f t="shared" si="16"/>
        <v>令和5/12末</v>
      </c>
      <c r="C246" s="16">
        <v>244</v>
      </c>
      <c r="D246" s="16">
        <v>254</v>
      </c>
      <c r="E246" s="17" t="s">
        <v>276</v>
      </c>
      <c r="F246" s="16">
        <v>44</v>
      </c>
      <c r="G246" s="16">
        <v>0</v>
      </c>
      <c r="H246" s="16">
        <v>54</v>
      </c>
      <c r="I246" s="16">
        <v>1</v>
      </c>
      <c r="J246" s="16">
        <v>98</v>
      </c>
      <c r="K246" s="16">
        <v>1</v>
      </c>
      <c r="L246" s="16">
        <v>47</v>
      </c>
      <c r="M246" s="9" t="s">
        <v>408</v>
      </c>
    </row>
    <row r="247" spans="1:13" x14ac:dyDescent="0.2">
      <c r="A247" s="10" t="str">
        <f t="shared" si="16"/>
        <v>2023/12末</v>
      </c>
      <c r="B247" s="10" t="str">
        <f t="shared" si="16"/>
        <v>令和5/12末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11</v>
      </c>
      <c r="I247" s="18">
        <v>0</v>
      </c>
      <c r="J247" s="18">
        <v>28</v>
      </c>
      <c r="K247" s="18">
        <v>0</v>
      </c>
      <c r="L247" s="18">
        <v>18</v>
      </c>
      <c r="M247" s="7" t="s">
        <v>408</v>
      </c>
    </row>
    <row r="248" spans="1:13" x14ac:dyDescent="0.2">
      <c r="A248" s="8" t="str">
        <f t="shared" si="16"/>
        <v>2023/12末</v>
      </c>
      <c r="B248" s="8" t="str">
        <f t="shared" si="16"/>
        <v>令和5/12末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12</v>
      </c>
      <c r="I248" s="16">
        <v>0</v>
      </c>
      <c r="J248" s="16">
        <v>24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2023/12末</v>
      </c>
      <c r="B249" s="10" t="str">
        <f t="shared" si="16"/>
        <v>令和5/12末</v>
      </c>
      <c r="C249" s="18">
        <v>247</v>
      </c>
      <c r="D249" s="18">
        <v>257</v>
      </c>
      <c r="E249" s="19" t="s">
        <v>469</v>
      </c>
      <c r="F249" s="18">
        <v>55</v>
      </c>
      <c r="G249" s="18">
        <v>0</v>
      </c>
      <c r="H249" s="18">
        <v>61</v>
      </c>
      <c r="I249" s="18">
        <v>0</v>
      </c>
      <c r="J249" s="18">
        <v>116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2023/12末</v>
      </c>
      <c r="B250" s="8" t="str">
        <f t="shared" si="16"/>
        <v>令和5/12末</v>
      </c>
      <c r="C250" s="16">
        <v>248</v>
      </c>
      <c r="D250" s="16">
        <v>258</v>
      </c>
      <c r="E250" s="17" t="s">
        <v>278</v>
      </c>
      <c r="F250" s="16">
        <v>45</v>
      </c>
      <c r="G250" s="16">
        <v>0</v>
      </c>
      <c r="H250" s="16">
        <v>48</v>
      </c>
      <c r="I250" s="16">
        <v>1</v>
      </c>
      <c r="J250" s="16">
        <v>93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2023/12末</v>
      </c>
      <c r="B251" s="10" t="str">
        <f t="shared" si="16"/>
        <v>令和5/12末</v>
      </c>
      <c r="C251" s="18">
        <v>249</v>
      </c>
      <c r="D251" s="18">
        <v>259</v>
      </c>
      <c r="E251" s="19" t="s">
        <v>470</v>
      </c>
      <c r="F251" s="18">
        <v>59</v>
      </c>
      <c r="G251" s="18">
        <v>0</v>
      </c>
      <c r="H251" s="18">
        <v>67</v>
      </c>
      <c r="I251" s="18">
        <v>0</v>
      </c>
      <c r="J251" s="18">
        <v>126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2023/12末</v>
      </c>
      <c r="B252" s="8" t="str">
        <f t="shared" si="16"/>
        <v>令和5/12末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31</v>
      </c>
      <c r="I252" s="16">
        <v>0</v>
      </c>
      <c r="J252" s="16">
        <v>62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2023/12末</v>
      </c>
      <c r="B253" s="10" t="str">
        <f t="shared" si="16"/>
        <v>令和5/12末</v>
      </c>
      <c r="C253" s="18">
        <v>251</v>
      </c>
      <c r="D253" s="18">
        <v>271</v>
      </c>
      <c r="E253" s="19" t="s">
        <v>280</v>
      </c>
      <c r="F253" s="18">
        <v>26</v>
      </c>
      <c r="G253" s="18">
        <v>0</v>
      </c>
      <c r="H253" s="18">
        <v>30</v>
      </c>
      <c r="I253" s="18">
        <v>0</v>
      </c>
      <c r="J253" s="18">
        <v>56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2023/12末</v>
      </c>
      <c r="B254" s="8" t="str">
        <f t="shared" si="16"/>
        <v>令和5/12末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35</v>
      </c>
      <c r="I254" s="16">
        <v>0</v>
      </c>
      <c r="J254" s="16">
        <v>68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2023/12末</v>
      </c>
      <c r="B255" s="10" t="str">
        <f t="shared" si="16"/>
        <v>令和5/12末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38</v>
      </c>
      <c r="I255" s="18">
        <v>0</v>
      </c>
      <c r="J255" s="18">
        <v>75</v>
      </c>
      <c r="K255" s="18">
        <v>0</v>
      </c>
      <c r="L255" s="18">
        <v>42</v>
      </c>
      <c r="M255" s="7" t="s">
        <v>409</v>
      </c>
    </row>
    <row r="256" spans="1:13" x14ac:dyDescent="0.2">
      <c r="A256" s="8" t="str">
        <f t="shared" si="16"/>
        <v>2023/12末</v>
      </c>
      <c r="B256" s="8" t="str">
        <f t="shared" si="16"/>
        <v>令和5/12末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49</v>
      </c>
      <c r="I256" s="16">
        <v>0</v>
      </c>
      <c r="J256" s="16">
        <v>98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2023/12末</v>
      </c>
      <c r="B257" s="10" t="str">
        <f t="shared" si="16"/>
        <v>令和5/12末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28</v>
      </c>
      <c r="I257" s="18">
        <v>0</v>
      </c>
      <c r="J257" s="18">
        <v>54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2023/12末</v>
      </c>
      <c r="B258" s="8" t="str">
        <f t="shared" si="16"/>
        <v>令和5/12末</v>
      </c>
      <c r="C258" s="16">
        <v>256</v>
      </c>
      <c r="D258" s="16">
        <v>276</v>
      </c>
      <c r="E258" s="17" t="s">
        <v>285</v>
      </c>
      <c r="F258" s="16">
        <v>91</v>
      </c>
      <c r="G258" s="16">
        <v>2</v>
      </c>
      <c r="H258" s="16">
        <v>89</v>
      </c>
      <c r="I258" s="16">
        <v>0</v>
      </c>
      <c r="J258" s="16">
        <v>180</v>
      </c>
      <c r="K258" s="16">
        <v>2</v>
      </c>
      <c r="L258" s="16">
        <v>84</v>
      </c>
      <c r="M258" s="9" t="s">
        <v>409</v>
      </c>
    </row>
    <row r="259" spans="1:13" x14ac:dyDescent="0.2">
      <c r="A259" s="10" t="str">
        <f t="shared" si="16"/>
        <v>2023/12末</v>
      </c>
      <c r="B259" s="10" t="str">
        <f t="shared" si="16"/>
        <v>令和5/12末</v>
      </c>
      <c r="C259" s="18">
        <v>257</v>
      </c>
      <c r="D259" s="18">
        <v>277</v>
      </c>
      <c r="E259" s="19" t="s">
        <v>286</v>
      </c>
      <c r="F259" s="18">
        <v>51</v>
      </c>
      <c r="G259" s="18">
        <v>0</v>
      </c>
      <c r="H259" s="18">
        <v>50</v>
      </c>
      <c r="I259" s="18">
        <v>0</v>
      </c>
      <c r="J259" s="18">
        <v>101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2023/12末</v>
      </c>
      <c r="B260" s="8" t="str">
        <f t="shared" si="16"/>
        <v>令和5/12末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77</v>
      </c>
      <c r="I260" s="16">
        <v>1</v>
      </c>
      <c r="J260" s="16">
        <v>164</v>
      </c>
      <c r="K260" s="16">
        <v>2</v>
      </c>
      <c r="L260" s="16">
        <v>84</v>
      </c>
      <c r="M260" s="9" t="s">
        <v>409</v>
      </c>
    </row>
    <row r="261" spans="1:13" x14ac:dyDescent="0.2">
      <c r="A261" s="10" t="str">
        <f t="shared" ref="A261:B276" si="17">A260</f>
        <v>2023/12末</v>
      </c>
      <c r="B261" s="10" t="str">
        <f t="shared" si="17"/>
        <v>令和5/12末</v>
      </c>
      <c r="C261" s="18">
        <v>259</v>
      </c>
      <c r="D261" s="18">
        <v>280</v>
      </c>
      <c r="E261" s="19" t="s">
        <v>471</v>
      </c>
      <c r="F261" s="18">
        <v>76</v>
      </c>
      <c r="G261" s="18">
        <v>0</v>
      </c>
      <c r="H261" s="18">
        <v>89</v>
      </c>
      <c r="I261" s="18">
        <v>0</v>
      </c>
      <c r="J261" s="18">
        <v>165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2023/12末</v>
      </c>
      <c r="B262" s="8" t="str">
        <f t="shared" si="17"/>
        <v>令和5/12末</v>
      </c>
      <c r="C262" s="16">
        <v>260</v>
      </c>
      <c r="D262" s="16">
        <v>281</v>
      </c>
      <c r="E262" s="17" t="s">
        <v>480</v>
      </c>
      <c r="F262" s="16">
        <v>44</v>
      </c>
      <c r="G262" s="16">
        <v>0</v>
      </c>
      <c r="H262" s="16">
        <v>43</v>
      </c>
      <c r="I262" s="16">
        <v>0</v>
      </c>
      <c r="J262" s="16">
        <v>87</v>
      </c>
      <c r="K262" s="16">
        <v>0</v>
      </c>
      <c r="L262" s="16">
        <v>41</v>
      </c>
      <c r="M262" s="9" t="s">
        <v>410</v>
      </c>
    </row>
    <row r="263" spans="1:13" x14ac:dyDescent="0.2">
      <c r="A263" s="10" t="str">
        <f t="shared" si="17"/>
        <v>2023/12末</v>
      </c>
      <c r="B263" s="10" t="str">
        <f t="shared" si="17"/>
        <v>令和5/12末</v>
      </c>
      <c r="C263" s="18">
        <v>261</v>
      </c>
      <c r="D263" s="18">
        <v>282</v>
      </c>
      <c r="E263" s="19" t="s">
        <v>481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2023/12末</v>
      </c>
      <c r="B264" s="8" t="str">
        <f t="shared" si="17"/>
        <v>令和5/12末</v>
      </c>
      <c r="C264" s="16">
        <v>262</v>
      </c>
      <c r="D264" s="16">
        <v>283</v>
      </c>
      <c r="E264" s="17" t="s">
        <v>482</v>
      </c>
      <c r="F264" s="16">
        <v>46</v>
      </c>
      <c r="G264" s="16">
        <v>0</v>
      </c>
      <c r="H264" s="16">
        <v>48</v>
      </c>
      <c r="I264" s="16">
        <v>0</v>
      </c>
      <c r="J264" s="16">
        <v>94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2023/12末</v>
      </c>
      <c r="B265" s="10" t="str">
        <f t="shared" si="17"/>
        <v>令和5/12末</v>
      </c>
      <c r="C265" s="18">
        <v>263</v>
      </c>
      <c r="D265" s="18">
        <v>284</v>
      </c>
      <c r="E265" s="19" t="s">
        <v>483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2023/12末</v>
      </c>
      <c r="B266" s="8" t="str">
        <f t="shared" si="17"/>
        <v>令和5/12末</v>
      </c>
      <c r="C266" s="16">
        <v>264</v>
      </c>
      <c r="D266" s="16">
        <v>285</v>
      </c>
      <c r="E266" s="17" t="s">
        <v>484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2023/12末</v>
      </c>
      <c r="B267" s="10" t="str">
        <f t="shared" si="17"/>
        <v>令和5/12末</v>
      </c>
      <c r="C267" s="18">
        <v>265</v>
      </c>
      <c r="D267" s="18">
        <v>286</v>
      </c>
      <c r="E267" s="19" t="s">
        <v>485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2023/12末</v>
      </c>
      <c r="B268" s="8" t="str">
        <f t="shared" si="17"/>
        <v>令和5/12末</v>
      </c>
      <c r="C268" s="16">
        <v>266</v>
      </c>
      <c r="D268" s="16">
        <v>287</v>
      </c>
      <c r="E268" s="17" t="s">
        <v>486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2023/12末</v>
      </c>
      <c r="B269" s="10" t="str">
        <f t="shared" si="17"/>
        <v>令和5/12末</v>
      </c>
      <c r="C269" s="18">
        <v>267</v>
      </c>
      <c r="D269" s="18">
        <v>288</v>
      </c>
      <c r="E269" s="19" t="s">
        <v>487</v>
      </c>
      <c r="F269" s="18">
        <v>20</v>
      </c>
      <c r="G269" s="18">
        <v>2</v>
      </c>
      <c r="H269" s="18">
        <v>27</v>
      </c>
      <c r="I269" s="18">
        <v>1</v>
      </c>
      <c r="J269" s="18">
        <v>47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2023/12末</v>
      </c>
      <c r="B270" s="8" t="str">
        <f t="shared" si="17"/>
        <v>令和5/12末</v>
      </c>
      <c r="C270" s="16">
        <v>268</v>
      </c>
      <c r="D270" s="16">
        <v>289</v>
      </c>
      <c r="E270" s="17" t="s">
        <v>488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2023/12末</v>
      </c>
      <c r="B271" s="10" t="str">
        <f t="shared" si="17"/>
        <v>令和5/12末</v>
      </c>
      <c r="C271" s="18">
        <v>269</v>
      </c>
      <c r="D271" s="18">
        <v>290</v>
      </c>
      <c r="E271" s="19" t="s">
        <v>489</v>
      </c>
      <c r="F271" s="18">
        <v>26</v>
      </c>
      <c r="G271" s="18">
        <v>0</v>
      </c>
      <c r="H271" s="18">
        <v>33</v>
      </c>
      <c r="I271" s="18">
        <v>0</v>
      </c>
      <c r="J271" s="18">
        <v>59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2023/12末</v>
      </c>
      <c r="B272" s="8" t="str">
        <f t="shared" si="17"/>
        <v>令和5/12末</v>
      </c>
      <c r="C272" s="16">
        <v>270</v>
      </c>
      <c r="D272" s="16">
        <v>291</v>
      </c>
      <c r="E272" s="17" t="s">
        <v>490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2023/12末</v>
      </c>
      <c r="B273" s="10" t="str">
        <f t="shared" si="17"/>
        <v>令和5/12末</v>
      </c>
      <c r="C273" s="18">
        <v>271</v>
      </c>
      <c r="D273" s="18">
        <v>292</v>
      </c>
      <c r="E273" s="19" t="s">
        <v>491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2023/12末</v>
      </c>
      <c r="B274" s="8" t="str">
        <f t="shared" si="17"/>
        <v>令和5/12末</v>
      </c>
      <c r="C274" s="16">
        <v>272</v>
      </c>
      <c r="D274" s="16">
        <v>293</v>
      </c>
      <c r="E274" s="17" t="s">
        <v>492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2023/12末</v>
      </c>
      <c r="B275" s="10" t="str">
        <f t="shared" si="17"/>
        <v>令和5/12末</v>
      </c>
      <c r="C275" s="18">
        <v>273</v>
      </c>
      <c r="D275" s="18">
        <v>294</v>
      </c>
      <c r="E275" s="19" t="s">
        <v>493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2023/12末</v>
      </c>
      <c r="B276" s="8" t="str">
        <f t="shared" si="17"/>
        <v>令和5/12末</v>
      </c>
      <c r="C276" s="16">
        <v>274</v>
      </c>
      <c r="D276" s="16">
        <v>295</v>
      </c>
      <c r="E276" s="17" t="s">
        <v>494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2023/12末</v>
      </c>
      <c r="B277" s="10" t="str">
        <f t="shared" si="18"/>
        <v>令和5/12末</v>
      </c>
      <c r="C277" s="18">
        <v>275</v>
      </c>
      <c r="D277" s="18">
        <v>296</v>
      </c>
      <c r="E277" s="19" t="s">
        <v>495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2023/12末</v>
      </c>
      <c r="B278" s="8" t="str">
        <f t="shared" si="18"/>
        <v>令和5/12末</v>
      </c>
      <c r="C278" s="16">
        <v>276</v>
      </c>
      <c r="D278" s="16">
        <v>297</v>
      </c>
      <c r="E278" s="17" t="s">
        <v>496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2023/12末</v>
      </c>
      <c r="B279" s="10" t="str">
        <f t="shared" si="18"/>
        <v>令和5/12末</v>
      </c>
      <c r="C279" s="18">
        <v>277</v>
      </c>
      <c r="D279" s="18">
        <v>298</v>
      </c>
      <c r="E279" s="19" t="s">
        <v>497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2023/12末</v>
      </c>
      <c r="B280" s="8" t="str">
        <f t="shared" si="18"/>
        <v>令和5/12末</v>
      </c>
      <c r="C280" s="16">
        <v>278</v>
      </c>
      <c r="D280" s="16">
        <v>299</v>
      </c>
      <c r="E280" s="17" t="s">
        <v>498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2023/12末</v>
      </c>
      <c r="B281" s="10" t="str">
        <f t="shared" si="18"/>
        <v>令和5/12末</v>
      </c>
      <c r="C281" s="18">
        <v>279</v>
      </c>
      <c r="D281" s="18">
        <v>300</v>
      </c>
      <c r="E281" s="19" t="s">
        <v>499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2023/12末</v>
      </c>
      <c r="B282" s="8" t="str">
        <f t="shared" si="18"/>
        <v>令和5/12末</v>
      </c>
      <c r="C282" s="16">
        <v>280</v>
      </c>
      <c r="D282" s="16">
        <v>301</v>
      </c>
      <c r="E282" s="17" t="s">
        <v>500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2023/12末</v>
      </c>
      <c r="B283" s="10" t="str">
        <f t="shared" si="18"/>
        <v>令和5/12末</v>
      </c>
      <c r="C283" s="18">
        <v>281</v>
      </c>
      <c r="D283" s="18">
        <v>302</v>
      </c>
      <c r="E283" s="19" t="s">
        <v>501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2023/12末</v>
      </c>
      <c r="B284" s="8" t="str">
        <f t="shared" si="18"/>
        <v>令和5/12末</v>
      </c>
      <c r="C284" s="16">
        <v>282</v>
      </c>
      <c r="D284" s="16">
        <v>303</v>
      </c>
      <c r="E284" s="17" t="s">
        <v>502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2023/12末</v>
      </c>
      <c r="B285" s="10" t="str">
        <f t="shared" si="18"/>
        <v>令和5/12末</v>
      </c>
      <c r="C285" s="18">
        <v>283</v>
      </c>
      <c r="D285" s="18">
        <v>400</v>
      </c>
      <c r="E285" s="19" t="s">
        <v>288</v>
      </c>
      <c r="F285" s="18">
        <v>82</v>
      </c>
      <c r="G285" s="18">
        <v>0</v>
      </c>
      <c r="H285" s="18">
        <v>88</v>
      </c>
      <c r="I285" s="18">
        <v>1</v>
      </c>
      <c r="J285" s="18">
        <v>170</v>
      </c>
      <c r="K285" s="18">
        <v>1</v>
      </c>
      <c r="L285" s="18">
        <v>92</v>
      </c>
      <c r="M285" s="7" t="s">
        <v>411</v>
      </c>
    </row>
    <row r="286" spans="1:13" x14ac:dyDescent="0.2">
      <c r="A286" s="8" t="str">
        <f t="shared" si="18"/>
        <v>2023/12末</v>
      </c>
      <c r="B286" s="8" t="str">
        <f t="shared" si="18"/>
        <v>令和5/12末</v>
      </c>
      <c r="C286" s="16">
        <v>284</v>
      </c>
      <c r="D286" s="16">
        <v>401</v>
      </c>
      <c r="E286" s="17" t="s">
        <v>289</v>
      </c>
      <c r="F286" s="16">
        <v>148</v>
      </c>
      <c r="G286" s="16">
        <v>0</v>
      </c>
      <c r="H286" s="16">
        <v>168</v>
      </c>
      <c r="I286" s="16">
        <v>1</v>
      </c>
      <c r="J286" s="16">
        <v>316</v>
      </c>
      <c r="K286" s="16">
        <v>1</v>
      </c>
      <c r="L286" s="16">
        <v>162</v>
      </c>
      <c r="M286" s="9" t="s">
        <v>411</v>
      </c>
    </row>
    <row r="287" spans="1:13" x14ac:dyDescent="0.2">
      <c r="A287" s="10" t="str">
        <f t="shared" si="18"/>
        <v>2023/12末</v>
      </c>
      <c r="B287" s="10" t="str">
        <f t="shared" si="18"/>
        <v>令和5/12末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1</v>
      </c>
      <c r="J287" s="18">
        <v>33</v>
      </c>
      <c r="K287" s="18">
        <v>1</v>
      </c>
      <c r="L287" s="18">
        <v>21</v>
      </c>
      <c r="M287" s="7" t="s">
        <v>411</v>
      </c>
    </row>
    <row r="288" spans="1:13" x14ac:dyDescent="0.2">
      <c r="A288" s="8" t="str">
        <f t="shared" si="18"/>
        <v>2023/12末</v>
      </c>
      <c r="B288" s="8" t="str">
        <f t="shared" si="18"/>
        <v>令和5/12末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34</v>
      </c>
      <c r="I288" s="16">
        <v>0</v>
      </c>
      <c r="J288" s="16">
        <v>63</v>
      </c>
      <c r="K288" s="16">
        <v>0</v>
      </c>
      <c r="L288" s="16">
        <v>33</v>
      </c>
      <c r="M288" s="9" t="s">
        <v>411</v>
      </c>
    </row>
    <row r="289" spans="1:13" x14ac:dyDescent="0.2">
      <c r="A289" s="10" t="str">
        <f t="shared" si="18"/>
        <v>2023/12末</v>
      </c>
      <c r="B289" s="10" t="str">
        <f t="shared" si="18"/>
        <v>令和5/12末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2023/12末</v>
      </c>
      <c r="B290" s="8" t="str">
        <f t="shared" si="18"/>
        <v>令和5/12末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2023/12末</v>
      </c>
      <c r="B291" s="10" t="str">
        <f t="shared" si="18"/>
        <v>令和5/12末</v>
      </c>
      <c r="C291" s="18">
        <v>289</v>
      </c>
      <c r="D291" s="18">
        <v>406</v>
      </c>
      <c r="E291" s="19" t="s">
        <v>294</v>
      </c>
      <c r="F291" s="18">
        <v>20</v>
      </c>
      <c r="G291" s="18">
        <v>0</v>
      </c>
      <c r="H291" s="18">
        <v>23</v>
      </c>
      <c r="I291" s="18">
        <v>0</v>
      </c>
      <c r="J291" s="18">
        <v>43</v>
      </c>
      <c r="K291" s="18">
        <v>0</v>
      </c>
      <c r="L291" s="18">
        <v>21</v>
      </c>
      <c r="M291" s="7" t="s">
        <v>411</v>
      </c>
    </row>
    <row r="292" spans="1:13" x14ac:dyDescent="0.2">
      <c r="A292" s="8" t="str">
        <f t="shared" si="18"/>
        <v>2023/12末</v>
      </c>
      <c r="B292" s="8" t="str">
        <f t="shared" si="18"/>
        <v>令和5/12末</v>
      </c>
      <c r="C292" s="16">
        <v>290</v>
      </c>
      <c r="D292" s="16">
        <v>407</v>
      </c>
      <c r="E292" s="17" t="s">
        <v>295</v>
      </c>
      <c r="F292" s="16">
        <v>82</v>
      </c>
      <c r="G292" s="16">
        <v>0</v>
      </c>
      <c r="H292" s="16">
        <v>74</v>
      </c>
      <c r="I292" s="16">
        <v>0</v>
      </c>
      <c r="J292" s="16">
        <v>156</v>
      </c>
      <c r="K292" s="16">
        <v>0</v>
      </c>
      <c r="L292" s="16">
        <v>73</v>
      </c>
      <c r="M292" s="9" t="s">
        <v>411</v>
      </c>
    </row>
    <row r="293" spans="1:13" x14ac:dyDescent="0.2">
      <c r="A293" s="10" t="str">
        <f t="shared" ref="A293:B308" si="19">A292</f>
        <v>2023/12末</v>
      </c>
      <c r="B293" s="10" t="str">
        <f t="shared" si="19"/>
        <v>令和5/12末</v>
      </c>
      <c r="C293" s="18">
        <v>291</v>
      </c>
      <c r="D293" s="18">
        <v>408</v>
      </c>
      <c r="E293" s="19" t="s">
        <v>296</v>
      </c>
      <c r="F293" s="18">
        <v>8</v>
      </c>
      <c r="G293" s="18">
        <v>0</v>
      </c>
      <c r="H293" s="18">
        <v>10</v>
      </c>
      <c r="I293" s="18">
        <v>0</v>
      </c>
      <c r="J293" s="18">
        <v>18</v>
      </c>
      <c r="K293" s="18">
        <v>0</v>
      </c>
      <c r="L293" s="18">
        <v>13</v>
      </c>
      <c r="M293" s="7" t="s">
        <v>411</v>
      </c>
    </row>
    <row r="294" spans="1:13" x14ac:dyDescent="0.2">
      <c r="A294" s="8" t="str">
        <f t="shared" si="19"/>
        <v>2023/12末</v>
      </c>
      <c r="B294" s="8" t="str">
        <f t="shared" si="19"/>
        <v>令和5/12末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2023/12末</v>
      </c>
      <c r="B295" s="10" t="str">
        <f t="shared" si="19"/>
        <v>令和5/12末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21</v>
      </c>
      <c r="I295" s="18">
        <v>1</v>
      </c>
      <c r="J295" s="18">
        <v>52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2023/12末</v>
      </c>
      <c r="B296" s="8" t="str">
        <f t="shared" si="19"/>
        <v>令和5/12末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2023/12末</v>
      </c>
      <c r="B297" s="10" t="str">
        <f t="shared" si="19"/>
        <v>令和5/12末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2023/12末</v>
      </c>
      <c r="B298" s="8" t="str">
        <f t="shared" si="19"/>
        <v>令和5/12末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2023/12末</v>
      </c>
      <c r="B299" s="10" t="str">
        <f t="shared" si="19"/>
        <v>令和5/12末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2023/12末</v>
      </c>
      <c r="B300" s="8" t="str">
        <f t="shared" si="19"/>
        <v>令和5/12末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2023/12末</v>
      </c>
      <c r="B301" s="10" t="str">
        <f t="shared" si="19"/>
        <v>令和5/12末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2023/12末</v>
      </c>
      <c r="B302" s="8" t="str">
        <f t="shared" si="19"/>
        <v>令和5/12末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2023/12末</v>
      </c>
      <c r="B303" s="10" t="str">
        <f t="shared" si="19"/>
        <v>令和5/12末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2023/12末</v>
      </c>
      <c r="B304" s="8" t="str">
        <f t="shared" si="19"/>
        <v>令和5/12末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61</v>
      </c>
      <c r="I304" s="16">
        <v>0</v>
      </c>
      <c r="J304" s="16">
        <v>66</v>
      </c>
      <c r="K304" s="16">
        <v>0</v>
      </c>
      <c r="L304" s="16">
        <v>66</v>
      </c>
      <c r="M304" s="9" t="s">
        <v>411</v>
      </c>
    </row>
    <row r="305" spans="1:13" x14ac:dyDescent="0.2">
      <c r="A305" s="10" t="str">
        <f t="shared" si="19"/>
        <v>2023/12末</v>
      </c>
      <c r="B305" s="10" t="str">
        <f t="shared" si="19"/>
        <v>令和5/12末</v>
      </c>
      <c r="C305" s="18">
        <v>303</v>
      </c>
      <c r="D305" s="18">
        <v>500</v>
      </c>
      <c r="E305" s="19" t="s">
        <v>308</v>
      </c>
      <c r="F305" s="18">
        <v>246</v>
      </c>
      <c r="G305" s="18">
        <v>0</v>
      </c>
      <c r="H305" s="18">
        <v>255</v>
      </c>
      <c r="I305" s="18">
        <v>1</v>
      </c>
      <c r="J305" s="18">
        <v>501</v>
      </c>
      <c r="K305" s="18">
        <v>1</v>
      </c>
      <c r="L305" s="18">
        <v>187</v>
      </c>
      <c r="M305" s="7" t="s">
        <v>412</v>
      </c>
    </row>
    <row r="306" spans="1:13" x14ac:dyDescent="0.2">
      <c r="A306" s="8" t="str">
        <f t="shared" si="19"/>
        <v>2023/12末</v>
      </c>
      <c r="B306" s="8" t="str">
        <f t="shared" si="19"/>
        <v>令和5/12末</v>
      </c>
      <c r="C306" s="16">
        <v>304</v>
      </c>
      <c r="D306" s="16">
        <v>501</v>
      </c>
      <c r="E306" s="17" t="s">
        <v>309</v>
      </c>
      <c r="F306" s="16">
        <v>86</v>
      </c>
      <c r="G306" s="16">
        <v>2</v>
      </c>
      <c r="H306" s="16">
        <v>72</v>
      </c>
      <c r="I306" s="16">
        <v>0</v>
      </c>
      <c r="J306" s="16">
        <v>158</v>
      </c>
      <c r="K306" s="16">
        <v>2</v>
      </c>
      <c r="L306" s="16">
        <v>72</v>
      </c>
      <c r="M306" s="9" t="s">
        <v>412</v>
      </c>
    </row>
    <row r="307" spans="1:13" x14ac:dyDescent="0.2">
      <c r="A307" s="10" t="str">
        <f t="shared" si="19"/>
        <v>2023/12末</v>
      </c>
      <c r="B307" s="10" t="str">
        <f t="shared" si="19"/>
        <v>令和5/12末</v>
      </c>
      <c r="C307" s="18">
        <v>305</v>
      </c>
      <c r="D307" s="18">
        <v>502</v>
      </c>
      <c r="E307" s="19" t="s">
        <v>310</v>
      </c>
      <c r="F307" s="18">
        <v>50</v>
      </c>
      <c r="G307" s="18">
        <v>0</v>
      </c>
      <c r="H307" s="18">
        <v>39</v>
      </c>
      <c r="I307" s="18">
        <v>0</v>
      </c>
      <c r="J307" s="18">
        <v>89</v>
      </c>
      <c r="K307" s="18">
        <v>0</v>
      </c>
      <c r="L307" s="18">
        <v>47</v>
      </c>
      <c r="M307" s="7" t="s">
        <v>412</v>
      </c>
    </row>
    <row r="308" spans="1:13" x14ac:dyDescent="0.2">
      <c r="A308" s="8" t="str">
        <f t="shared" si="19"/>
        <v>2023/12末</v>
      </c>
      <c r="B308" s="8" t="str">
        <f t="shared" si="19"/>
        <v>令和5/12末</v>
      </c>
      <c r="C308" s="16">
        <v>306</v>
      </c>
      <c r="D308" s="16">
        <v>503</v>
      </c>
      <c r="E308" s="17" t="s">
        <v>311</v>
      </c>
      <c r="F308" s="16">
        <v>49</v>
      </c>
      <c r="G308" s="16">
        <v>0</v>
      </c>
      <c r="H308" s="16">
        <v>41</v>
      </c>
      <c r="I308" s="16">
        <v>0</v>
      </c>
      <c r="J308" s="16">
        <v>90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2023/12末</v>
      </c>
      <c r="B309" s="10" t="str">
        <f t="shared" si="20"/>
        <v>令和5/12末</v>
      </c>
      <c r="C309" s="18">
        <v>307</v>
      </c>
      <c r="D309" s="18">
        <v>504</v>
      </c>
      <c r="E309" s="19" t="s">
        <v>312</v>
      </c>
      <c r="F309" s="18">
        <v>84</v>
      </c>
      <c r="G309" s="18">
        <v>0</v>
      </c>
      <c r="H309" s="18">
        <v>78</v>
      </c>
      <c r="I309" s="18">
        <v>0</v>
      </c>
      <c r="J309" s="18">
        <v>162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2023/12末</v>
      </c>
      <c r="B310" s="8" t="str">
        <f t="shared" si="20"/>
        <v>令和5/12末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2023/12末</v>
      </c>
      <c r="B311" s="10" t="str">
        <f t="shared" si="20"/>
        <v>令和5/12末</v>
      </c>
      <c r="C311" s="18">
        <v>309</v>
      </c>
      <c r="D311" s="18">
        <v>506</v>
      </c>
      <c r="E311" s="19" t="s">
        <v>314</v>
      </c>
      <c r="F311" s="18">
        <v>132</v>
      </c>
      <c r="G311" s="18">
        <v>0</v>
      </c>
      <c r="H311" s="18">
        <v>146</v>
      </c>
      <c r="I311" s="18">
        <v>0</v>
      </c>
      <c r="J311" s="18">
        <v>278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2023/12末</v>
      </c>
      <c r="B312" s="8" t="str">
        <f t="shared" si="20"/>
        <v>令和5/12末</v>
      </c>
      <c r="C312" s="16">
        <v>310</v>
      </c>
      <c r="D312" s="16">
        <v>507</v>
      </c>
      <c r="E312" s="17" t="s">
        <v>315</v>
      </c>
      <c r="F312" s="16">
        <v>38</v>
      </c>
      <c r="G312" s="16">
        <v>0</v>
      </c>
      <c r="H312" s="16">
        <v>38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2023/12末</v>
      </c>
      <c r="B313" s="10" t="str">
        <f t="shared" si="20"/>
        <v>令和5/12末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3</v>
      </c>
      <c r="H313" s="18">
        <v>62</v>
      </c>
      <c r="I313" s="18">
        <v>2</v>
      </c>
      <c r="J313" s="18">
        <v>113</v>
      </c>
      <c r="K313" s="18">
        <v>5</v>
      </c>
      <c r="L313" s="18">
        <v>48</v>
      </c>
      <c r="M313" s="7" t="s">
        <v>412</v>
      </c>
    </row>
    <row r="314" spans="1:13" x14ac:dyDescent="0.2">
      <c r="A314" s="8" t="str">
        <f t="shared" si="20"/>
        <v>2023/12末</v>
      </c>
      <c r="B314" s="8" t="str">
        <f t="shared" si="20"/>
        <v>令和5/12末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76</v>
      </c>
      <c r="I314" s="16">
        <v>0</v>
      </c>
      <c r="J314" s="16">
        <v>156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2023/12末</v>
      </c>
      <c r="B315" s="10" t="str">
        <f t="shared" si="20"/>
        <v>令和5/12末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69</v>
      </c>
      <c r="I315" s="18">
        <v>0</v>
      </c>
      <c r="J315" s="18">
        <v>138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2023/12末</v>
      </c>
      <c r="B316" s="8" t="str">
        <f t="shared" si="20"/>
        <v>令和5/12末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2023/12末</v>
      </c>
      <c r="B317" s="10" t="str">
        <f t="shared" si="20"/>
        <v>令和5/12末</v>
      </c>
      <c r="C317" s="18">
        <v>315</v>
      </c>
      <c r="D317" s="18">
        <v>512</v>
      </c>
      <c r="E317" s="19" t="s">
        <v>320</v>
      </c>
      <c r="F317" s="18">
        <v>20</v>
      </c>
      <c r="G317" s="18">
        <v>0</v>
      </c>
      <c r="H317" s="18">
        <v>20</v>
      </c>
      <c r="I317" s="18">
        <v>1</v>
      </c>
      <c r="J317" s="18">
        <v>40</v>
      </c>
      <c r="K317" s="18">
        <v>1</v>
      </c>
      <c r="L317" s="18">
        <v>18</v>
      </c>
      <c r="M317" s="7" t="s">
        <v>412</v>
      </c>
    </row>
    <row r="318" spans="1:13" x14ac:dyDescent="0.2">
      <c r="A318" s="8" t="str">
        <f t="shared" si="20"/>
        <v>2023/12末</v>
      </c>
      <c r="B318" s="8" t="str">
        <f t="shared" si="20"/>
        <v>令和5/12末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73</v>
      </c>
      <c r="I318" s="16">
        <v>0</v>
      </c>
      <c r="J318" s="16">
        <v>143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2023/12末</v>
      </c>
      <c r="B319" s="10" t="str">
        <f t="shared" si="20"/>
        <v>令和5/12末</v>
      </c>
      <c r="C319" s="18">
        <v>317</v>
      </c>
      <c r="D319" s="18">
        <v>514</v>
      </c>
      <c r="E319" s="19" t="s">
        <v>322</v>
      </c>
      <c r="F319" s="18">
        <v>54</v>
      </c>
      <c r="G319" s="18">
        <v>1</v>
      </c>
      <c r="H319" s="18">
        <v>43</v>
      </c>
      <c r="I319" s="18">
        <v>2</v>
      </c>
      <c r="J319" s="18">
        <v>97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2023/12末</v>
      </c>
      <c r="B320" s="8" t="str">
        <f t="shared" si="20"/>
        <v>令和5/12末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81</v>
      </c>
      <c r="I320" s="16">
        <v>1</v>
      </c>
      <c r="J320" s="16">
        <v>145</v>
      </c>
      <c r="K320" s="16">
        <v>1</v>
      </c>
      <c r="L320" s="16">
        <v>53</v>
      </c>
      <c r="M320" s="9" t="s">
        <v>412</v>
      </c>
    </row>
    <row r="321" spans="1:13" x14ac:dyDescent="0.2">
      <c r="A321" s="10" t="str">
        <f t="shared" si="20"/>
        <v>2023/12末</v>
      </c>
      <c r="B321" s="10" t="str">
        <f t="shared" si="20"/>
        <v>令和5/12末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43</v>
      </c>
      <c r="I321" s="18">
        <v>0</v>
      </c>
      <c r="J321" s="18">
        <v>88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2023/12末</v>
      </c>
      <c r="B322" s="8" t="str">
        <f t="shared" si="20"/>
        <v>令和5/12末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83</v>
      </c>
      <c r="I322" s="16">
        <v>0</v>
      </c>
      <c r="J322" s="16">
        <v>155</v>
      </c>
      <c r="K322" s="16">
        <v>0</v>
      </c>
      <c r="L322" s="16">
        <v>50</v>
      </c>
      <c r="M322" s="9" t="s">
        <v>412</v>
      </c>
    </row>
    <row r="323" spans="1:13" x14ac:dyDescent="0.2">
      <c r="A323" s="10" t="str">
        <f t="shared" si="20"/>
        <v>2023/12末</v>
      </c>
      <c r="B323" s="10" t="str">
        <f t="shared" si="20"/>
        <v>令和5/12末</v>
      </c>
      <c r="C323" s="18">
        <v>321</v>
      </c>
      <c r="D323" s="18">
        <v>518</v>
      </c>
      <c r="E323" s="19" t="s">
        <v>326</v>
      </c>
      <c r="F323" s="18">
        <v>175</v>
      </c>
      <c r="G323" s="18">
        <v>2</v>
      </c>
      <c r="H323" s="18">
        <v>175</v>
      </c>
      <c r="I323" s="18">
        <v>3</v>
      </c>
      <c r="J323" s="18">
        <v>350</v>
      </c>
      <c r="K323" s="18">
        <v>5</v>
      </c>
      <c r="L323" s="18">
        <v>142</v>
      </c>
      <c r="M323" s="7" t="s">
        <v>412</v>
      </c>
    </row>
    <row r="324" spans="1:13" x14ac:dyDescent="0.2">
      <c r="A324" s="8" t="str">
        <f t="shared" si="20"/>
        <v>2023/12末</v>
      </c>
      <c r="B324" s="8" t="str">
        <f t="shared" si="20"/>
        <v>令和5/12末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2023/12末</v>
      </c>
      <c r="B325" s="10" t="str">
        <f t="shared" si="21"/>
        <v>令和5/12末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97</v>
      </c>
      <c r="I325" s="18">
        <v>0</v>
      </c>
      <c r="J325" s="18">
        <v>193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2023/12末</v>
      </c>
      <c r="B326" s="8" t="str">
        <f t="shared" si="21"/>
        <v>令和5/12末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31</v>
      </c>
      <c r="I326" s="16">
        <v>0</v>
      </c>
      <c r="J326" s="16">
        <v>75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2023/12末</v>
      </c>
      <c r="B327" s="10" t="str">
        <f t="shared" si="21"/>
        <v>令和5/12末</v>
      </c>
      <c r="C327" s="18">
        <v>325</v>
      </c>
      <c r="D327" s="18">
        <v>522</v>
      </c>
      <c r="E327" s="19" t="s">
        <v>330</v>
      </c>
      <c r="F327" s="18">
        <v>79</v>
      </c>
      <c r="G327" s="18">
        <v>0</v>
      </c>
      <c r="H327" s="18">
        <v>78</v>
      </c>
      <c r="I327" s="18">
        <v>0</v>
      </c>
      <c r="J327" s="18">
        <v>157</v>
      </c>
      <c r="K327" s="18">
        <v>0</v>
      </c>
      <c r="L327" s="18">
        <v>57</v>
      </c>
      <c r="M327" s="7" t="s">
        <v>412</v>
      </c>
    </row>
    <row r="328" spans="1:13" x14ac:dyDescent="0.2">
      <c r="A328" s="8" t="str">
        <f t="shared" si="21"/>
        <v>2023/12末</v>
      </c>
      <c r="B328" s="8" t="str">
        <f t="shared" si="21"/>
        <v>令和5/12末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44</v>
      </c>
      <c r="I328" s="16">
        <v>0</v>
      </c>
      <c r="J328" s="16">
        <v>85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2023/12末</v>
      </c>
      <c r="B329" s="10" t="str">
        <f t="shared" si="21"/>
        <v>令和5/12末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2023/12末</v>
      </c>
      <c r="B330" s="8" t="str">
        <f t="shared" si="21"/>
        <v>令和5/12末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45</v>
      </c>
      <c r="I330" s="16">
        <v>0</v>
      </c>
      <c r="J330" s="16">
        <v>86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2023/12末</v>
      </c>
      <c r="B331" s="10" t="str">
        <f t="shared" si="21"/>
        <v>令和5/12末</v>
      </c>
      <c r="C331" s="18">
        <v>329</v>
      </c>
      <c r="D331" s="18">
        <v>526</v>
      </c>
      <c r="E331" s="19" t="s">
        <v>334</v>
      </c>
      <c r="F331" s="18">
        <v>41</v>
      </c>
      <c r="G331" s="18">
        <v>0</v>
      </c>
      <c r="H331" s="18">
        <v>43</v>
      </c>
      <c r="I331" s="18">
        <v>0</v>
      </c>
      <c r="J331" s="18">
        <v>84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2023/12末</v>
      </c>
      <c r="B332" s="8" t="str">
        <f t="shared" si="21"/>
        <v>令和5/12末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19</v>
      </c>
      <c r="I332" s="16">
        <v>0</v>
      </c>
      <c r="J332" s="16">
        <v>37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2023/12末</v>
      </c>
      <c r="B333" s="10" t="str">
        <f t="shared" si="21"/>
        <v>令和5/12末</v>
      </c>
      <c r="C333" s="18">
        <v>331</v>
      </c>
      <c r="D333" s="18">
        <v>528</v>
      </c>
      <c r="E333" s="19" t="s">
        <v>336</v>
      </c>
      <c r="F333" s="18">
        <v>16</v>
      </c>
      <c r="G333" s="18">
        <v>1</v>
      </c>
      <c r="H333" s="18">
        <v>14</v>
      </c>
      <c r="I333" s="18">
        <v>0</v>
      </c>
      <c r="J333" s="18">
        <v>30</v>
      </c>
      <c r="K333" s="18">
        <v>1</v>
      </c>
      <c r="L333" s="18">
        <v>13</v>
      </c>
      <c r="M333" s="7" t="s">
        <v>412</v>
      </c>
    </row>
    <row r="334" spans="1:13" x14ac:dyDescent="0.2">
      <c r="A334" s="8" t="str">
        <f t="shared" si="21"/>
        <v>2023/12末</v>
      </c>
      <c r="B334" s="8" t="str">
        <f t="shared" si="21"/>
        <v>令和5/12末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2023/12末</v>
      </c>
      <c r="B335" s="10" t="str">
        <f t="shared" si="21"/>
        <v>令和5/12末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2023/12末</v>
      </c>
      <c r="B336" s="8" t="str">
        <f t="shared" si="21"/>
        <v>令和5/12末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12</v>
      </c>
      <c r="I336" s="16">
        <v>1</v>
      </c>
      <c r="J336" s="16">
        <v>30</v>
      </c>
      <c r="K336" s="16">
        <v>2</v>
      </c>
      <c r="L336" s="16">
        <v>14</v>
      </c>
      <c r="M336" s="9" t="s">
        <v>412</v>
      </c>
    </row>
    <row r="337" spans="1:13" x14ac:dyDescent="0.2">
      <c r="A337" s="10" t="str">
        <f t="shared" si="21"/>
        <v>2023/12末</v>
      </c>
      <c r="B337" s="10" t="str">
        <f t="shared" si="21"/>
        <v>令和5/12末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2023/12末</v>
      </c>
      <c r="B338" s="8" t="str">
        <f t="shared" si="21"/>
        <v>令和5/12末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2023/12末</v>
      </c>
      <c r="B339" s="10" t="str">
        <f t="shared" si="21"/>
        <v>令和5/12末</v>
      </c>
      <c r="C339" s="18">
        <v>337</v>
      </c>
      <c r="D339" s="18">
        <v>534</v>
      </c>
      <c r="E339" s="19" t="s">
        <v>342</v>
      </c>
      <c r="F339" s="18">
        <v>100</v>
      </c>
      <c r="G339" s="18">
        <v>0</v>
      </c>
      <c r="H339" s="18">
        <v>93</v>
      </c>
      <c r="I339" s="18">
        <v>0</v>
      </c>
      <c r="J339" s="18">
        <v>193</v>
      </c>
      <c r="K339" s="18">
        <v>0</v>
      </c>
      <c r="L339" s="18">
        <v>100</v>
      </c>
      <c r="M339" s="7" t="s">
        <v>412</v>
      </c>
    </row>
    <row r="340" spans="1:13" x14ac:dyDescent="0.2">
      <c r="A340" s="8" t="str">
        <f t="shared" si="21"/>
        <v>2023/12末</v>
      </c>
      <c r="B340" s="8" t="str">
        <f t="shared" si="21"/>
        <v>令和5/12末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2023/12末</v>
      </c>
      <c r="B341" s="10" t="str">
        <f t="shared" si="22"/>
        <v>令和5/12末</v>
      </c>
      <c r="C341" s="18">
        <v>339</v>
      </c>
      <c r="D341" s="18">
        <v>536</v>
      </c>
      <c r="E341" s="19" t="s">
        <v>344</v>
      </c>
      <c r="F341" s="18">
        <v>71</v>
      </c>
      <c r="G341" s="18">
        <v>0</v>
      </c>
      <c r="H341" s="18">
        <v>61</v>
      </c>
      <c r="I341" s="18">
        <v>3</v>
      </c>
      <c r="J341" s="18">
        <v>132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2023/12末</v>
      </c>
      <c r="B342" s="8" t="str">
        <f t="shared" si="22"/>
        <v>令和5/12末</v>
      </c>
      <c r="C342" s="16">
        <v>340</v>
      </c>
      <c r="D342" s="16">
        <v>537</v>
      </c>
      <c r="E342" s="17" t="s">
        <v>345</v>
      </c>
      <c r="F342" s="16">
        <v>64</v>
      </c>
      <c r="G342" s="16">
        <v>0</v>
      </c>
      <c r="H342" s="16">
        <v>63</v>
      </c>
      <c r="I342" s="16">
        <v>0</v>
      </c>
      <c r="J342" s="16">
        <v>127</v>
      </c>
      <c r="K342" s="16">
        <v>0</v>
      </c>
      <c r="L342" s="16">
        <v>58</v>
      </c>
      <c r="M342" s="9" t="s">
        <v>412</v>
      </c>
    </row>
    <row r="343" spans="1:13" x14ac:dyDescent="0.2">
      <c r="A343" s="10" t="str">
        <f t="shared" si="22"/>
        <v>2023/12末</v>
      </c>
      <c r="B343" s="10" t="str">
        <f t="shared" si="22"/>
        <v>令和5/12末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17</v>
      </c>
      <c r="I343" s="18">
        <v>0</v>
      </c>
      <c r="J343" s="18">
        <v>28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2023/12末</v>
      </c>
      <c r="B344" s="8" t="str">
        <f t="shared" si="22"/>
        <v>令和5/12末</v>
      </c>
      <c r="C344" s="16">
        <v>342</v>
      </c>
      <c r="D344" s="16">
        <v>539</v>
      </c>
      <c r="E344" s="17" t="s">
        <v>347</v>
      </c>
      <c r="F344" s="16">
        <v>85</v>
      </c>
      <c r="G344" s="16">
        <v>0</v>
      </c>
      <c r="H344" s="16">
        <v>88</v>
      </c>
      <c r="I344" s="16">
        <v>1</v>
      </c>
      <c r="J344" s="16">
        <v>173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2023/12末</v>
      </c>
      <c r="B345" s="10" t="str">
        <f t="shared" si="22"/>
        <v>令和5/12末</v>
      </c>
      <c r="C345" s="18">
        <v>343</v>
      </c>
      <c r="D345" s="18">
        <v>540</v>
      </c>
      <c r="E345" s="19" t="s">
        <v>348</v>
      </c>
      <c r="F345" s="18">
        <v>22</v>
      </c>
      <c r="G345" s="18">
        <v>0</v>
      </c>
      <c r="H345" s="18">
        <v>54</v>
      </c>
      <c r="I345" s="18">
        <v>0</v>
      </c>
      <c r="J345" s="18">
        <v>76</v>
      </c>
      <c r="K345" s="18">
        <v>0</v>
      </c>
      <c r="L345" s="18">
        <v>76</v>
      </c>
      <c r="M345" s="7" t="s">
        <v>412</v>
      </c>
    </row>
    <row r="346" spans="1:13" x14ac:dyDescent="0.2">
      <c r="A346" s="11" t="str">
        <f t="shared" si="22"/>
        <v>2023/12末</v>
      </c>
      <c r="B346" s="11" t="str">
        <f t="shared" si="22"/>
        <v>令和5/12末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25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uYUqef0fIFySzpV76ZRtpuO2EYbJymwUtst/DZ6Buzn+PBdvdbmhNWs7eI8hgENzryohjCAyeD6VXxUZHc1zAQ==" saltValue="mechHqF5VxSnx3GmVgWC4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D345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5.21875" customWidth="1"/>
    <col min="2" max="2" width="8.77734375" customWidth="1"/>
    <col min="3" max="3" width="18.44140625" customWidth="1"/>
    <col min="4" max="4" width="9.77734375" bestFit="1" customWidth="1"/>
  </cols>
  <sheetData>
    <row r="1" spans="1:4" x14ac:dyDescent="0.2">
      <c r="A1" s="2" t="s">
        <v>14</v>
      </c>
      <c r="B1" s="22" t="s">
        <v>15</v>
      </c>
      <c r="C1" s="22" t="s">
        <v>16</v>
      </c>
      <c r="D1" s="23" t="s">
        <v>430</v>
      </c>
    </row>
    <row r="2" spans="1:4" x14ac:dyDescent="0.2">
      <c r="A2" s="3">
        <v>1</v>
      </c>
      <c r="B2" s="3">
        <v>1</v>
      </c>
      <c r="C2" s="4" t="s">
        <v>42</v>
      </c>
      <c r="D2" s="12" t="s">
        <v>396</v>
      </c>
    </row>
    <row r="3" spans="1:4" x14ac:dyDescent="0.2">
      <c r="A3" s="3">
        <v>2</v>
      </c>
      <c r="B3" s="3">
        <v>2</v>
      </c>
      <c r="C3" s="4" t="s">
        <v>43</v>
      </c>
      <c r="D3" s="9" t="s">
        <v>396</v>
      </c>
    </row>
    <row r="4" spans="1:4" x14ac:dyDescent="0.2">
      <c r="A4" s="3">
        <v>3</v>
      </c>
      <c r="B4" s="3">
        <v>3</v>
      </c>
      <c r="C4" s="4" t="s">
        <v>44</v>
      </c>
      <c r="D4" s="9" t="s">
        <v>396</v>
      </c>
    </row>
    <row r="5" spans="1:4" x14ac:dyDescent="0.2">
      <c r="A5" s="3">
        <v>4</v>
      </c>
      <c r="B5" s="3">
        <v>4</v>
      </c>
      <c r="C5" s="4" t="s">
        <v>45</v>
      </c>
      <c r="D5" s="9" t="s">
        <v>396</v>
      </c>
    </row>
    <row r="6" spans="1:4" x14ac:dyDescent="0.2">
      <c r="A6" s="3">
        <v>5</v>
      </c>
      <c r="B6" s="3">
        <v>5</v>
      </c>
      <c r="C6" s="4" t="s">
        <v>46</v>
      </c>
      <c r="D6" s="9" t="s">
        <v>396</v>
      </c>
    </row>
    <row r="7" spans="1:4" x14ac:dyDescent="0.2">
      <c r="A7" s="3">
        <v>6</v>
      </c>
      <c r="B7" s="3">
        <v>6</v>
      </c>
      <c r="C7" s="4" t="s">
        <v>47</v>
      </c>
      <c r="D7" s="9" t="s">
        <v>396</v>
      </c>
    </row>
    <row r="8" spans="1:4" x14ac:dyDescent="0.2">
      <c r="A8" s="3">
        <v>7</v>
      </c>
      <c r="B8" s="3">
        <v>7</v>
      </c>
      <c r="C8" s="4" t="s">
        <v>48</v>
      </c>
      <c r="D8" s="9" t="s">
        <v>396</v>
      </c>
    </row>
    <row r="9" spans="1:4" x14ac:dyDescent="0.2">
      <c r="A9" s="3">
        <v>8</v>
      </c>
      <c r="B9" s="3">
        <v>8</v>
      </c>
      <c r="C9" s="4" t="s">
        <v>49</v>
      </c>
      <c r="D9" s="9" t="s">
        <v>396</v>
      </c>
    </row>
    <row r="10" spans="1:4" x14ac:dyDescent="0.2">
      <c r="A10" s="3">
        <v>9</v>
      </c>
      <c r="B10" s="3">
        <v>10</v>
      </c>
      <c r="C10" s="4" t="s">
        <v>50</v>
      </c>
      <c r="D10" s="9" t="s">
        <v>396</v>
      </c>
    </row>
    <row r="11" spans="1:4" x14ac:dyDescent="0.2">
      <c r="A11" s="3">
        <v>10</v>
      </c>
      <c r="B11" s="3">
        <v>11</v>
      </c>
      <c r="C11" s="4" t="s">
        <v>51</v>
      </c>
      <c r="D11" s="9" t="s">
        <v>396</v>
      </c>
    </row>
    <row r="12" spans="1:4" x14ac:dyDescent="0.2">
      <c r="A12" s="3">
        <v>11</v>
      </c>
      <c r="B12" s="3">
        <v>12</v>
      </c>
      <c r="C12" s="4" t="s">
        <v>52</v>
      </c>
      <c r="D12" s="9" t="s">
        <v>396</v>
      </c>
    </row>
    <row r="13" spans="1:4" x14ac:dyDescent="0.2">
      <c r="A13" s="3">
        <v>12</v>
      </c>
      <c r="B13" s="3">
        <v>13</v>
      </c>
      <c r="C13" s="4" t="s">
        <v>53</v>
      </c>
      <c r="D13" s="9" t="s">
        <v>396</v>
      </c>
    </row>
    <row r="14" spans="1:4" x14ac:dyDescent="0.2">
      <c r="A14" s="3">
        <v>13</v>
      </c>
      <c r="B14" s="3">
        <v>14</v>
      </c>
      <c r="C14" s="4" t="s">
        <v>54</v>
      </c>
      <c r="D14" s="9" t="s">
        <v>396</v>
      </c>
    </row>
    <row r="15" spans="1:4" x14ac:dyDescent="0.2">
      <c r="A15" s="3">
        <v>14</v>
      </c>
      <c r="B15" s="3">
        <v>15</v>
      </c>
      <c r="C15" s="4" t="s">
        <v>55</v>
      </c>
      <c r="D15" s="9" t="s">
        <v>396</v>
      </c>
    </row>
    <row r="16" spans="1:4" x14ac:dyDescent="0.2">
      <c r="A16" s="3">
        <v>15</v>
      </c>
      <c r="B16" s="3">
        <v>16</v>
      </c>
      <c r="C16" s="4" t="s">
        <v>56</v>
      </c>
      <c r="D16" s="9" t="s">
        <v>396</v>
      </c>
    </row>
    <row r="17" spans="1:4" x14ac:dyDescent="0.2">
      <c r="A17" s="3">
        <v>16</v>
      </c>
      <c r="B17" s="3">
        <v>17</v>
      </c>
      <c r="C17" s="4" t="s">
        <v>57</v>
      </c>
      <c r="D17" s="9" t="s">
        <v>396</v>
      </c>
    </row>
    <row r="18" spans="1:4" x14ac:dyDescent="0.2">
      <c r="A18" s="3">
        <v>17</v>
      </c>
      <c r="B18" s="3">
        <v>18</v>
      </c>
      <c r="C18" s="4" t="s">
        <v>58</v>
      </c>
      <c r="D18" s="9" t="s">
        <v>396</v>
      </c>
    </row>
    <row r="19" spans="1:4" x14ac:dyDescent="0.2">
      <c r="A19" s="3">
        <v>18</v>
      </c>
      <c r="B19" s="3">
        <v>19</v>
      </c>
      <c r="C19" s="4" t="s">
        <v>59</v>
      </c>
      <c r="D19" s="9" t="s">
        <v>396</v>
      </c>
    </row>
    <row r="20" spans="1:4" x14ac:dyDescent="0.2">
      <c r="A20" s="3">
        <v>19</v>
      </c>
      <c r="B20" s="3">
        <v>103</v>
      </c>
      <c r="C20" s="4" t="s">
        <v>60</v>
      </c>
      <c r="D20" s="9" t="s">
        <v>396</v>
      </c>
    </row>
    <row r="21" spans="1:4" x14ac:dyDescent="0.2">
      <c r="A21" s="3">
        <v>20</v>
      </c>
      <c r="B21" s="3">
        <v>104</v>
      </c>
      <c r="C21" s="4" t="s">
        <v>61</v>
      </c>
      <c r="D21" s="9" t="s">
        <v>396</v>
      </c>
    </row>
    <row r="22" spans="1:4" x14ac:dyDescent="0.2">
      <c r="A22" s="3">
        <v>21</v>
      </c>
      <c r="B22" s="3">
        <v>105</v>
      </c>
      <c r="C22" s="4" t="s">
        <v>62</v>
      </c>
      <c r="D22" s="9" t="s">
        <v>396</v>
      </c>
    </row>
    <row r="23" spans="1:4" x14ac:dyDescent="0.2">
      <c r="A23" s="3">
        <v>22</v>
      </c>
      <c r="B23" s="3">
        <v>20</v>
      </c>
      <c r="C23" s="4" t="s">
        <v>63</v>
      </c>
      <c r="D23" s="9" t="s">
        <v>396</v>
      </c>
    </row>
    <row r="24" spans="1:4" x14ac:dyDescent="0.2">
      <c r="A24" s="3">
        <v>23</v>
      </c>
      <c r="B24" s="3">
        <v>21</v>
      </c>
      <c r="C24" s="4" t="s">
        <v>64</v>
      </c>
      <c r="D24" s="9" t="s">
        <v>396</v>
      </c>
    </row>
    <row r="25" spans="1:4" x14ac:dyDescent="0.2">
      <c r="A25" s="3">
        <v>24</v>
      </c>
      <c r="B25" s="3">
        <v>22</v>
      </c>
      <c r="C25" s="4" t="s">
        <v>65</v>
      </c>
      <c r="D25" s="9" t="s">
        <v>396</v>
      </c>
    </row>
    <row r="26" spans="1:4" x14ac:dyDescent="0.2">
      <c r="A26" s="3">
        <v>25</v>
      </c>
      <c r="B26" s="3">
        <v>23</v>
      </c>
      <c r="C26" s="4" t="s">
        <v>66</v>
      </c>
      <c r="D26" s="9" t="s">
        <v>396</v>
      </c>
    </row>
    <row r="27" spans="1:4" x14ac:dyDescent="0.2">
      <c r="A27" s="3">
        <v>26</v>
      </c>
      <c r="B27" s="3">
        <v>24</v>
      </c>
      <c r="C27" s="4" t="s">
        <v>67</v>
      </c>
      <c r="D27" s="9" t="s">
        <v>396</v>
      </c>
    </row>
    <row r="28" spans="1:4" x14ac:dyDescent="0.2">
      <c r="A28" s="3">
        <v>27</v>
      </c>
      <c r="B28" s="3">
        <v>25</v>
      </c>
      <c r="C28" s="4" t="s">
        <v>68</v>
      </c>
      <c r="D28" s="9" t="s">
        <v>396</v>
      </c>
    </row>
    <row r="29" spans="1:4" x14ac:dyDescent="0.2">
      <c r="A29" s="3">
        <v>28</v>
      </c>
      <c r="B29" s="3">
        <v>26</v>
      </c>
      <c r="C29" s="4" t="s">
        <v>69</v>
      </c>
      <c r="D29" s="9" t="s">
        <v>396</v>
      </c>
    </row>
    <row r="30" spans="1:4" x14ac:dyDescent="0.2">
      <c r="A30" s="3">
        <v>29</v>
      </c>
      <c r="B30" s="3">
        <v>28</v>
      </c>
      <c r="C30" s="4" t="s">
        <v>70</v>
      </c>
      <c r="D30" s="9" t="s">
        <v>396</v>
      </c>
    </row>
    <row r="31" spans="1:4" x14ac:dyDescent="0.2">
      <c r="A31" s="3">
        <v>30</v>
      </c>
      <c r="B31" s="3">
        <v>29</v>
      </c>
      <c r="C31" s="4" t="s">
        <v>71</v>
      </c>
      <c r="D31" s="9" t="s">
        <v>396</v>
      </c>
    </row>
    <row r="32" spans="1:4" x14ac:dyDescent="0.2">
      <c r="A32" s="3">
        <v>31</v>
      </c>
      <c r="B32" s="3">
        <v>30</v>
      </c>
      <c r="C32" s="4" t="s">
        <v>72</v>
      </c>
      <c r="D32" s="9" t="s">
        <v>396</v>
      </c>
    </row>
    <row r="33" spans="1:4" x14ac:dyDescent="0.2">
      <c r="A33" s="3">
        <v>32</v>
      </c>
      <c r="B33" s="3">
        <v>31</v>
      </c>
      <c r="C33" s="4" t="s">
        <v>73</v>
      </c>
      <c r="D33" s="9" t="s">
        <v>396</v>
      </c>
    </row>
    <row r="34" spans="1:4" x14ac:dyDescent="0.2">
      <c r="A34" s="3">
        <v>33</v>
      </c>
      <c r="B34" s="3">
        <v>32</v>
      </c>
      <c r="C34" s="4" t="s">
        <v>74</v>
      </c>
      <c r="D34" s="9" t="s">
        <v>396</v>
      </c>
    </row>
    <row r="35" spans="1:4" x14ac:dyDescent="0.2">
      <c r="A35" s="3">
        <v>34</v>
      </c>
      <c r="B35" s="3">
        <v>33</v>
      </c>
      <c r="C35" s="4" t="s">
        <v>75</v>
      </c>
      <c r="D35" s="9" t="s">
        <v>396</v>
      </c>
    </row>
    <row r="36" spans="1:4" x14ac:dyDescent="0.2">
      <c r="A36" s="3">
        <v>35</v>
      </c>
      <c r="B36" s="3">
        <v>34</v>
      </c>
      <c r="C36" s="4" t="s">
        <v>76</v>
      </c>
      <c r="D36" s="9" t="s">
        <v>396</v>
      </c>
    </row>
    <row r="37" spans="1:4" x14ac:dyDescent="0.2">
      <c r="A37" s="3">
        <v>36</v>
      </c>
      <c r="B37" s="3">
        <v>35</v>
      </c>
      <c r="C37" s="4" t="s">
        <v>77</v>
      </c>
      <c r="D37" s="9" t="s">
        <v>396</v>
      </c>
    </row>
    <row r="38" spans="1:4" x14ac:dyDescent="0.2">
      <c r="A38" s="3">
        <v>37</v>
      </c>
      <c r="B38" s="3">
        <v>36</v>
      </c>
      <c r="C38" s="4" t="s">
        <v>78</v>
      </c>
      <c r="D38" s="9" t="s">
        <v>396</v>
      </c>
    </row>
    <row r="39" spans="1:4" x14ac:dyDescent="0.2">
      <c r="A39" s="3">
        <v>38</v>
      </c>
      <c r="B39" s="3">
        <v>37</v>
      </c>
      <c r="C39" s="4" t="s">
        <v>79</v>
      </c>
      <c r="D39" s="9" t="s">
        <v>396</v>
      </c>
    </row>
    <row r="40" spans="1:4" x14ac:dyDescent="0.2">
      <c r="A40" s="3">
        <v>39</v>
      </c>
      <c r="B40" s="3">
        <v>38</v>
      </c>
      <c r="C40" s="4" t="s">
        <v>80</v>
      </c>
      <c r="D40" s="9" t="s">
        <v>396</v>
      </c>
    </row>
    <row r="41" spans="1:4" x14ac:dyDescent="0.2">
      <c r="A41" s="3">
        <v>40</v>
      </c>
      <c r="B41" s="3">
        <v>39</v>
      </c>
      <c r="C41" s="4" t="s">
        <v>81</v>
      </c>
      <c r="D41" s="9" t="s">
        <v>396</v>
      </c>
    </row>
    <row r="42" spans="1:4" x14ac:dyDescent="0.2">
      <c r="A42" s="3">
        <v>41</v>
      </c>
      <c r="B42" s="3">
        <v>40</v>
      </c>
      <c r="C42" s="4" t="s">
        <v>465</v>
      </c>
      <c r="D42" s="9" t="s">
        <v>396</v>
      </c>
    </row>
    <row r="43" spans="1:4" x14ac:dyDescent="0.2">
      <c r="A43" s="3">
        <v>42</v>
      </c>
      <c r="B43" s="3">
        <v>41</v>
      </c>
      <c r="C43" s="4" t="s">
        <v>466</v>
      </c>
      <c r="D43" s="9" t="s">
        <v>396</v>
      </c>
    </row>
    <row r="44" spans="1:4" x14ac:dyDescent="0.2">
      <c r="A44" s="3">
        <v>43</v>
      </c>
      <c r="B44" s="3">
        <v>42</v>
      </c>
      <c r="C44" s="4" t="s">
        <v>82</v>
      </c>
      <c r="D44" s="9" t="s">
        <v>396</v>
      </c>
    </row>
    <row r="45" spans="1:4" x14ac:dyDescent="0.2">
      <c r="A45" s="3">
        <v>44</v>
      </c>
      <c r="B45" s="3">
        <v>43</v>
      </c>
      <c r="C45" s="4" t="s">
        <v>83</v>
      </c>
      <c r="D45" s="9" t="s">
        <v>396</v>
      </c>
    </row>
    <row r="46" spans="1:4" x14ac:dyDescent="0.2">
      <c r="A46" s="3">
        <v>45</v>
      </c>
      <c r="B46" s="3">
        <v>44</v>
      </c>
      <c r="C46" s="4" t="s">
        <v>84</v>
      </c>
      <c r="D46" s="9" t="s">
        <v>396</v>
      </c>
    </row>
    <row r="47" spans="1:4" x14ac:dyDescent="0.2">
      <c r="A47" s="3">
        <v>46</v>
      </c>
      <c r="B47" s="3">
        <v>45</v>
      </c>
      <c r="C47" s="4" t="s">
        <v>85</v>
      </c>
      <c r="D47" s="9" t="s">
        <v>396</v>
      </c>
    </row>
    <row r="48" spans="1:4" x14ac:dyDescent="0.2">
      <c r="A48" s="3">
        <v>47</v>
      </c>
      <c r="B48" s="3">
        <v>46</v>
      </c>
      <c r="C48" s="4" t="s">
        <v>86</v>
      </c>
      <c r="D48" s="9" t="s">
        <v>396</v>
      </c>
    </row>
    <row r="49" spans="1:4" x14ac:dyDescent="0.2">
      <c r="A49" s="3">
        <v>48</v>
      </c>
      <c r="B49" s="3">
        <v>47</v>
      </c>
      <c r="C49" s="4" t="s">
        <v>87</v>
      </c>
      <c r="D49" s="9" t="s">
        <v>396</v>
      </c>
    </row>
    <row r="50" spans="1:4" x14ac:dyDescent="0.2">
      <c r="A50" s="3">
        <v>49</v>
      </c>
      <c r="B50" s="3">
        <v>48</v>
      </c>
      <c r="C50" s="4" t="s">
        <v>88</v>
      </c>
      <c r="D50" s="9" t="s">
        <v>396</v>
      </c>
    </row>
    <row r="51" spans="1:4" x14ac:dyDescent="0.2">
      <c r="A51" s="3">
        <v>50</v>
      </c>
      <c r="B51" s="3">
        <v>49</v>
      </c>
      <c r="C51" s="4" t="s">
        <v>89</v>
      </c>
      <c r="D51" s="9" t="s">
        <v>396</v>
      </c>
    </row>
    <row r="52" spans="1:4" x14ac:dyDescent="0.2">
      <c r="A52" s="3">
        <v>51</v>
      </c>
      <c r="B52" s="3">
        <v>50</v>
      </c>
      <c r="C52" s="4" t="s">
        <v>90</v>
      </c>
      <c r="D52" s="9" t="s">
        <v>396</v>
      </c>
    </row>
    <row r="53" spans="1:4" x14ac:dyDescent="0.2">
      <c r="A53" s="3">
        <v>52</v>
      </c>
      <c r="B53" s="3">
        <v>51</v>
      </c>
      <c r="C53" s="4" t="s">
        <v>91</v>
      </c>
      <c r="D53" s="9" t="s">
        <v>396</v>
      </c>
    </row>
    <row r="54" spans="1:4" x14ac:dyDescent="0.2">
      <c r="A54" s="3">
        <v>53</v>
      </c>
      <c r="B54" s="3">
        <v>52</v>
      </c>
      <c r="C54" s="4" t="s">
        <v>92</v>
      </c>
      <c r="D54" s="9" t="s">
        <v>396</v>
      </c>
    </row>
    <row r="55" spans="1:4" x14ac:dyDescent="0.2">
      <c r="A55" s="3">
        <v>54</v>
      </c>
      <c r="B55" s="3">
        <v>53</v>
      </c>
      <c r="C55" s="4" t="s">
        <v>93</v>
      </c>
      <c r="D55" s="9" t="s">
        <v>396</v>
      </c>
    </row>
    <row r="56" spans="1:4" x14ac:dyDescent="0.2">
      <c r="A56" s="3">
        <v>55</v>
      </c>
      <c r="B56" s="3">
        <v>54</v>
      </c>
      <c r="C56" s="4" t="s">
        <v>94</v>
      </c>
      <c r="D56" s="9" t="s">
        <v>396</v>
      </c>
    </row>
    <row r="57" spans="1:4" x14ac:dyDescent="0.2">
      <c r="A57" s="3">
        <v>56</v>
      </c>
      <c r="B57" s="3">
        <v>55</v>
      </c>
      <c r="C57" s="4" t="s">
        <v>95</v>
      </c>
      <c r="D57" s="9" t="s">
        <v>396</v>
      </c>
    </row>
    <row r="58" spans="1:4" x14ac:dyDescent="0.2">
      <c r="A58" s="3">
        <v>57</v>
      </c>
      <c r="B58" s="3">
        <v>56</v>
      </c>
      <c r="C58" s="4" t="s">
        <v>467</v>
      </c>
      <c r="D58" s="9" t="s">
        <v>396</v>
      </c>
    </row>
    <row r="59" spans="1:4" x14ac:dyDescent="0.2">
      <c r="A59" s="3">
        <v>58</v>
      </c>
      <c r="B59" s="3">
        <v>57</v>
      </c>
      <c r="C59" s="4" t="s">
        <v>96</v>
      </c>
      <c r="D59" s="9" t="s">
        <v>396</v>
      </c>
    </row>
    <row r="60" spans="1:4" x14ac:dyDescent="0.2">
      <c r="A60" s="3">
        <v>59</v>
      </c>
      <c r="B60" s="3">
        <v>58</v>
      </c>
      <c r="C60" s="4" t="s">
        <v>97</v>
      </c>
      <c r="D60" s="9" t="s">
        <v>396</v>
      </c>
    </row>
    <row r="61" spans="1:4" x14ac:dyDescent="0.2">
      <c r="A61" s="3">
        <v>60</v>
      </c>
      <c r="B61" s="3">
        <v>59</v>
      </c>
      <c r="C61" s="4" t="s">
        <v>98</v>
      </c>
      <c r="D61" s="9" t="s">
        <v>396</v>
      </c>
    </row>
    <row r="62" spans="1:4" x14ac:dyDescent="0.2">
      <c r="A62" s="3">
        <v>61</v>
      </c>
      <c r="B62" s="3">
        <v>60</v>
      </c>
      <c r="C62" s="4" t="s">
        <v>99</v>
      </c>
      <c r="D62" s="9" t="s">
        <v>396</v>
      </c>
    </row>
    <row r="63" spans="1:4" x14ac:dyDescent="0.2">
      <c r="A63" s="3">
        <v>62</v>
      </c>
      <c r="B63" s="3">
        <v>61</v>
      </c>
      <c r="C63" s="4" t="s">
        <v>100</v>
      </c>
      <c r="D63" s="9" t="s">
        <v>396</v>
      </c>
    </row>
    <row r="64" spans="1:4" x14ac:dyDescent="0.2">
      <c r="A64" s="3">
        <v>63</v>
      </c>
      <c r="B64" s="3">
        <v>62</v>
      </c>
      <c r="C64" s="4" t="s">
        <v>101</v>
      </c>
      <c r="D64" s="9" t="s">
        <v>396</v>
      </c>
    </row>
    <row r="65" spans="1:4" x14ac:dyDescent="0.2">
      <c r="A65" s="3">
        <v>64</v>
      </c>
      <c r="B65" s="3">
        <v>63</v>
      </c>
      <c r="C65" s="4" t="s">
        <v>102</v>
      </c>
      <c r="D65" s="9" t="s">
        <v>396</v>
      </c>
    </row>
    <row r="66" spans="1:4" x14ac:dyDescent="0.2">
      <c r="A66" s="3">
        <v>65</v>
      </c>
      <c r="B66" s="3">
        <v>64</v>
      </c>
      <c r="C66" s="4" t="s">
        <v>103</v>
      </c>
      <c r="D66" s="9" t="s">
        <v>396</v>
      </c>
    </row>
    <row r="67" spans="1:4" x14ac:dyDescent="0.2">
      <c r="A67" s="3">
        <v>66</v>
      </c>
      <c r="B67" s="3">
        <v>65</v>
      </c>
      <c r="C67" s="4" t="s">
        <v>104</v>
      </c>
      <c r="D67" s="9" t="s">
        <v>396</v>
      </c>
    </row>
    <row r="68" spans="1:4" x14ac:dyDescent="0.2">
      <c r="A68" s="3">
        <v>67</v>
      </c>
      <c r="B68" s="3">
        <v>66</v>
      </c>
      <c r="C68" s="4" t="s">
        <v>105</v>
      </c>
      <c r="D68" s="9" t="s">
        <v>396</v>
      </c>
    </row>
    <row r="69" spans="1:4" x14ac:dyDescent="0.2">
      <c r="A69" s="3">
        <v>68</v>
      </c>
      <c r="B69" s="3">
        <v>67</v>
      </c>
      <c r="C69" s="4" t="s">
        <v>106</v>
      </c>
      <c r="D69" s="9" t="s">
        <v>396</v>
      </c>
    </row>
    <row r="70" spans="1:4" x14ac:dyDescent="0.2">
      <c r="A70" s="3">
        <v>69</v>
      </c>
      <c r="B70" s="3">
        <v>68</v>
      </c>
      <c r="C70" s="4" t="s">
        <v>107</v>
      </c>
      <c r="D70" s="9" t="s">
        <v>396</v>
      </c>
    </row>
    <row r="71" spans="1:4" x14ac:dyDescent="0.2">
      <c r="A71" s="3">
        <v>70</v>
      </c>
      <c r="B71" s="3">
        <v>69</v>
      </c>
      <c r="C71" s="4" t="s">
        <v>108</v>
      </c>
      <c r="D71" s="9" t="s">
        <v>396</v>
      </c>
    </row>
    <row r="72" spans="1:4" x14ac:dyDescent="0.2">
      <c r="A72" s="3">
        <v>71</v>
      </c>
      <c r="B72" s="3">
        <v>70</v>
      </c>
      <c r="C72" s="4" t="s">
        <v>109</v>
      </c>
      <c r="D72" s="9" t="s">
        <v>396</v>
      </c>
    </row>
    <row r="73" spans="1:4" x14ac:dyDescent="0.2">
      <c r="A73" s="3">
        <v>72</v>
      </c>
      <c r="B73" s="3">
        <v>71</v>
      </c>
      <c r="C73" s="4" t="s">
        <v>110</v>
      </c>
      <c r="D73" s="9" t="s">
        <v>396</v>
      </c>
    </row>
    <row r="74" spans="1:4" x14ac:dyDescent="0.2">
      <c r="A74" s="3">
        <v>73</v>
      </c>
      <c r="B74" s="3">
        <v>72</v>
      </c>
      <c r="C74" s="4" t="s">
        <v>111</v>
      </c>
      <c r="D74" s="9" t="s">
        <v>396</v>
      </c>
    </row>
    <row r="75" spans="1:4" x14ac:dyDescent="0.2">
      <c r="A75" s="3">
        <v>74</v>
      </c>
      <c r="B75" s="3">
        <v>73</v>
      </c>
      <c r="C75" s="4" t="s">
        <v>112</v>
      </c>
      <c r="D75" s="9" t="s">
        <v>396</v>
      </c>
    </row>
    <row r="76" spans="1:4" x14ac:dyDescent="0.2">
      <c r="A76" s="3">
        <v>75</v>
      </c>
      <c r="B76" s="3">
        <v>74</v>
      </c>
      <c r="C76" s="4" t="s">
        <v>113</v>
      </c>
      <c r="D76" s="9" t="s">
        <v>396</v>
      </c>
    </row>
    <row r="77" spans="1:4" x14ac:dyDescent="0.2">
      <c r="A77" s="3">
        <v>76</v>
      </c>
      <c r="B77" s="3">
        <v>75</v>
      </c>
      <c r="C77" s="4" t="s">
        <v>114</v>
      </c>
      <c r="D77" s="9" t="s">
        <v>396</v>
      </c>
    </row>
    <row r="78" spans="1:4" x14ac:dyDescent="0.2">
      <c r="A78" s="3">
        <v>77</v>
      </c>
      <c r="B78" s="3">
        <v>76</v>
      </c>
      <c r="C78" s="4" t="s">
        <v>115</v>
      </c>
      <c r="D78" s="9" t="s">
        <v>396</v>
      </c>
    </row>
    <row r="79" spans="1:4" x14ac:dyDescent="0.2">
      <c r="A79" s="3">
        <v>78</v>
      </c>
      <c r="B79" s="3">
        <v>77</v>
      </c>
      <c r="C79" s="4" t="s">
        <v>116</v>
      </c>
      <c r="D79" s="9" t="s">
        <v>396</v>
      </c>
    </row>
    <row r="80" spans="1:4" x14ac:dyDescent="0.2">
      <c r="A80" s="3">
        <v>79</v>
      </c>
      <c r="B80" s="3">
        <v>78</v>
      </c>
      <c r="C80" s="4" t="s">
        <v>117</v>
      </c>
      <c r="D80" s="9" t="s">
        <v>396</v>
      </c>
    </row>
    <row r="81" spans="1:4" x14ac:dyDescent="0.2">
      <c r="A81" s="3">
        <v>80</v>
      </c>
      <c r="B81" s="3">
        <v>79</v>
      </c>
      <c r="C81" s="4" t="s">
        <v>118</v>
      </c>
      <c r="D81" s="9" t="s">
        <v>396</v>
      </c>
    </row>
    <row r="82" spans="1:4" x14ac:dyDescent="0.2">
      <c r="A82" s="3">
        <v>81</v>
      </c>
      <c r="B82" s="3">
        <v>80</v>
      </c>
      <c r="C82" s="4" t="s">
        <v>119</v>
      </c>
      <c r="D82" s="9" t="s">
        <v>396</v>
      </c>
    </row>
    <row r="83" spans="1:4" x14ac:dyDescent="0.2">
      <c r="A83" s="3">
        <v>82</v>
      </c>
      <c r="B83" s="3">
        <v>81</v>
      </c>
      <c r="C83" s="4" t="s">
        <v>120</v>
      </c>
      <c r="D83" s="9" t="s">
        <v>396</v>
      </c>
    </row>
    <row r="84" spans="1:4" x14ac:dyDescent="0.2">
      <c r="A84" s="3">
        <v>83</v>
      </c>
      <c r="B84" s="3">
        <v>82</v>
      </c>
      <c r="C84" s="4" t="s">
        <v>121</v>
      </c>
      <c r="D84" s="9" t="s">
        <v>396</v>
      </c>
    </row>
    <row r="85" spans="1:4" x14ac:dyDescent="0.2">
      <c r="A85" s="3">
        <v>84</v>
      </c>
      <c r="B85" s="3">
        <v>83</v>
      </c>
      <c r="C85" s="4" t="s">
        <v>122</v>
      </c>
      <c r="D85" s="9" t="s">
        <v>396</v>
      </c>
    </row>
    <row r="86" spans="1:4" x14ac:dyDescent="0.2">
      <c r="A86" s="3">
        <v>85</v>
      </c>
      <c r="B86" s="3">
        <v>84</v>
      </c>
      <c r="C86" s="4" t="s">
        <v>123</v>
      </c>
      <c r="D86" s="9" t="s">
        <v>396</v>
      </c>
    </row>
    <row r="87" spans="1:4" x14ac:dyDescent="0.2">
      <c r="A87" s="3">
        <v>86</v>
      </c>
      <c r="B87" s="3">
        <v>85</v>
      </c>
      <c r="C87" s="4" t="s">
        <v>124</v>
      </c>
      <c r="D87" s="9" t="s">
        <v>396</v>
      </c>
    </row>
    <row r="88" spans="1:4" x14ac:dyDescent="0.2">
      <c r="A88" s="3">
        <v>87</v>
      </c>
      <c r="B88" s="3">
        <v>86</v>
      </c>
      <c r="C88" s="4" t="s">
        <v>125</v>
      </c>
      <c r="D88" s="9" t="s">
        <v>396</v>
      </c>
    </row>
    <row r="89" spans="1:4" x14ac:dyDescent="0.2">
      <c r="A89" s="3">
        <v>88</v>
      </c>
      <c r="B89" s="3">
        <v>87</v>
      </c>
      <c r="C89" s="4" t="s">
        <v>126</v>
      </c>
      <c r="D89" s="9" t="s">
        <v>396</v>
      </c>
    </row>
    <row r="90" spans="1:4" x14ac:dyDescent="0.2">
      <c r="A90" s="3">
        <v>89</v>
      </c>
      <c r="B90" s="3">
        <v>88</v>
      </c>
      <c r="C90" s="4" t="s">
        <v>127</v>
      </c>
      <c r="D90" s="9" t="s">
        <v>396</v>
      </c>
    </row>
    <row r="91" spans="1:4" x14ac:dyDescent="0.2">
      <c r="A91" s="3">
        <v>90</v>
      </c>
      <c r="B91" s="3">
        <v>89</v>
      </c>
      <c r="C91" s="4" t="s">
        <v>128</v>
      </c>
      <c r="D91" s="9" t="s">
        <v>396</v>
      </c>
    </row>
    <row r="92" spans="1:4" x14ac:dyDescent="0.2">
      <c r="A92" s="3">
        <v>91</v>
      </c>
      <c r="B92" s="3">
        <v>90</v>
      </c>
      <c r="C92" s="4" t="s">
        <v>129</v>
      </c>
      <c r="D92" s="9" t="s">
        <v>396</v>
      </c>
    </row>
    <row r="93" spans="1:4" x14ac:dyDescent="0.2">
      <c r="A93" s="3">
        <v>92</v>
      </c>
      <c r="B93" s="3">
        <v>91</v>
      </c>
      <c r="C93" s="4" t="s">
        <v>130</v>
      </c>
      <c r="D93" s="9" t="s">
        <v>396</v>
      </c>
    </row>
    <row r="94" spans="1:4" x14ac:dyDescent="0.2">
      <c r="A94" s="3">
        <v>93</v>
      </c>
      <c r="B94" s="3">
        <v>92</v>
      </c>
      <c r="C94" s="4" t="s">
        <v>131</v>
      </c>
      <c r="D94" s="9" t="s">
        <v>396</v>
      </c>
    </row>
    <row r="95" spans="1:4" x14ac:dyDescent="0.2">
      <c r="A95" s="3">
        <v>94</v>
      </c>
      <c r="B95" s="3">
        <v>93</v>
      </c>
      <c r="C95" s="4" t="s">
        <v>132</v>
      </c>
      <c r="D95" s="9" t="s">
        <v>396</v>
      </c>
    </row>
    <row r="96" spans="1:4" x14ac:dyDescent="0.2">
      <c r="A96" s="3">
        <v>95</v>
      </c>
      <c r="B96" s="3">
        <v>95</v>
      </c>
      <c r="C96" s="4" t="s">
        <v>133</v>
      </c>
      <c r="D96" s="9" t="s">
        <v>396</v>
      </c>
    </row>
    <row r="97" spans="1:4" x14ac:dyDescent="0.2">
      <c r="A97" s="3">
        <v>96</v>
      </c>
      <c r="B97" s="3">
        <v>96</v>
      </c>
      <c r="C97" s="4" t="s">
        <v>134</v>
      </c>
      <c r="D97" s="9" t="s">
        <v>396</v>
      </c>
    </row>
    <row r="98" spans="1:4" x14ac:dyDescent="0.2">
      <c r="A98" s="3">
        <v>97</v>
      </c>
      <c r="B98" s="3">
        <v>97</v>
      </c>
      <c r="C98" s="4" t="s">
        <v>135</v>
      </c>
      <c r="D98" s="9" t="s">
        <v>396</v>
      </c>
    </row>
    <row r="99" spans="1:4" x14ac:dyDescent="0.2">
      <c r="A99" s="3">
        <v>98</v>
      </c>
      <c r="B99" s="3">
        <v>98</v>
      </c>
      <c r="C99" s="4" t="s">
        <v>136</v>
      </c>
      <c r="D99" s="9" t="s">
        <v>396</v>
      </c>
    </row>
    <row r="100" spans="1:4" x14ac:dyDescent="0.2">
      <c r="A100" s="3">
        <v>99</v>
      </c>
      <c r="B100" s="3">
        <v>99</v>
      </c>
      <c r="C100" s="4" t="s">
        <v>137</v>
      </c>
      <c r="D100" s="9" t="s">
        <v>396</v>
      </c>
    </row>
    <row r="101" spans="1:4" x14ac:dyDescent="0.2">
      <c r="A101" s="3">
        <v>100</v>
      </c>
      <c r="B101" s="3">
        <v>106</v>
      </c>
      <c r="C101" s="4" t="s">
        <v>138</v>
      </c>
      <c r="D101" s="9" t="s">
        <v>396</v>
      </c>
    </row>
    <row r="102" spans="1:4" x14ac:dyDescent="0.2">
      <c r="A102" s="3">
        <v>101</v>
      </c>
      <c r="B102" s="3">
        <v>107</v>
      </c>
      <c r="C102" s="4" t="s">
        <v>139</v>
      </c>
      <c r="D102" s="9" t="s">
        <v>396</v>
      </c>
    </row>
    <row r="103" spans="1:4" x14ac:dyDescent="0.2">
      <c r="A103" s="3">
        <v>102</v>
      </c>
      <c r="B103" s="3">
        <v>108</v>
      </c>
      <c r="C103" s="4" t="s">
        <v>140</v>
      </c>
      <c r="D103" s="9" t="s">
        <v>396</v>
      </c>
    </row>
    <row r="104" spans="1:4" x14ac:dyDescent="0.2">
      <c r="A104" s="3">
        <v>103</v>
      </c>
      <c r="B104" s="3">
        <v>109</v>
      </c>
      <c r="C104" s="4" t="s">
        <v>141</v>
      </c>
      <c r="D104" s="9" t="s">
        <v>396</v>
      </c>
    </row>
    <row r="105" spans="1:4" x14ac:dyDescent="0.2">
      <c r="A105" s="3">
        <v>104</v>
      </c>
      <c r="B105" s="3">
        <v>149</v>
      </c>
      <c r="C105" s="4" t="s">
        <v>142</v>
      </c>
      <c r="D105" s="9" t="s">
        <v>396</v>
      </c>
    </row>
    <row r="106" spans="1:4" x14ac:dyDescent="0.2">
      <c r="A106" s="3">
        <v>105</v>
      </c>
      <c r="B106" s="3">
        <v>156</v>
      </c>
      <c r="C106" s="4" t="s">
        <v>143</v>
      </c>
      <c r="D106" s="9" t="s">
        <v>396</v>
      </c>
    </row>
    <row r="107" spans="1:4" x14ac:dyDescent="0.2">
      <c r="A107" s="3">
        <v>106</v>
      </c>
      <c r="B107" s="3">
        <v>120</v>
      </c>
      <c r="C107" s="4" t="s">
        <v>144</v>
      </c>
      <c r="D107" s="9" t="s">
        <v>397</v>
      </c>
    </row>
    <row r="108" spans="1:4" x14ac:dyDescent="0.2">
      <c r="A108" s="3">
        <v>107</v>
      </c>
      <c r="B108" s="3">
        <v>140</v>
      </c>
      <c r="C108" s="4" t="s">
        <v>145</v>
      </c>
      <c r="D108" s="9" t="s">
        <v>397</v>
      </c>
    </row>
    <row r="109" spans="1:4" x14ac:dyDescent="0.2">
      <c r="A109" s="3">
        <v>108</v>
      </c>
      <c r="B109" s="3">
        <v>141</v>
      </c>
      <c r="C109" s="4" t="s">
        <v>146</v>
      </c>
      <c r="D109" s="9" t="s">
        <v>397</v>
      </c>
    </row>
    <row r="110" spans="1:4" x14ac:dyDescent="0.2">
      <c r="A110" s="3">
        <v>109</v>
      </c>
      <c r="B110" s="3">
        <v>142</v>
      </c>
      <c r="C110" s="4" t="s">
        <v>147</v>
      </c>
      <c r="D110" s="9" t="s">
        <v>397</v>
      </c>
    </row>
    <row r="111" spans="1:4" x14ac:dyDescent="0.2">
      <c r="A111" s="3">
        <v>110</v>
      </c>
      <c r="B111" s="3">
        <v>143</v>
      </c>
      <c r="C111" s="4" t="s">
        <v>148</v>
      </c>
      <c r="D111" s="9" t="s">
        <v>397</v>
      </c>
    </row>
    <row r="112" spans="1:4" x14ac:dyDescent="0.2">
      <c r="A112" s="3">
        <v>111</v>
      </c>
      <c r="B112" s="3">
        <v>144</v>
      </c>
      <c r="C112" s="4" t="s">
        <v>149</v>
      </c>
      <c r="D112" s="9" t="s">
        <v>397</v>
      </c>
    </row>
    <row r="113" spans="1:4" x14ac:dyDescent="0.2">
      <c r="A113" s="3">
        <v>112</v>
      </c>
      <c r="B113" s="3">
        <v>145</v>
      </c>
      <c r="C113" s="4" t="s">
        <v>150</v>
      </c>
      <c r="D113" s="9" t="s">
        <v>397</v>
      </c>
    </row>
    <row r="114" spans="1:4" x14ac:dyDescent="0.2">
      <c r="A114" s="3">
        <v>113</v>
      </c>
      <c r="B114" s="3">
        <v>146</v>
      </c>
      <c r="C114" s="4" t="s">
        <v>151</v>
      </c>
      <c r="D114" s="9" t="s">
        <v>397</v>
      </c>
    </row>
    <row r="115" spans="1:4" x14ac:dyDescent="0.2">
      <c r="A115" s="3">
        <v>114</v>
      </c>
      <c r="B115" s="3">
        <v>147</v>
      </c>
      <c r="C115" s="4" t="s">
        <v>152</v>
      </c>
      <c r="D115" s="9" t="s">
        <v>397</v>
      </c>
    </row>
    <row r="116" spans="1:4" x14ac:dyDescent="0.2">
      <c r="A116" s="3">
        <v>115</v>
      </c>
      <c r="B116" s="3">
        <v>148</v>
      </c>
      <c r="C116" s="4" t="s">
        <v>153</v>
      </c>
      <c r="D116" s="9" t="s">
        <v>397</v>
      </c>
    </row>
    <row r="117" spans="1:4" x14ac:dyDescent="0.2">
      <c r="A117" s="3">
        <v>116</v>
      </c>
      <c r="B117" s="3">
        <v>110</v>
      </c>
      <c r="C117" s="4" t="s">
        <v>154</v>
      </c>
      <c r="D117" s="9" t="s">
        <v>398</v>
      </c>
    </row>
    <row r="118" spans="1:4" x14ac:dyDescent="0.2">
      <c r="A118" s="3">
        <v>117</v>
      </c>
      <c r="B118" s="3">
        <v>111</v>
      </c>
      <c r="C118" s="4" t="s">
        <v>155</v>
      </c>
      <c r="D118" s="9" t="s">
        <v>398</v>
      </c>
    </row>
    <row r="119" spans="1:4" x14ac:dyDescent="0.2">
      <c r="A119" s="3">
        <v>118</v>
      </c>
      <c r="B119" s="3">
        <v>112</v>
      </c>
      <c r="C119" s="4" t="s">
        <v>156</v>
      </c>
      <c r="D119" s="9" t="s">
        <v>398</v>
      </c>
    </row>
    <row r="120" spans="1:4" x14ac:dyDescent="0.2">
      <c r="A120" s="3">
        <v>119</v>
      </c>
      <c r="B120" s="3">
        <v>113</v>
      </c>
      <c r="C120" s="4" t="s">
        <v>476</v>
      </c>
      <c r="D120" s="9" t="s">
        <v>398</v>
      </c>
    </row>
    <row r="121" spans="1:4" x14ac:dyDescent="0.2">
      <c r="A121" s="3">
        <v>120</v>
      </c>
      <c r="B121" s="3">
        <v>114</v>
      </c>
      <c r="C121" s="4" t="s">
        <v>157</v>
      </c>
      <c r="D121" s="9" t="s">
        <v>398</v>
      </c>
    </row>
    <row r="122" spans="1:4" x14ac:dyDescent="0.2">
      <c r="A122" s="3">
        <v>121</v>
      </c>
      <c r="B122" s="3">
        <v>115</v>
      </c>
      <c r="C122" s="4" t="s">
        <v>158</v>
      </c>
      <c r="D122" s="9" t="s">
        <v>398</v>
      </c>
    </row>
    <row r="123" spans="1:4" x14ac:dyDescent="0.2">
      <c r="A123" s="3">
        <v>122</v>
      </c>
      <c r="B123" s="3">
        <v>116</v>
      </c>
      <c r="C123" s="4" t="s">
        <v>159</v>
      </c>
      <c r="D123" s="9" t="s">
        <v>398</v>
      </c>
    </row>
    <row r="124" spans="1:4" x14ac:dyDescent="0.2">
      <c r="A124" s="3">
        <v>123</v>
      </c>
      <c r="B124" s="3">
        <v>117</v>
      </c>
      <c r="C124" s="4" t="s">
        <v>160</v>
      </c>
      <c r="D124" s="9" t="s">
        <v>398</v>
      </c>
    </row>
    <row r="125" spans="1:4" x14ac:dyDescent="0.2">
      <c r="A125" s="3">
        <v>124</v>
      </c>
      <c r="B125" s="3">
        <v>118</v>
      </c>
      <c r="C125" s="4" t="s">
        <v>161</v>
      </c>
      <c r="D125" s="9" t="s">
        <v>398</v>
      </c>
    </row>
    <row r="126" spans="1:4" x14ac:dyDescent="0.2">
      <c r="A126" s="3">
        <v>125</v>
      </c>
      <c r="B126" s="3">
        <v>119</v>
      </c>
      <c r="C126" s="4" t="s">
        <v>162</v>
      </c>
      <c r="D126" s="9" t="s">
        <v>398</v>
      </c>
    </row>
    <row r="127" spans="1:4" x14ac:dyDescent="0.2">
      <c r="A127" s="3">
        <v>126</v>
      </c>
      <c r="B127" s="3">
        <v>122</v>
      </c>
      <c r="C127" s="4" t="s">
        <v>163</v>
      </c>
      <c r="D127" s="9" t="s">
        <v>398</v>
      </c>
    </row>
    <row r="128" spans="1:4" x14ac:dyDescent="0.2">
      <c r="A128" s="3">
        <v>127</v>
      </c>
      <c r="B128" s="3">
        <v>123</v>
      </c>
      <c r="C128" s="4" t="s">
        <v>164</v>
      </c>
      <c r="D128" s="9" t="s">
        <v>398</v>
      </c>
    </row>
    <row r="129" spans="1:4" x14ac:dyDescent="0.2">
      <c r="A129" s="3">
        <v>128</v>
      </c>
      <c r="B129" s="3">
        <v>124</v>
      </c>
      <c r="C129" s="4" t="s">
        <v>165</v>
      </c>
      <c r="D129" s="9" t="s">
        <v>398</v>
      </c>
    </row>
    <row r="130" spans="1:4" x14ac:dyDescent="0.2">
      <c r="A130" s="3">
        <v>129</v>
      </c>
      <c r="B130" s="3">
        <v>125</v>
      </c>
      <c r="C130" s="4" t="s">
        <v>166</v>
      </c>
      <c r="D130" s="9" t="s">
        <v>398</v>
      </c>
    </row>
    <row r="131" spans="1:4" x14ac:dyDescent="0.2">
      <c r="A131" s="3">
        <v>130</v>
      </c>
      <c r="B131" s="3">
        <v>126</v>
      </c>
      <c r="C131" s="4" t="s">
        <v>167</v>
      </c>
      <c r="D131" s="9" t="s">
        <v>398</v>
      </c>
    </row>
    <row r="132" spans="1:4" x14ac:dyDescent="0.2">
      <c r="A132" s="3">
        <v>131</v>
      </c>
      <c r="B132" s="3">
        <v>127</v>
      </c>
      <c r="C132" s="4" t="s">
        <v>168</v>
      </c>
      <c r="D132" s="9" t="s">
        <v>398</v>
      </c>
    </row>
    <row r="133" spans="1:4" x14ac:dyDescent="0.2">
      <c r="A133" s="3">
        <v>132</v>
      </c>
      <c r="B133" s="3">
        <v>128</v>
      </c>
      <c r="C133" s="4" t="s">
        <v>169</v>
      </c>
      <c r="D133" s="9" t="s">
        <v>398</v>
      </c>
    </row>
    <row r="134" spans="1:4" x14ac:dyDescent="0.2">
      <c r="A134" s="3">
        <v>133</v>
      </c>
      <c r="B134" s="3">
        <v>129</v>
      </c>
      <c r="C134" s="4" t="s">
        <v>170</v>
      </c>
      <c r="D134" s="9" t="s">
        <v>398</v>
      </c>
    </row>
    <row r="135" spans="1:4" x14ac:dyDescent="0.2">
      <c r="A135" s="3">
        <v>134</v>
      </c>
      <c r="B135" s="3">
        <v>130</v>
      </c>
      <c r="C135" s="4" t="s">
        <v>171</v>
      </c>
      <c r="D135" s="9" t="s">
        <v>398</v>
      </c>
    </row>
    <row r="136" spans="1:4" x14ac:dyDescent="0.2">
      <c r="A136" s="3">
        <v>135</v>
      </c>
      <c r="B136" s="3">
        <v>131</v>
      </c>
      <c r="C136" s="4" t="s">
        <v>172</v>
      </c>
      <c r="D136" s="9" t="s">
        <v>398</v>
      </c>
    </row>
    <row r="137" spans="1:4" x14ac:dyDescent="0.2">
      <c r="A137" s="3">
        <v>136</v>
      </c>
      <c r="B137" s="3">
        <v>150</v>
      </c>
      <c r="C137" s="4" t="s">
        <v>173</v>
      </c>
      <c r="D137" s="9" t="s">
        <v>399</v>
      </c>
    </row>
    <row r="138" spans="1:4" x14ac:dyDescent="0.2">
      <c r="A138" s="3">
        <v>137</v>
      </c>
      <c r="B138" s="3">
        <v>151</v>
      </c>
      <c r="C138" s="4" t="s">
        <v>174</v>
      </c>
      <c r="D138" s="9" t="s">
        <v>399</v>
      </c>
    </row>
    <row r="139" spans="1:4" x14ac:dyDescent="0.2">
      <c r="A139" s="3">
        <v>138</v>
      </c>
      <c r="B139" s="3">
        <v>152</v>
      </c>
      <c r="C139" s="4" t="s">
        <v>175</v>
      </c>
      <c r="D139" s="9" t="s">
        <v>399</v>
      </c>
    </row>
    <row r="140" spans="1:4" x14ac:dyDescent="0.2">
      <c r="A140" s="3">
        <v>139</v>
      </c>
      <c r="B140" s="3">
        <v>153</v>
      </c>
      <c r="C140" s="4" t="s">
        <v>176</v>
      </c>
      <c r="D140" s="9" t="s">
        <v>399</v>
      </c>
    </row>
    <row r="141" spans="1:4" x14ac:dyDescent="0.2">
      <c r="A141" s="3">
        <v>140</v>
      </c>
      <c r="B141" s="3">
        <v>154</v>
      </c>
      <c r="C141" s="4" t="s">
        <v>177</v>
      </c>
      <c r="D141" s="9" t="s">
        <v>399</v>
      </c>
    </row>
    <row r="142" spans="1:4" x14ac:dyDescent="0.2">
      <c r="A142" s="3">
        <v>141</v>
      </c>
      <c r="B142" s="3">
        <v>155</v>
      </c>
      <c r="C142" s="4" t="s">
        <v>178</v>
      </c>
      <c r="D142" s="9" t="s">
        <v>399</v>
      </c>
    </row>
    <row r="143" spans="1:4" x14ac:dyDescent="0.2">
      <c r="A143" s="3">
        <v>142</v>
      </c>
      <c r="B143" s="3">
        <v>157</v>
      </c>
      <c r="C143" s="4" t="s">
        <v>179</v>
      </c>
      <c r="D143" s="9" t="s">
        <v>399</v>
      </c>
    </row>
    <row r="144" spans="1:4" x14ac:dyDescent="0.2">
      <c r="A144" s="3">
        <v>143</v>
      </c>
      <c r="B144" s="3">
        <v>158</v>
      </c>
      <c r="C144" s="4" t="s">
        <v>180</v>
      </c>
      <c r="D144" s="9" t="s">
        <v>399</v>
      </c>
    </row>
    <row r="145" spans="1:4" x14ac:dyDescent="0.2">
      <c r="A145" s="3">
        <v>144</v>
      </c>
      <c r="B145" s="3">
        <v>159</v>
      </c>
      <c r="C145" s="4" t="s">
        <v>181</v>
      </c>
      <c r="D145" s="9" t="s">
        <v>400</v>
      </c>
    </row>
    <row r="146" spans="1:4" x14ac:dyDescent="0.2">
      <c r="A146" s="3">
        <v>145</v>
      </c>
      <c r="B146" s="3">
        <v>160</v>
      </c>
      <c r="C146" s="4" t="s">
        <v>472</v>
      </c>
      <c r="D146" s="9" t="s">
        <v>400</v>
      </c>
    </row>
    <row r="147" spans="1:4" x14ac:dyDescent="0.2">
      <c r="A147" s="3">
        <v>146</v>
      </c>
      <c r="B147" s="3">
        <v>161</v>
      </c>
      <c r="C147" s="4" t="s">
        <v>182</v>
      </c>
      <c r="D147" s="9" t="s">
        <v>400</v>
      </c>
    </row>
    <row r="148" spans="1:4" x14ac:dyDescent="0.2">
      <c r="A148" s="3">
        <v>147</v>
      </c>
      <c r="B148" s="3">
        <v>162</v>
      </c>
      <c r="C148" s="4" t="s">
        <v>183</v>
      </c>
      <c r="D148" s="9" t="s">
        <v>400</v>
      </c>
    </row>
    <row r="149" spans="1:4" x14ac:dyDescent="0.2">
      <c r="A149" s="3">
        <v>148</v>
      </c>
      <c r="B149" s="3">
        <v>163</v>
      </c>
      <c r="C149" s="4" t="s">
        <v>184</v>
      </c>
      <c r="D149" s="9" t="s">
        <v>400</v>
      </c>
    </row>
    <row r="150" spans="1:4" x14ac:dyDescent="0.2">
      <c r="A150" s="3">
        <v>149</v>
      </c>
      <c r="B150" s="3">
        <v>164</v>
      </c>
      <c r="C150" s="4" t="s">
        <v>185</v>
      </c>
      <c r="D150" s="9" t="s">
        <v>400</v>
      </c>
    </row>
    <row r="151" spans="1:4" x14ac:dyDescent="0.2">
      <c r="A151" s="3">
        <v>150</v>
      </c>
      <c r="B151" s="3">
        <v>165</v>
      </c>
      <c r="C151" s="4" t="s">
        <v>186</v>
      </c>
      <c r="D151" s="9" t="s">
        <v>400</v>
      </c>
    </row>
    <row r="152" spans="1:4" x14ac:dyDescent="0.2">
      <c r="A152" s="3">
        <v>151</v>
      </c>
      <c r="B152" s="3">
        <v>166</v>
      </c>
      <c r="C152" s="4" t="s">
        <v>187</v>
      </c>
      <c r="D152" s="9" t="s">
        <v>400</v>
      </c>
    </row>
    <row r="153" spans="1:4" x14ac:dyDescent="0.2">
      <c r="A153" s="3">
        <v>152</v>
      </c>
      <c r="B153" s="3">
        <v>167</v>
      </c>
      <c r="C153" s="4" t="s">
        <v>188</v>
      </c>
      <c r="D153" s="9" t="s">
        <v>400</v>
      </c>
    </row>
    <row r="154" spans="1:4" x14ac:dyDescent="0.2">
      <c r="A154" s="3">
        <v>153</v>
      </c>
      <c r="B154" s="3">
        <v>168</v>
      </c>
      <c r="C154" s="4" t="s">
        <v>189</v>
      </c>
      <c r="D154" s="9" t="s">
        <v>400</v>
      </c>
    </row>
    <row r="155" spans="1:4" x14ac:dyDescent="0.2">
      <c r="A155" s="3">
        <v>154</v>
      </c>
      <c r="B155" s="3">
        <v>169</v>
      </c>
      <c r="C155" s="4" t="s">
        <v>190</v>
      </c>
      <c r="D155" s="9" t="s">
        <v>400</v>
      </c>
    </row>
    <row r="156" spans="1:4" x14ac:dyDescent="0.2">
      <c r="A156" s="3">
        <v>155</v>
      </c>
      <c r="B156" s="3">
        <v>170</v>
      </c>
      <c r="C156" s="4" t="s">
        <v>191</v>
      </c>
      <c r="D156" s="9" t="s">
        <v>400</v>
      </c>
    </row>
    <row r="157" spans="1:4" x14ac:dyDescent="0.2">
      <c r="A157" s="3">
        <v>156</v>
      </c>
      <c r="B157" s="3">
        <v>171</v>
      </c>
      <c r="C157" s="4" t="s">
        <v>192</v>
      </c>
      <c r="D157" s="9" t="s">
        <v>400</v>
      </c>
    </row>
    <row r="158" spans="1:4" x14ac:dyDescent="0.2">
      <c r="A158" s="3">
        <v>157</v>
      </c>
      <c r="B158" s="3">
        <v>172</v>
      </c>
      <c r="C158" s="4" t="s">
        <v>193</v>
      </c>
      <c r="D158" s="9" t="s">
        <v>400</v>
      </c>
    </row>
    <row r="159" spans="1:4" x14ac:dyDescent="0.2">
      <c r="A159" s="3">
        <v>158</v>
      </c>
      <c r="B159" s="3">
        <v>173</v>
      </c>
      <c r="C159" s="4" t="s">
        <v>194</v>
      </c>
      <c r="D159" s="9" t="s">
        <v>400</v>
      </c>
    </row>
    <row r="160" spans="1:4" x14ac:dyDescent="0.2">
      <c r="A160" s="3">
        <v>159</v>
      </c>
      <c r="B160" s="3">
        <v>174</v>
      </c>
      <c r="C160" s="4" t="s">
        <v>473</v>
      </c>
      <c r="D160" s="9" t="s">
        <v>400</v>
      </c>
    </row>
    <row r="161" spans="1:4" x14ac:dyDescent="0.2">
      <c r="A161" s="3">
        <v>160</v>
      </c>
      <c r="B161" s="3">
        <v>175</v>
      </c>
      <c r="C161" s="4" t="s">
        <v>474</v>
      </c>
      <c r="D161" s="9" t="s">
        <v>400</v>
      </c>
    </row>
    <row r="162" spans="1:4" x14ac:dyDescent="0.2">
      <c r="A162" s="3">
        <v>161</v>
      </c>
      <c r="B162" s="3">
        <v>176</v>
      </c>
      <c r="C162" s="4" t="s">
        <v>475</v>
      </c>
      <c r="D162" s="9" t="s">
        <v>400</v>
      </c>
    </row>
    <row r="163" spans="1:4" x14ac:dyDescent="0.2">
      <c r="A163" s="3">
        <v>162</v>
      </c>
      <c r="B163" s="3">
        <v>177</v>
      </c>
      <c r="C163" s="4" t="s">
        <v>195</v>
      </c>
      <c r="D163" s="9" t="s">
        <v>400</v>
      </c>
    </row>
    <row r="164" spans="1:4" x14ac:dyDescent="0.2">
      <c r="A164" s="3">
        <v>163</v>
      </c>
      <c r="B164" s="3">
        <v>178</v>
      </c>
      <c r="C164" s="4" t="s">
        <v>196</v>
      </c>
      <c r="D164" s="9" t="s">
        <v>400</v>
      </c>
    </row>
    <row r="165" spans="1:4" x14ac:dyDescent="0.2">
      <c r="A165" s="3">
        <v>164</v>
      </c>
      <c r="B165" s="3">
        <v>179</v>
      </c>
      <c r="C165" s="4" t="s">
        <v>197</v>
      </c>
      <c r="D165" s="9" t="s">
        <v>400</v>
      </c>
    </row>
    <row r="166" spans="1:4" x14ac:dyDescent="0.2">
      <c r="A166" s="3">
        <v>165</v>
      </c>
      <c r="B166" s="3">
        <v>193</v>
      </c>
      <c r="C166" s="4" t="s">
        <v>198</v>
      </c>
      <c r="D166" s="9" t="s">
        <v>400</v>
      </c>
    </row>
    <row r="167" spans="1:4" x14ac:dyDescent="0.2">
      <c r="A167" s="3">
        <v>166</v>
      </c>
      <c r="B167" s="3">
        <v>322</v>
      </c>
      <c r="C167" s="4" t="s">
        <v>199</v>
      </c>
      <c r="D167" s="9" t="s">
        <v>400</v>
      </c>
    </row>
    <row r="168" spans="1:4" x14ac:dyDescent="0.2">
      <c r="A168" s="3">
        <v>167</v>
      </c>
      <c r="B168" s="3">
        <v>180</v>
      </c>
      <c r="C168" s="4" t="s">
        <v>200</v>
      </c>
      <c r="D168" s="7" t="s">
        <v>401</v>
      </c>
    </row>
    <row r="169" spans="1:4" x14ac:dyDescent="0.2">
      <c r="A169" s="3">
        <v>168</v>
      </c>
      <c r="B169" s="3">
        <v>181</v>
      </c>
      <c r="C169" s="4" t="s">
        <v>201</v>
      </c>
      <c r="D169" s="4" t="s">
        <v>401</v>
      </c>
    </row>
    <row r="170" spans="1:4" x14ac:dyDescent="0.2">
      <c r="A170" s="3">
        <v>169</v>
      </c>
      <c r="B170" s="3">
        <v>182</v>
      </c>
      <c r="C170" s="4" t="s">
        <v>202</v>
      </c>
      <c r="D170" s="4" t="s">
        <v>401</v>
      </c>
    </row>
    <row r="171" spans="1:4" x14ac:dyDescent="0.2">
      <c r="A171" s="3">
        <v>170</v>
      </c>
      <c r="B171" s="3">
        <v>183</v>
      </c>
      <c r="C171" s="4" t="s">
        <v>203</v>
      </c>
      <c r="D171" s="4" t="s">
        <v>401</v>
      </c>
    </row>
    <row r="172" spans="1:4" x14ac:dyDescent="0.2">
      <c r="A172" s="3">
        <v>171</v>
      </c>
      <c r="B172" s="3">
        <v>184</v>
      </c>
      <c r="C172" s="4" t="s">
        <v>204</v>
      </c>
      <c r="D172" s="4" t="s">
        <v>401</v>
      </c>
    </row>
    <row r="173" spans="1:4" x14ac:dyDescent="0.2">
      <c r="A173" s="3">
        <v>172</v>
      </c>
      <c r="B173" s="3">
        <v>185</v>
      </c>
      <c r="C173" s="4" t="s">
        <v>205</v>
      </c>
      <c r="D173" s="4" t="s">
        <v>401</v>
      </c>
    </row>
    <row r="174" spans="1:4" x14ac:dyDescent="0.2">
      <c r="A174" s="3">
        <v>173</v>
      </c>
      <c r="B174" s="3">
        <v>186</v>
      </c>
      <c r="C174" s="4" t="s">
        <v>206</v>
      </c>
      <c r="D174" s="4" t="s">
        <v>401</v>
      </c>
    </row>
    <row r="175" spans="1:4" x14ac:dyDescent="0.2">
      <c r="A175" s="3">
        <v>174</v>
      </c>
      <c r="B175" s="3">
        <v>187</v>
      </c>
      <c r="C175" s="4" t="s">
        <v>207</v>
      </c>
      <c r="D175" s="4" t="s">
        <v>401</v>
      </c>
    </row>
    <row r="176" spans="1:4" x14ac:dyDescent="0.2">
      <c r="A176" s="3">
        <v>175</v>
      </c>
      <c r="B176" s="3">
        <v>188</v>
      </c>
      <c r="C176" s="4" t="s">
        <v>208</v>
      </c>
      <c r="D176" s="4" t="s">
        <v>401</v>
      </c>
    </row>
    <row r="177" spans="1:4" x14ac:dyDescent="0.2">
      <c r="A177" s="3">
        <v>176</v>
      </c>
      <c r="B177" s="3">
        <v>189</v>
      </c>
      <c r="C177" s="4" t="s">
        <v>209</v>
      </c>
      <c r="D177" s="4" t="s">
        <v>401</v>
      </c>
    </row>
    <row r="178" spans="1:4" x14ac:dyDescent="0.2">
      <c r="A178" s="3">
        <v>177</v>
      </c>
      <c r="B178" s="3">
        <v>190</v>
      </c>
      <c r="C178" s="4" t="s">
        <v>210</v>
      </c>
      <c r="D178" s="4" t="s">
        <v>401</v>
      </c>
    </row>
    <row r="179" spans="1:4" x14ac:dyDescent="0.2">
      <c r="A179" s="3">
        <v>178</v>
      </c>
      <c r="B179" s="3">
        <v>192</v>
      </c>
      <c r="C179" s="4" t="s">
        <v>211</v>
      </c>
      <c r="D179" s="4" t="s">
        <v>401</v>
      </c>
    </row>
    <row r="180" spans="1:4" x14ac:dyDescent="0.2">
      <c r="A180" s="3">
        <v>179</v>
      </c>
      <c r="B180" s="3">
        <v>191</v>
      </c>
      <c r="C180" s="4" t="s">
        <v>212</v>
      </c>
      <c r="D180" s="7" t="s">
        <v>401</v>
      </c>
    </row>
    <row r="181" spans="1:4" x14ac:dyDescent="0.2">
      <c r="A181" s="3">
        <v>180</v>
      </c>
      <c r="B181" s="3">
        <v>240</v>
      </c>
      <c r="C181" s="4" t="s">
        <v>213</v>
      </c>
      <c r="D181" s="9" t="s">
        <v>402</v>
      </c>
    </row>
    <row r="182" spans="1:4" x14ac:dyDescent="0.2">
      <c r="A182" s="3">
        <v>181</v>
      </c>
      <c r="B182" s="3">
        <v>241</v>
      </c>
      <c r="C182" s="4" t="s">
        <v>214</v>
      </c>
      <c r="D182" s="9" t="s">
        <v>402</v>
      </c>
    </row>
    <row r="183" spans="1:4" x14ac:dyDescent="0.2">
      <c r="A183" s="3">
        <v>182</v>
      </c>
      <c r="B183" s="3">
        <v>242</v>
      </c>
      <c r="C183" s="4" t="s">
        <v>215</v>
      </c>
      <c r="D183" s="9" t="s">
        <v>402</v>
      </c>
    </row>
    <row r="184" spans="1:4" x14ac:dyDescent="0.2">
      <c r="A184" s="3">
        <v>183</v>
      </c>
      <c r="B184" s="3">
        <v>243</v>
      </c>
      <c r="C184" s="4" t="s">
        <v>216</v>
      </c>
      <c r="D184" s="9" t="s">
        <v>402</v>
      </c>
    </row>
    <row r="185" spans="1:4" x14ac:dyDescent="0.2">
      <c r="A185" s="3">
        <v>184</v>
      </c>
      <c r="B185" s="3">
        <v>244</v>
      </c>
      <c r="C185" s="4" t="s">
        <v>217</v>
      </c>
      <c r="D185" s="9" t="s">
        <v>402</v>
      </c>
    </row>
    <row r="186" spans="1:4" x14ac:dyDescent="0.2">
      <c r="A186" s="3">
        <v>185</v>
      </c>
      <c r="B186" s="3">
        <v>245</v>
      </c>
      <c r="C186" s="4" t="s">
        <v>218</v>
      </c>
      <c r="D186" s="9" t="s">
        <v>402</v>
      </c>
    </row>
    <row r="187" spans="1:4" x14ac:dyDescent="0.2">
      <c r="A187" s="3">
        <v>186</v>
      </c>
      <c r="B187" s="3">
        <v>246</v>
      </c>
      <c r="C187" s="4" t="s">
        <v>219</v>
      </c>
      <c r="D187" s="9" t="s">
        <v>402</v>
      </c>
    </row>
    <row r="188" spans="1:4" x14ac:dyDescent="0.2">
      <c r="A188" s="3">
        <v>187</v>
      </c>
      <c r="B188" s="3">
        <v>247</v>
      </c>
      <c r="C188" s="4" t="s">
        <v>220</v>
      </c>
      <c r="D188" s="9" t="s">
        <v>402</v>
      </c>
    </row>
    <row r="189" spans="1:4" x14ac:dyDescent="0.2">
      <c r="A189" s="3">
        <v>188</v>
      </c>
      <c r="B189" s="3">
        <v>100</v>
      </c>
      <c r="C189" s="4" t="s">
        <v>221</v>
      </c>
      <c r="D189" s="9" t="s">
        <v>403</v>
      </c>
    </row>
    <row r="190" spans="1:4" x14ac:dyDescent="0.2">
      <c r="A190" s="3">
        <v>189</v>
      </c>
      <c r="B190" s="3">
        <v>101</v>
      </c>
      <c r="C190" s="4" t="s">
        <v>222</v>
      </c>
      <c r="D190" s="9" t="s">
        <v>403</v>
      </c>
    </row>
    <row r="191" spans="1:4" x14ac:dyDescent="0.2">
      <c r="A191" s="3">
        <v>190</v>
      </c>
      <c r="B191" s="3">
        <v>102</v>
      </c>
      <c r="C191" s="4" t="s">
        <v>223</v>
      </c>
      <c r="D191" s="9" t="s">
        <v>403</v>
      </c>
    </row>
    <row r="192" spans="1:4" x14ac:dyDescent="0.2">
      <c r="A192" s="3">
        <v>191</v>
      </c>
      <c r="B192" s="3">
        <v>132</v>
      </c>
      <c r="C192" s="4" t="s">
        <v>224</v>
      </c>
      <c r="D192" s="9" t="s">
        <v>403</v>
      </c>
    </row>
    <row r="193" spans="1:4" x14ac:dyDescent="0.2">
      <c r="A193" s="3">
        <v>192</v>
      </c>
      <c r="B193" s="3">
        <v>220</v>
      </c>
      <c r="C193" s="4" t="s">
        <v>225</v>
      </c>
      <c r="D193" s="9" t="s">
        <v>404</v>
      </c>
    </row>
    <row r="194" spans="1:4" x14ac:dyDescent="0.2">
      <c r="A194" s="3">
        <v>193</v>
      </c>
      <c r="B194" s="3">
        <v>221</v>
      </c>
      <c r="C194" s="4" t="s">
        <v>226</v>
      </c>
      <c r="D194" s="9" t="s">
        <v>404</v>
      </c>
    </row>
    <row r="195" spans="1:4" x14ac:dyDescent="0.2">
      <c r="A195" s="3">
        <v>194</v>
      </c>
      <c r="B195" s="3">
        <v>222</v>
      </c>
      <c r="C195" s="4" t="s">
        <v>227</v>
      </c>
      <c r="D195" s="9" t="s">
        <v>431</v>
      </c>
    </row>
    <row r="196" spans="1:4" x14ac:dyDescent="0.2">
      <c r="A196" s="3">
        <v>195</v>
      </c>
      <c r="B196" s="3">
        <v>223</v>
      </c>
      <c r="C196" s="4" t="s">
        <v>228</v>
      </c>
      <c r="D196" s="9" t="s">
        <v>404</v>
      </c>
    </row>
    <row r="197" spans="1:4" x14ac:dyDescent="0.2">
      <c r="A197" s="3">
        <v>196</v>
      </c>
      <c r="B197" s="3">
        <v>224</v>
      </c>
      <c r="C197" s="4" t="s">
        <v>229</v>
      </c>
      <c r="D197" s="9" t="s">
        <v>404</v>
      </c>
    </row>
    <row r="198" spans="1:4" x14ac:dyDescent="0.2">
      <c r="A198" s="3">
        <v>197</v>
      </c>
      <c r="B198" s="3">
        <v>225</v>
      </c>
      <c r="C198" s="4" t="s">
        <v>230</v>
      </c>
      <c r="D198" s="9" t="s">
        <v>404</v>
      </c>
    </row>
    <row r="199" spans="1:4" x14ac:dyDescent="0.2">
      <c r="A199" s="3">
        <v>198</v>
      </c>
      <c r="B199" s="3">
        <v>226</v>
      </c>
      <c r="C199" s="4" t="s">
        <v>231</v>
      </c>
      <c r="D199" s="9" t="s">
        <v>404</v>
      </c>
    </row>
    <row r="200" spans="1:4" x14ac:dyDescent="0.2">
      <c r="A200" s="3">
        <v>199</v>
      </c>
      <c r="B200" s="3">
        <v>227</v>
      </c>
      <c r="C200" s="4" t="s">
        <v>232</v>
      </c>
      <c r="D200" s="9" t="s">
        <v>404</v>
      </c>
    </row>
    <row r="201" spans="1:4" x14ac:dyDescent="0.2">
      <c r="A201" s="3">
        <v>200</v>
      </c>
      <c r="B201" s="3">
        <v>228</v>
      </c>
      <c r="C201" s="4" t="s">
        <v>233</v>
      </c>
      <c r="D201" s="9" t="s">
        <v>404</v>
      </c>
    </row>
    <row r="202" spans="1:4" x14ac:dyDescent="0.2">
      <c r="A202" s="3">
        <v>201</v>
      </c>
      <c r="B202" s="3">
        <v>230</v>
      </c>
      <c r="C202" s="4" t="s">
        <v>234</v>
      </c>
      <c r="D202" s="7" t="s">
        <v>405</v>
      </c>
    </row>
    <row r="203" spans="1:4" x14ac:dyDescent="0.2">
      <c r="A203" s="3">
        <v>202</v>
      </c>
      <c r="B203" s="3">
        <v>231</v>
      </c>
      <c r="C203" s="4" t="s">
        <v>235</v>
      </c>
      <c r="D203" s="7" t="s">
        <v>405</v>
      </c>
    </row>
    <row r="204" spans="1:4" x14ac:dyDescent="0.2">
      <c r="A204" s="3">
        <v>203</v>
      </c>
      <c r="B204" s="3">
        <v>232</v>
      </c>
      <c r="C204" s="4" t="s">
        <v>236</v>
      </c>
      <c r="D204" s="7" t="s">
        <v>405</v>
      </c>
    </row>
    <row r="205" spans="1:4" x14ac:dyDescent="0.2">
      <c r="A205" s="3">
        <v>204</v>
      </c>
      <c r="B205" s="3">
        <v>200</v>
      </c>
      <c r="C205" s="4" t="s">
        <v>237</v>
      </c>
      <c r="D205" s="9" t="s">
        <v>406</v>
      </c>
    </row>
    <row r="206" spans="1:4" x14ac:dyDescent="0.2">
      <c r="A206" s="3">
        <v>205</v>
      </c>
      <c r="B206" s="3">
        <v>201</v>
      </c>
      <c r="C206" s="4" t="s">
        <v>238</v>
      </c>
      <c r="D206" s="9" t="s">
        <v>406</v>
      </c>
    </row>
    <row r="207" spans="1:4" x14ac:dyDescent="0.2">
      <c r="A207" s="3">
        <v>206</v>
      </c>
      <c r="B207" s="3">
        <v>202</v>
      </c>
      <c r="C207" s="4" t="s">
        <v>239</v>
      </c>
      <c r="D207" s="9" t="s">
        <v>406</v>
      </c>
    </row>
    <row r="208" spans="1:4" x14ac:dyDescent="0.2">
      <c r="A208" s="3">
        <v>207</v>
      </c>
      <c r="B208" s="3">
        <v>203</v>
      </c>
      <c r="C208" s="4" t="s">
        <v>240</v>
      </c>
      <c r="D208" s="9" t="s">
        <v>406</v>
      </c>
    </row>
    <row r="209" spans="1:4" x14ac:dyDescent="0.2">
      <c r="A209" s="3">
        <v>208</v>
      </c>
      <c r="B209" s="3">
        <v>204</v>
      </c>
      <c r="C209" s="4" t="s">
        <v>241</v>
      </c>
      <c r="D209" s="9" t="s">
        <v>406</v>
      </c>
    </row>
    <row r="210" spans="1:4" x14ac:dyDescent="0.2">
      <c r="A210" s="3">
        <v>209</v>
      </c>
      <c r="B210" s="3">
        <v>205</v>
      </c>
      <c r="C210" s="4" t="s">
        <v>242</v>
      </c>
      <c r="D210" s="9" t="s">
        <v>406</v>
      </c>
    </row>
    <row r="211" spans="1:4" x14ac:dyDescent="0.2">
      <c r="A211" s="3">
        <v>210</v>
      </c>
      <c r="B211" s="3">
        <v>206</v>
      </c>
      <c r="C211" s="4" t="s">
        <v>243</v>
      </c>
      <c r="D211" s="9" t="s">
        <v>406</v>
      </c>
    </row>
    <row r="212" spans="1:4" x14ac:dyDescent="0.2">
      <c r="A212" s="3">
        <v>211</v>
      </c>
      <c r="B212" s="3">
        <v>207</v>
      </c>
      <c r="C212" s="4" t="s">
        <v>244</v>
      </c>
      <c r="D212" s="9" t="s">
        <v>406</v>
      </c>
    </row>
    <row r="213" spans="1:4" x14ac:dyDescent="0.2">
      <c r="A213" s="3">
        <v>212</v>
      </c>
      <c r="B213" s="3">
        <v>208</v>
      </c>
      <c r="C213" s="4" t="s">
        <v>245</v>
      </c>
      <c r="D213" s="9" t="s">
        <v>406</v>
      </c>
    </row>
    <row r="214" spans="1:4" x14ac:dyDescent="0.2">
      <c r="A214" s="3">
        <v>213</v>
      </c>
      <c r="B214" s="3">
        <v>209</v>
      </c>
      <c r="C214" s="4" t="s">
        <v>246</v>
      </c>
      <c r="D214" s="9" t="s">
        <v>406</v>
      </c>
    </row>
    <row r="215" spans="1:4" x14ac:dyDescent="0.2">
      <c r="A215" s="3">
        <v>214</v>
      </c>
      <c r="B215" s="3">
        <v>210</v>
      </c>
      <c r="C215" s="4" t="s">
        <v>247</v>
      </c>
      <c r="D215" s="9" t="s">
        <v>406</v>
      </c>
    </row>
    <row r="216" spans="1:4" x14ac:dyDescent="0.2">
      <c r="A216" s="3">
        <v>215</v>
      </c>
      <c r="B216" s="3">
        <v>211</v>
      </c>
      <c r="C216" s="4" t="s">
        <v>248</v>
      </c>
      <c r="D216" s="9" t="s">
        <v>406</v>
      </c>
    </row>
    <row r="217" spans="1:4" x14ac:dyDescent="0.2">
      <c r="A217" s="3">
        <v>216</v>
      </c>
      <c r="B217" s="3">
        <v>320</v>
      </c>
      <c r="C217" s="4" t="s">
        <v>249</v>
      </c>
      <c r="D217" s="9" t="s">
        <v>407</v>
      </c>
    </row>
    <row r="218" spans="1:4" x14ac:dyDescent="0.2">
      <c r="A218" s="3">
        <v>217</v>
      </c>
      <c r="B218" s="3">
        <v>323</v>
      </c>
      <c r="C218" s="4" t="s">
        <v>250</v>
      </c>
      <c r="D218" s="9" t="s">
        <v>407</v>
      </c>
    </row>
    <row r="219" spans="1:4" x14ac:dyDescent="0.2">
      <c r="A219" s="3">
        <v>218</v>
      </c>
      <c r="B219" s="3">
        <v>324</v>
      </c>
      <c r="C219" s="4" t="s">
        <v>251</v>
      </c>
      <c r="D219" s="9" t="s">
        <v>407</v>
      </c>
    </row>
    <row r="220" spans="1:4" x14ac:dyDescent="0.2">
      <c r="A220" s="3">
        <v>219</v>
      </c>
      <c r="B220" s="3">
        <v>325</v>
      </c>
      <c r="C220" s="4" t="s">
        <v>252</v>
      </c>
      <c r="D220" s="9" t="s">
        <v>407</v>
      </c>
    </row>
    <row r="221" spans="1:4" x14ac:dyDescent="0.2">
      <c r="A221" s="3">
        <v>220</v>
      </c>
      <c r="B221" s="3">
        <v>327</v>
      </c>
      <c r="C221" s="4" t="s">
        <v>253</v>
      </c>
      <c r="D221" s="9" t="s">
        <v>407</v>
      </c>
    </row>
    <row r="222" spans="1:4" x14ac:dyDescent="0.2">
      <c r="A222" s="3">
        <v>221</v>
      </c>
      <c r="B222" s="3">
        <v>328</v>
      </c>
      <c r="C222" s="4" t="s">
        <v>254</v>
      </c>
      <c r="D222" s="9" t="s">
        <v>407</v>
      </c>
    </row>
    <row r="223" spans="1:4" x14ac:dyDescent="0.2">
      <c r="A223" s="3">
        <v>222</v>
      </c>
      <c r="B223" s="3">
        <v>329</v>
      </c>
      <c r="C223" s="4" t="s">
        <v>255</v>
      </c>
      <c r="D223" s="9" t="s">
        <v>407</v>
      </c>
    </row>
    <row r="224" spans="1:4" x14ac:dyDescent="0.2">
      <c r="A224" s="3">
        <v>223</v>
      </c>
      <c r="B224" s="3">
        <v>331</v>
      </c>
      <c r="C224" s="4" t="s">
        <v>256</v>
      </c>
      <c r="D224" s="9" t="s">
        <v>407</v>
      </c>
    </row>
    <row r="225" spans="1:4" x14ac:dyDescent="0.2">
      <c r="A225" s="3">
        <v>224</v>
      </c>
      <c r="B225" s="3">
        <v>332</v>
      </c>
      <c r="C225" s="4" t="s">
        <v>257</v>
      </c>
      <c r="D225" s="9" t="s">
        <v>407</v>
      </c>
    </row>
    <row r="226" spans="1:4" x14ac:dyDescent="0.2">
      <c r="A226" s="3">
        <v>225</v>
      </c>
      <c r="B226" s="3">
        <v>333</v>
      </c>
      <c r="C226" s="4" t="s">
        <v>258</v>
      </c>
      <c r="D226" s="9" t="s">
        <v>407</v>
      </c>
    </row>
    <row r="227" spans="1:4" x14ac:dyDescent="0.2">
      <c r="A227" s="3">
        <v>226</v>
      </c>
      <c r="B227" s="3">
        <v>334</v>
      </c>
      <c r="C227" s="4" t="s">
        <v>259</v>
      </c>
      <c r="D227" s="9" t="s">
        <v>407</v>
      </c>
    </row>
    <row r="228" spans="1:4" x14ac:dyDescent="0.2">
      <c r="A228" s="3">
        <v>227</v>
      </c>
      <c r="B228" s="3">
        <v>335</v>
      </c>
      <c r="C228" s="4" t="s">
        <v>260</v>
      </c>
      <c r="D228" s="9" t="s">
        <v>407</v>
      </c>
    </row>
    <row r="229" spans="1:4" x14ac:dyDescent="0.2">
      <c r="A229" s="3">
        <v>228</v>
      </c>
      <c r="B229" s="3">
        <v>336</v>
      </c>
      <c r="C229" s="4" t="s">
        <v>261</v>
      </c>
      <c r="D229" s="9" t="s">
        <v>407</v>
      </c>
    </row>
    <row r="230" spans="1:4" x14ac:dyDescent="0.2">
      <c r="A230" s="3">
        <v>229</v>
      </c>
      <c r="B230" s="3">
        <v>338</v>
      </c>
      <c r="C230" s="4" t="s">
        <v>164</v>
      </c>
      <c r="D230" s="9" t="s">
        <v>407</v>
      </c>
    </row>
    <row r="231" spans="1:4" x14ac:dyDescent="0.2">
      <c r="A231" s="3">
        <v>230</v>
      </c>
      <c r="B231" s="3">
        <v>339</v>
      </c>
      <c r="C231" s="4" t="s">
        <v>262</v>
      </c>
      <c r="D231" s="9" t="s">
        <v>407</v>
      </c>
    </row>
    <row r="232" spans="1:4" x14ac:dyDescent="0.2">
      <c r="A232" s="3">
        <v>231</v>
      </c>
      <c r="B232" s="3">
        <v>340</v>
      </c>
      <c r="C232" s="4" t="s">
        <v>263</v>
      </c>
      <c r="D232" s="9" t="s">
        <v>407</v>
      </c>
    </row>
    <row r="233" spans="1:4" x14ac:dyDescent="0.2">
      <c r="A233" s="3">
        <v>232</v>
      </c>
      <c r="B233" s="3">
        <v>341</v>
      </c>
      <c r="C233" s="4" t="s">
        <v>264</v>
      </c>
      <c r="D233" s="9" t="s">
        <v>407</v>
      </c>
    </row>
    <row r="234" spans="1:4" x14ac:dyDescent="0.2">
      <c r="A234" s="3">
        <v>233</v>
      </c>
      <c r="B234" s="3">
        <v>343</v>
      </c>
      <c r="C234" s="4" t="s">
        <v>265</v>
      </c>
      <c r="D234" s="9" t="s">
        <v>407</v>
      </c>
    </row>
    <row r="235" spans="1:4" x14ac:dyDescent="0.2">
      <c r="A235" s="3">
        <v>234</v>
      </c>
      <c r="B235" s="3">
        <v>344</v>
      </c>
      <c r="C235" s="4" t="s">
        <v>266</v>
      </c>
      <c r="D235" s="9" t="s">
        <v>407</v>
      </c>
    </row>
    <row r="236" spans="1:4" x14ac:dyDescent="0.2">
      <c r="A236" s="3">
        <v>235</v>
      </c>
      <c r="B236" s="3">
        <v>345</v>
      </c>
      <c r="C236" s="4" t="s">
        <v>267</v>
      </c>
      <c r="D236" s="9" t="s">
        <v>407</v>
      </c>
    </row>
    <row r="237" spans="1:4" x14ac:dyDescent="0.2">
      <c r="A237" s="3">
        <v>236</v>
      </c>
      <c r="B237" s="3">
        <v>346</v>
      </c>
      <c r="C237" s="4" t="s">
        <v>268</v>
      </c>
      <c r="D237" s="9" t="s">
        <v>407</v>
      </c>
    </row>
    <row r="238" spans="1:4" x14ac:dyDescent="0.2">
      <c r="A238" s="3">
        <v>237</v>
      </c>
      <c r="B238" s="3">
        <v>347</v>
      </c>
      <c r="C238" s="4" t="s">
        <v>269</v>
      </c>
      <c r="D238" s="9" t="s">
        <v>407</v>
      </c>
    </row>
    <row r="239" spans="1:4" x14ac:dyDescent="0.2">
      <c r="A239" s="3">
        <v>238</v>
      </c>
      <c r="B239" s="3">
        <v>348</v>
      </c>
      <c r="C239" s="4" t="s">
        <v>270</v>
      </c>
      <c r="D239" s="9" t="s">
        <v>407</v>
      </c>
    </row>
    <row r="240" spans="1:4" x14ac:dyDescent="0.2">
      <c r="A240" s="3">
        <v>239</v>
      </c>
      <c r="B240" s="3">
        <v>349</v>
      </c>
      <c r="C240" s="4" t="s">
        <v>271</v>
      </c>
      <c r="D240" s="9" t="s">
        <v>407</v>
      </c>
    </row>
    <row r="241" spans="1:4" x14ac:dyDescent="0.2">
      <c r="A241" s="3">
        <v>240</v>
      </c>
      <c r="B241" s="3">
        <v>250</v>
      </c>
      <c r="C241" s="4" t="s">
        <v>272</v>
      </c>
      <c r="D241" s="9" t="s">
        <v>408</v>
      </c>
    </row>
    <row r="242" spans="1:4" x14ac:dyDescent="0.2">
      <c r="A242" s="3">
        <v>241</v>
      </c>
      <c r="B242" s="3">
        <v>251</v>
      </c>
      <c r="C242" s="4" t="s">
        <v>273</v>
      </c>
      <c r="D242" s="9" t="s">
        <v>408</v>
      </c>
    </row>
    <row r="243" spans="1:4" x14ac:dyDescent="0.2">
      <c r="A243" s="3">
        <v>242</v>
      </c>
      <c r="B243" s="3">
        <v>252</v>
      </c>
      <c r="C243" s="4" t="s">
        <v>274</v>
      </c>
      <c r="D243" s="9" t="s">
        <v>408</v>
      </c>
    </row>
    <row r="244" spans="1:4" x14ac:dyDescent="0.2">
      <c r="A244" s="3">
        <v>243</v>
      </c>
      <c r="B244" s="3">
        <v>253</v>
      </c>
      <c r="C244" s="4" t="s">
        <v>275</v>
      </c>
      <c r="D244" s="9" t="s">
        <v>408</v>
      </c>
    </row>
    <row r="245" spans="1:4" x14ac:dyDescent="0.2">
      <c r="A245" s="3">
        <v>244</v>
      </c>
      <c r="B245" s="3">
        <v>254</v>
      </c>
      <c r="C245" s="4" t="s">
        <v>276</v>
      </c>
      <c r="D245" s="9" t="s">
        <v>408</v>
      </c>
    </row>
    <row r="246" spans="1:4" x14ac:dyDescent="0.2">
      <c r="A246" s="3">
        <v>245</v>
      </c>
      <c r="B246" s="3">
        <v>255</v>
      </c>
      <c r="C246" s="4" t="s">
        <v>468</v>
      </c>
      <c r="D246" s="9" t="s">
        <v>408</v>
      </c>
    </row>
    <row r="247" spans="1:4" x14ac:dyDescent="0.2">
      <c r="A247" s="3">
        <v>246</v>
      </c>
      <c r="B247" s="3">
        <v>256</v>
      </c>
      <c r="C247" s="4" t="s">
        <v>277</v>
      </c>
      <c r="D247" s="9" t="s">
        <v>408</v>
      </c>
    </row>
    <row r="248" spans="1:4" x14ac:dyDescent="0.2">
      <c r="A248" s="3">
        <v>247</v>
      </c>
      <c r="B248" s="3">
        <v>257</v>
      </c>
      <c r="C248" s="4" t="s">
        <v>469</v>
      </c>
      <c r="D248" s="9" t="s">
        <v>408</v>
      </c>
    </row>
    <row r="249" spans="1:4" x14ac:dyDescent="0.2">
      <c r="A249" s="3">
        <v>248</v>
      </c>
      <c r="B249" s="3">
        <v>258</v>
      </c>
      <c r="C249" s="4" t="s">
        <v>278</v>
      </c>
      <c r="D249" s="9" t="s">
        <v>408</v>
      </c>
    </row>
    <row r="250" spans="1:4" x14ac:dyDescent="0.2">
      <c r="A250" s="3">
        <v>249</v>
      </c>
      <c r="B250" s="3">
        <v>259</v>
      </c>
      <c r="C250" s="4" t="s">
        <v>470</v>
      </c>
      <c r="D250" s="9" t="s">
        <v>408</v>
      </c>
    </row>
    <row r="251" spans="1:4" x14ac:dyDescent="0.2">
      <c r="A251" s="3">
        <v>250</v>
      </c>
      <c r="B251" s="3">
        <v>270</v>
      </c>
      <c r="C251" s="4" t="s">
        <v>279</v>
      </c>
      <c r="D251" s="9" t="s">
        <v>409</v>
      </c>
    </row>
    <row r="252" spans="1:4" x14ac:dyDescent="0.2">
      <c r="A252" s="3">
        <v>251</v>
      </c>
      <c r="B252" s="3">
        <v>271</v>
      </c>
      <c r="C252" s="4" t="s">
        <v>280</v>
      </c>
      <c r="D252" s="9" t="s">
        <v>409</v>
      </c>
    </row>
    <row r="253" spans="1:4" x14ac:dyDescent="0.2">
      <c r="A253" s="3">
        <v>252</v>
      </c>
      <c r="B253" s="3">
        <v>272</v>
      </c>
      <c r="C253" s="4" t="s">
        <v>281</v>
      </c>
      <c r="D253" s="9" t="s">
        <v>409</v>
      </c>
    </row>
    <row r="254" spans="1:4" x14ac:dyDescent="0.2">
      <c r="A254" s="3">
        <v>253</v>
      </c>
      <c r="B254" s="3">
        <v>273</v>
      </c>
      <c r="C254" s="4" t="s">
        <v>282</v>
      </c>
      <c r="D254" s="9" t="s">
        <v>409</v>
      </c>
    </row>
    <row r="255" spans="1:4" x14ac:dyDescent="0.2">
      <c r="A255" s="3">
        <v>254</v>
      </c>
      <c r="B255" s="3">
        <v>274</v>
      </c>
      <c r="C255" s="4" t="s">
        <v>283</v>
      </c>
      <c r="D255" s="9" t="s">
        <v>409</v>
      </c>
    </row>
    <row r="256" spans="1:4" x14ac:dyDescent="0.2">
      <c r="A256" s="3">
        <v>255</v>
      </c>
      <c r="B256" s="3">
        <v>275</v>
      </c>
      <c r="C256" s="4" t="s">
        <v>284</v>
      </c>
      <c r="D256" s="9" t="s">
        <v>409</v>
      </c>
    </row>
    <row r="257" spans="1:4" x14ac:dyDescent="0.2">
      <c r="A257" s="3">
        <v>256</v>
      </c>
      <c r="B257" s="3">
        <v>276</v>
      </c>
      <c r="C257" s="4" t="s">
        <v>285</v>
      </c>
      <c r="D257" s="9" t="s">
        <v>409</v>
      </c>
    </row>
    <row r="258" spans="1:4" x14ac:dyDescent="0.2">
      <c r="A258" s="3">
        <v>257</v>
      </c>
      <c r="B258" s="3">
        <v>277</v>
      </c>
      <c r="C258" s="4" t="s">
        <v>286</v>
      </c>
      <c r="D258" s="9" t="s">
        <v>409</v>
      </c>
    </row>
    <row r="259" spans="1:4" x14ac:dyDescent="0.2">
      <c r="A259" s="3">
        <v>258</v>
      </c>
      <c r="B259" s="3">
        <v>278</v>
      </c>
      <c r="C259" s="4" t="s">
        <v>287</v>
      </c>
      <c r="D259" s="9" t="s">
        <v>409</v>
      </c>
    </row>
    <row r="260" spans="1:4" x14ac:dyDescent="0.2">
      <c r="A260" s="3">
        <v>259</v>
      </c>
      <c r="B260" s="3">
        <v>280</v>
      </c>
      <c r="C260" s="4" t="s">
        <v>471</v>
      </c>
      <c r="D260" s="7" t="s">
        <v>410</v>
      </c>
    </row>
    <row r="261" spans="1:4" x14ac:dyDescent="0.2">
      <c r="A261" s="3">
        <v>260</v>
      </c>
      <c r="B261" s="3">
        <v>281</v>
      </c>
      <c r="C261" s="4" t="s">
        <v>432</v>
      </c>
      <c r="D261" s="4" t="s">
        <v>410</v>
      </c>
    </row>
    <row r="262" spans="1:4" x14ac:dyDescent="0.2">
      <c r="A262" s="3">
        <v>261</v>
      </c>
      <c r="B262" s="3">
        <v>282</v>
      </c>
      <c r="C262" s="4" t="s">
        <v>433</v>
      </c>
      <c r="D262" s="4" t="s">
        <v>410</v>
      </c>
    </row>
    <row r="263" spans="1:4" x14ac:dyDescent="0.2">
      <c r="A263" s="3">
        <v>262</v>
      </c>
      <c r="B263" s="3">
        <v>283</v>
      </c>
      <c r="C263" s="4" t="s">
        <v>434</v>
      </c>
      <c r="D263" s="4" t="s">
        <v>410</v>
      </c>
    </row>
    <row r="264" spans="1:4" x14ac:dyDescent="0.2">
      <c r="A264" s="3">
        <v>263</v>
      </c>
      <c r="B264" s="3">
        <v>284</v>
      </c>
      <c r="C264" s="4" t="s">
        <v>435</v>
      </c>
      <c r="D264" s="4" t="s">
        <v>410</v>
      </c>
    </row>
    <row r="265" spans="1:4" x14ac:dyDescent="0.2">
      <c r="A265" s="3">
        <v>264</v>
      </c>
      <c r="B265" s="3">
        <v>285</v>
      </c>
      <c r="C265" s="4" t="s">
        <v>436</v>
      </c>
      <c r="D265" s="4" t="s">
        <v>410</v>
      </c>
    </row>
    <row r="266" spans="1:4" x14ac:dyDescent="0.2">
      <c r="A266" s="3">
        <v>265</v>
      </c>
      <c r="B266" s="3">
        <v>286</v>
      </c>
      <c r="C266" s="4" t="s">
        <v>437</v>
      </c>
      <c r="D266" s="4" t="s">
        <v>410</v>
      </c>
    </row>
    <row r="267" spans="1:4" x14ac:dyDescent="0.2">
      <c r="A267" s="3">
        <v>266</v>
      </c>
      <c r="B267" s="3">
        <v>287</v>
      </c>
      <c r="C267" s="4" t="s">
        <v>438</v>
      </c>
      <c r="D267" s="4" t="s">
        <v>410</v>
      </c>
    </row>
    <row r="268" spans="1:4" x14ac:dyDescent="0.2">
      <c r="A268" s="3">
        <v>267</v>
      </c>
      <c r="B268" s="3">
        <v>288</v>
      </c>
      <c r="C268" s="4" t="s">
        <v>439</v>
      </c>
      <c r="D268" s="4" t="s">
        <v>410</v>
      </c>
    </row>
    <row r="269" spans="1:4" x14ac:dyDescent="0.2">
      <c r="A269" s="3">
        <v>268</v>
      </c>
      <c r="B269" s="3">
        <v>289</v>
      </c>
      <c r="C269" s="4" t="s">
        <v>440</v>
      </c>
      <c r="D269" s="4" t="s">
        <v>410</v>
      </c>
    </row>
    <row r="270" spans="1:4" x14ac:dyDescent="0.2">
      <c r="A270" s="3">
        <v>269</v>
      </c>
      <c r="B270" s="3">
        <v>290</v>
      </c>
      <c r="C270" s="4" t="s">
        <v>441</v>
      </c>
      <c r="D270" s="4" t="s">
        <v>410</v>
      </c>
    </row>
    <row r="271" spans="1:4" x14ac:dyDescent="0.2">
      <c r="A271" s="3">
        <v>270</v>
      </c>
      <c r="B271" s="3">
        <v>291</v>
      </c>
      <c r="C271" s="4" t="s">
        <v>442</v>
      </c>
      <c r="D271" s="4" t="s">
        <v>410</v>
      </c>
    </row>
    <row r="272" spans="1:4" x14ac:dyDescent="0.2">
      <c r="A272" s="3">
        <v>271</v>
      </c>
      <c r="B272" s="3">
        <v>292</v>
      </c>
      <c r="C272" s="4" t="s">
        <v>443</v>
      </c>
      <c r="D272" s="4" t="s">
        <v>410</v>
      </c>
    </row>
    <row r="273" spans="1:4" x14ac:dyDescent="0.2">
      <c r="A273" s="3">
        <v>272</v>
      </c>
      <c r="B273" s="3">
        <v>293</v>
      </c>
      <c r="C273" s="4" t="s">
        <v>444</v>
      </c>
      <c r="D273" s="4" t="s">
        <v>410</v>
      </c>
    </row>
    <row r="274" spans="1:4" x14ac:dyDescent="0.2">
      <c r="A274" s="3">
        <v>273</v>
      </c>
      <c r="B274" s="3">
        <v>294</v>
      </c>
      <c r="C274" s="4" t="s">
        <v>445</v>
      </c>
      <c r="D274" s="4" t="s">
        <v>410</v>
      </c>
    </row>
    <row r="275" spans="1:4" x14ac:dyDescent="0.2">
      <c r="A275" s="3">
        <v>274</v>
      </c>
      <c r="B275" s="3">
        <v>295</v>
      </c>
      <c r="C275" s="4" t="s">
        <v>446</v>
      </c>
      <c r="D275" s="4" t="s">
        <v>410</v>
      </c>
    </row>
    <row r="276" spans="1:4" x14ac:dyDescent="0.2">
      <c r="A276" s="3">
        <v>275</v>
      </c>
      <c r="B276" s="3">
        <v>296</v>
      </c>
      <c r="C276" s="4" t="s">
        <v>447</v>
      </c>
      <c r="D276" s="4" t="s">
        <v>410</v>
      </c>
    </row>
    <row r="277" spans="1:4" x14ac:dyDescent="0.2">
      <c r="A277" s="3">
        <v>276</v>
      </c>
      <c r="B277" s="3">
        <v>297</v>
      </c>
      <c r="C277" s="4" t="s">
        <v>448</v>
      </c>
      <c r="D277" s="4" t="s">
        <v>410</v>
      </c>
    </row>
    <row r="278" spans="1:4" x14ac:dyDescent="0.2">
      <c r="A278" s="3">
        <v>277</v>
      </c>
      <c r="B278" s="3">
        <v>298</v>
      </c>
      <c r="C278" s="4" t="s">
        <v>449</v>
      </c>
      <c r="D278" s="4" t="s">
        <v>410</v>
      </c>
    </row>
    <row r="279" spans="1:4" x14ac:dyDescent="0.2">
      <c r="A279" s="3">
        <v>278</v>
      </c>
      <c r="B279" s="3">
        <v>299</v>
      </c>
      <c r="C279" s="4" t="s">
        <v>450</v>
      </c>
      <c r="D279" s="4" t="s">
        <v>410</v>
      </c>
    </row>
    <row r="280" spans="1:4" x14ac:dyDescent="0.2">
      <c r="A280" s="3">
        <v>279</v>
      </c>
      <c r="B280" s="3">
        <v>300</v>
      </c>
      <c r="C280" s="4" t="s">
        <v>451</v>
      </c>
      <c r="D280" s="4" t="s">
        <v>410</v>
      </c>
    </row>
    <row r="281" spans="1:4" x14ac:dyDescent="0.2">
      <c r="A281" s="3">
        <v>280</v>
      </c>
      <c r="B281" s="3">
        <v>301</v>
      </c>
      <c r="C281" s="4" t="s">
        <v>452</v>
      </c>
      <c r="D281" s="4" t="s">
        <v>410</v>
      </c>
    </row>
    <row r="282" spans="1:4" x14ac:dyDescent="0.2">
      <c r="A282" s="3">
        <v>281</v>
      </c>
      <c r="B282" s="3">
        <v>302</v>
      </c>
      <c r="C282" s="4" t="s">
        <v>453</v>
      </c>
      <c r="D282" s="4" t="s">
        <v>410</v>
      </c>
    </row>
    <row r="283" spans="1:4" x14ac:dyDescent="0.2">
      <c r="A283" s="3">
        <v>282</v>
      </c>
      <c r="B283" s="3">
        <v>303</v>
      </c>
      <c r="C283" s="4" t="s">
        <v>454</v>
      </c>
      <c r="D283" s="4" t="s">
        <v>410</v>
      </c>
    </row>
    <row r="284" spans="1:4" x14ac:dyDescent="0.2">
      <c r="A284" s="3">
        <v>283</v>
      </c>
      <c r="B284" s="3">
        <v>400</v>
      </c>
      <c r="C284" s="4" t="s">
        <v>288</v>
      </c>
      <c r="D284" s="7" t="s">
        <v>411</v>
      </c>
    </row>
    <row r="285" spans="1:4" x14ac:dyDescent="0.2">
      <c r="A285" s="3">
        <v>284</v>
      </c>
      <c r="B285" s="3">
        <v>401</v>
      </c>
      <c r="C285" s="4" t="s">
        <v>289</v>
      </c>
      <c r="D285" s="4" t="s">
        <v>411</v>
      </c>
    </row>
    <row r="286" spans="1:4" x14ac:dyDescent="0.2">
      <c r="A286" s="3">
        <v>285</v>
      </c>
      <c r="B286" s="3">
        <v>402</v>
      </c>
      <c r="C286" s="4" t="s">
        <v>290</v>
      </c>
      <c r="D286" s="4" t="s">
        <v>411</v>
      </c>
    </row>
    <row r="287" spans="1:4" x14ac:dyDescent="0.2">
      <c r="A287" s="3">
        <v>286</v>
      </c>
      <c r="B287" s="3">
        <v>403</v>
      </c>
      <c r="C287" s="4" t="s">
        <v>291</v>
      </c>
      <c r="D287" s="4" t="s">
        <v>411</v>
      </c>
    </row>
    <row r="288" spans="1:4" x14ac:dyDescent="0.2">
      <c r="A288" s="3">
        <v>287</v>
      </c>
      <c r="B288" s="3">
        <v>404</v>
      </c>
      <c r="C288" s="4" t="s">
        <v>292</v>
      </c>
      <c r="D288" s="4" t="s">
        <v>411</v>
      </c>
    </row>
    <row r="289" spans="1:4" x14ac:dyDescent="0.2">
      <c r="A289" s="3">
        <v>288</v>
      </c>
      <c r="B289" s="3">
        <v>405</v>
      </c>
      <c r="C289" s="4" t="s">
        <v>293</v>
      </c>
      <c r="D289" s="4" t="s">
        <v>411</v>
      </c>
    </row>
    <row r="290" spans="1:4" x14ac:dyDescent="0.2">
      <c r="A290" s="3">
        <v>289</v>
      </c>
      <c r="B290" s="3">
        <v>406</v>
      </c>
      <c r="C290" s="4" t="s">
        <v>294</v>
      </c>
      <c r="D290" s="4" t="s">
        <v>411</v>
      </c>
    </row>
    <row r="291" spans="1:4" x14ac:dyDescent="0.2">
      <c r="A291" s="3">
        <v>290</v>
      </c>
      <c r="B291" s="3">
        <v>407</v>
      </c>
      <c r="C291" s="4" t="s">
        <v>295</v>
      </c>
      <c r="D291" s="4" t="s">
        <v>411</v>
      </c>
    </row>
    <row r="292" spans="1:4" x14ac:dyDescent="0.2">
      <c r="A292" s="3">
        <v>291</v>
      </c>
      <c r="B292" s="3">
        <v>408</v>
      </c>
      <c r="C292" s="4" t="s">
        <v>296</v>
      </c>
      <c r="D292" s="4" t="s">
        <v>411</v>
      </c>
    </row>
    <row r="293" spans="1:4" x14ac:dyDescent="0.2">
      <c r="A293" s="3">
        <v>292</v>
      </c>
      <c r="B293" s="3">
        <v>409</v>
      </c>
      <c r="C293" s="4" t="s">
        <v>297</v>
      </c>
      <c r="D293" s="4" t="s">
        <v>411</v>
      </c>
    </row>
    <row r="294" spans="1:4" x14ac:dyDescent="0.2">
      <c r="A294" s="3">
        <v>293</v>
      </c>
      <c r="B294" s="3">
        <v>410</v>
      </c>
      <c r="C294" s="4" t="s">
        <v>298</v>
      </c>
      <c r="D294" s="4" t="s">
        <v>411</v>
      </c>
    </row>
    <row r="295" spans="1:4" x14ac:dyDescent="0.2">
      <c r="A295" s="3">
        <v>294</v>
      </c>
      <c r="B295" s="3">
        <v>411</v>
      </c>
      <c r="C295" s="4" t="s">
        <v>299</v>
      </c>
      <c r="D295" s="4" t="s">
        <v>411</v>
      </c>
    </row>
    <row r="296" spans="1:4" x14ac:dyDescent="0.2">
      <c r="A296" s="3">
        <v>295</v>
      </c>
      <c r="B296" s="3">
        <v>412</v>
      </c>
      <c r="C296" s="4" t="s">
        <v>300</v>
      </c>
      <c r="D296" s="4" t="s">
        <v>411</v>
      </c>
    </row>
    <row r="297" spans="1:4" x14ac:dyDescent="0.2">
      <c r="A297" s="3">
        <v>296</v>
      </c>
      <c r="B297" s="3">
        <v>413</v>
      </c>
      <c r="C297" s="4" t="s">
        <v>301</v>
      </c>
      <c r="D297" s="4" t="s">
        <v>411</v>
      </c>
    </row>
    <row r="298" spans="1:4" x14ac:dyDescent="0.2">
      <c r="A298" s="3">
        <v>297</v>
      </c>
      <c r="B298" s="3">
        <v>414</v>
      </c>
      <c r="C298" s="4" t="s">
        <v>302</v>
      </c>
      <c r="D298" s="4" t="s">
        <v>411</v>
      </c>
    </row>
    <row r="299" spans="1:4" x14ac:dyDescent="0.2">
      <c r="A299" s="3">
        <v>298</v>
      </c>
      <c r="B299" s="3">
        <v>415</v>
      </c>
      <c r="C299" s="4" t="s">
        <v>303</v>
      </c>
      <c r="D299" s="4" t="s">
        <v>411</v>
      </c>
    </row>
    <row r="300" spans="1:4" x14ac:dyDescent="0.2">
      <c r="A300" s="3">
        <v>299</v>
      </c>
      <c r="B300" s="3">
        <v>416</v>
      </c>
      <c r="C300" s="4" t="s">
        <v>304</v>
      </c>
      <c r="D300" s="4" t="s">
        <v>411</v>
      </c>
    </row>
    <row r="301" spans="1:4" x14ac:dyDescent="0.2">
      <c r="A301" s="3">
        <v>300</v>
      </c>
      <c r="B301" s="3">
        <v>417</v>
      </c>
      <c r="C301" s="4" t="s">
        <v>305</v>
      </c>
      <c r="D301" s="4" t="s">
        <v>411</v>
      </c>
    </row>
    <row r="302" spans="1:4" x14ac:dyDescent="0.2">
      <c r="A302" s="3">
        <v>301</v>
      </c>
      <c r="B302" s="3">
        <v>418</v>
      </c>
      <c r="C302" s="4" t="s">
        <v>306</v>
      </c>
      <c r="D302" s="4" t="s">
        <v>411</v>
      </c>
    </row>
    <row r="303" spans="1:4" x14ac:dyDescent="0.2">
      <c r="A303" s="3">
        <v>302</v>
      </c>
      <c r="B303" s="3">
        <v>419</v>
      </c>
      <c r="C303" s="4" t="s">
        <v>307</v>
      </c>
      <c r="D303" s="4" t="s">
        <v>411</v>
      </c>
    </row>
    <row r="304" spans="1:4" x14ac:dyDescent="0.2">
      <c r="A304" s="3">
        <v>303</v>
      </c>
      <c r="B304" s="3">
        <v>500</v>
      </c>
      <c r="C304" s="4" t="s">
        <v>308</v>
      </c>
      <c r="D304" s="4" t="s">
        <v>412</v>
      </c>
    </row>
    <row r="305" spans="1:4" x14ac:dyDescent="0.2">
      <c r="A305" s="3">
        <v>304</v>
      </c>
      <c r="B305" s="3">
        <v>501</v>
      </c>
      <c r="C305" s="4" t="s">
        <v>309</v>
      </c>
      <c r="D305" s="4" t="s">
        <v>412</v>
      </c>
    </row>
    <row r="306" spans="1:4" x14ac:dyDescent="0.2">
      <c r="A306" s="3">
        <v>305</v>
      </c>
      <c r="B306" s="3">
        <v>502</v>
      </c>
      <c r="C306" s="4" t="s">
        <v>310</v>
      </c>
      <c r="D306" s="4" t="s">
        <v>412</v>
      </c>
    </row>
    <row r="307" spans="1:4" x14ac:dyDescent="0.2">
      <c r="A307" s="3">
        <v>306</v>
      </c>
      <c r="B307" s="3">
        <v>503</v>
      </c>
      <c r="C307" s="4" t="s">
        <v>311</v>
      </c>
      <c r="D307" s="4" t="s">
        <v>412</v>
      </c>
    </row>
    <row r="308" spans="1:4" x14ac:dyDescent="0.2">
      <c r="A308" s="3">
        <v>307</v>
      </c>
      <c r="B308" s="3">
        <v>504</v>
      </c>
      <c r="C308" s="4" t="s">
        <v>312</v>
      </c>
      <c r="D308" s="4" t="s">
        <v>412</v>
      </c>
    </row>
    <row r="309" spans="1:4" x14ac:dyDescent="0.2">
      <c r="A309" s="3">
        <v>308</v>
      </c>
      <c r="B309" s="3">
        <v>505</v>
      </c>
      <c r="C309" s="4" t="s">
        <v>313</v>
      </c>
      <c r="D309" s="4" t="s">
        <v>412</v>
      </c>
    </row>
    <row r="310" spans="1:4" x14ac:dyDescent="0.2">
      <c r="A310" s="3">
        <v>309</v>
      </c>
      <c r="B310" s="3">
        <v>506</v>
      </c>
      <c r="C310" s="4" t="s">
        <v>314</v>
      </c>
      <c r="D310" s="4" t="s">
        <v>412</v>
      </c>
    </row>
    <row r="311" spans="1:4" x14ac:dyDescent="0.2">
      <c r="A311" s="3">
        <v>310</v>
      </c>
      <c r="B311" s="3">
        <v>507</v>
      </c>
      <c r="C311" s="4" t="s">
        <v>315</v>
      </c>
      <c r="D311" s="4" t="s">
        <v>412</v>
      </c>
    </row>
    <row r="312" spans="1:4" x14ac:dyDescent="0.2">
      <c r="A312" s="3">
        <v>311</v>
      </c>
      <c r="B312" s="3">
        <v>508</v>
      </c>
      <c r="C312" s="4" t="s">
        <v>316</v>
      </c>
      <c r="D312" s="4" t="s">
        <v>412</v>
      </c>
    </row>
    <row r="313" spans="1:4" x14ac:dyDescent="0.2">
      <c r="A313" s="3">
        <v>312</v>
      </c>
      <c r="B313" s="3">
        <v>509</v>
      </c>
      <c r="C313" s="4" t="s">
        <v>317</v>
      </c>
      <c r="D313" s="4" t="s">
        <v>412</v>
      </c>
    </row>
    <row r="314" spans="1:4" x14ac:dyDescent="0.2">
      <c r="A314" s="3">
        <v>313</v>
      </c>
      <c r="B314" s="3">
        <v>510</v>
      </c>
      <c r="C314" s="4" t="s">
        <v>318</v>
      </c>
      <c r="D314" s="4" t="s">
        <v>412</v>
      </c>
    </row>
    <row r="315" spans="1:4" x14ac:dyDescent="0.2">
      <c r="A315" s="3">
        <v>314</v>
      </c>
      <c r="B315" s="3">
        <v>511</v>
      </c>
      <c r="C315" s="4" t="s">
        <v>319</v>
      </c>
      <c r="D315" s="4" t="s">
        <v>412</v>
      </c>
    </row>
    <row r="316" spans="1:4" x14ac:dyDescent="0.2">
      <c r="A316" s="3">
        <v>315</v>
      </c>
      <c r="B316" s="3">
        <v>512</v>
      </c>
      <c r="C316" s="4" t="s">
        <v>320</v>
      </c>
      <c r="D316" s="4" t="s">
        <v>412</v>
      </c>
    </row>
    <row r="317" spans="1:4" x14ac:dyDescent="0.2">
      <c r="A317" s="3">
        <v>316</v>
      </c>
      <c r="B317" s="3">
        <v>513</v>
      </c>
      <c r="C317" s="4" t="s">
        <v>321</v>
      </c>
      <c r="D317" s="4" t="s">
        <v>412</v>
      </c>
    </row>
    <row r="318" spans="1:4" x14ac:dyDescent="0.2">
      <c r="A318" s="3">
        <v>317</v>
      </c>
      <c r="B318" s="3">
        <v>514</v>
      </c>
      <c r="C318" s="4" t="s">
        <v>322</v>
      </c>
      <c r="D318" s="4" t="s">
        <v>412</v>
      </c>
    </row>
    <row r="319" spans="1:4" x14ac:dyDescent="0.2">
      <c r="A319" s="3">
        <v>318</v>
      </c>
      <c r="B319" s="3">
        <v>515</v>
      </c>
      <c r="C319" s="4" t="s">
        <v>323</v>
      </c>
      <c r="D319" s="4" t="s">
        <v>412</v>
      </c>
    </row>
    <row r="320" spans="1:4" x14ac:dyDescent="0.2">
      <c r="A320" s="3">
        <v>319</v>
      </c>
      <c r="B320" s="3">
        <v>516</v>
      </c>
      <c r="C320" s="4" t="s">
        <v>324</v>
      </c>
      <c r="D320" s="4" t="s">
        <v>412</v>
      </c>
    </row>
    <row r="321" spans="1:4" x14ac:dyDescent="0.2">
      <c r="A321" s="3">
        <v>320</v>
      </c>
      <c r="B321" s="3">
        <v>517</v>
      </c>
      <c r="C321" s="4" t="s">
        <v>325</v>
      </c>
      <c r="D321" s="4" t="s">
        <v>412</v>
      </c>
    </row>
    <row r="322" spans="1:4" x14ac:dyDescent="0.2">
      <c r="A322" s="3">
        <v>321</v>
      </c>
      <c r="B322" s="3">
        <v>518</v>
      </c>
      <c r="C322" s="4" t="s">
        <v>326</v>
      </c>
      <c r="D322" s="4" t="s">
        <v>412</v>
      </c>
    </row>
    <row r="323" spans="1:4" x14ac:dyDescent="0.2">
      <c r="A323" s="3">
        <v>322</v>
      </c>
      <c r="B323" s="3">
        <v>519</v>
      </c>
      <c r="C323" s="4" t="s">
        <v>327</v>
      </c>
      <c r="D323" s="4" t="s">
        <v>412</v>
      </c>
    </row>
    <row r="324" spans="1:4" x14ac:dyDescent="0.2">
      <c r="A324" s="3">
        <v>323</v>
      </c>
      <c r="B324" s="3">
        <v>520</v>
      </c>
      <c r="C324" s="4" t="s">
        <v>328</v>
      </c>
      <c r="D324" s="4" t="s">
        <v>412</v>
      </c>
    </row>
    <row r="325" spans="1:4" x14ac:dyDescent="0.2">
      <c r="A325" s="3">
        <v>324</v>
      </c>
      <c r="B325" s="3">
        <v>521</v>
      </c>
      <c r="C325" s="4" t="s">
        <v>329</v>
      </c>
      <c r="D325" s="4" t="s">
        <v>412</v>
      </c>
    </row>
    <row r="326" spans="1:4" x14ac:dyDescent="0.2">
      <c r="A326" s="3">
        <v>325</v>
      </c>
      <c r="B326" s="3">
        <v>522</v>
      </c>
      <c r="C326" s="4" t="s">
        <v>330</v>
      </c>
      <c r="D326" s="4" t="s">
        <v>412</v>
      </c>
    </row>
    <row r="327" spans="1:4" x14ac:dyDescent="0.2">
      <c r="A327" s="3">
        <v>326</v>
      </c>
      <c r="B327" s="3">
        <v>523</v>
      </c>
      <c r="C327" s="4" t="s">
        <v>331</v>
      </c>
      <c r="D327" s="4" t="s">
        <v>412</v>
      </c>
    </row>
    <row r="328" spans="1:4" x14ac:dyDescent="0.2">
      <c r="A328" s="3">
        <v>327</v>
      </c>
      <c r="B328" s="3">
        <v>524</v>
      </c>
      <c r="C328" s="4" t="s">
        <v>332</v>
      </c>
      <c r="D328" s="4" t="s">
        <v>412</v>
      </c>
    </row>
    <row r="329" spans="1:4" x14ac:dyDescent="0.2">
      <c r="A329" s="3">
        <v>328</v>
      </c>
      <c r="B329" s="3">
        <v>525</v>
      </c>
      <c r="C329" s="4" t="s">
        <v>333</v>
      </c>
      <c r="D329" s="4" t="s">
        <v>412</v>
      </c>
    </row>
    <row r="330" spans="1:4" x14ac:dyDescent="0.2">
      <c r="A330" s="3">
        <v>329</v>
      </c>
      <c r="B330" s="3">
        <v>526</v>
      </c>
      <c r="C330" s="4" t="s">
        <v>334</v>
      </c>
      <c r="D330" s="4" t="s">
        <v>412</v>
      </c>
    </row>
    <row r="331" spans="1:4" x14ac:dyDescent="0.2">
      <c r="A331" s="3">
        <v>330</v>
      </c>
      <c r="B331" s="3">
        <v>527</v>
      </c>
      <c r="C331" s="4" t="s">
        <v>335</v>
      </c>
      <c r="D331" s="4" t="s">
        <v>412</v>
      </c>
    </row>
    <row r="332" spans="1:4" x14ac:dyDescent="0.2">
      <c r="A332" s="3">
        <v>331</v>
      </c>
      <c r="B332" s="3">
        <v>528</v>
      </c>
      <c r="C332" s="4" t="s">
        <v>336</v>
      </c>
      <c r="D332" s="4" t="s">
        <v>412</v>
      </c>
    </row>
    <row r="333" spans="1:4" x14ac:dyDescent="0.2">
      <c r="A333" s="3">
        <v>332</v>
      </c>
      <c r="B333" s="3">
        <v>529</v>
      </c>
      <c r="C333" s="4" t="s">
        <v>337</v>
      </c>
      <c r="D333" s="4" t="s">
        <v>412</v>
      </c>
    </row>
    <row r="334" spans="1:4" x14ac:dyDescent="0.2">
      <c r="A334" s="3">
        <v>333</v>
      </c>
      <c r="B334" s="3">
        <v>530</v>
      </c>
      <c r="C334" s="4" t="s">
        <v>338</v>
      </c>
      <c r="D334" s="4" t="s">
        <v>412</v>
      </c>
    </row>
    <row r="335" spans="1:4" x14ac:dyDescent="0.2">
      <c r="A335" s="3">
        <v>334</v>
      </c>
      <c r="B335" s="3">
        <v>531</v>
      </c>
      <c r="C335" s="4" t="s">
        <v>339</v>
      </c>
      <c r="D335" s="4" t="s">
        <v>412</v>
      </c>
    </row>
    <row r="336" spans="1:4" x14ac:dyDescent="0.2">
      <c r="A336" s="3">
        <v>335</v>
      </c>
      <c r="B336" s="3">
        <v>532</v>
      </c>
      <c r="C336" s="4" t="s">
        <v>340</v>
      </c>
      <c r="D336" s="4" t="s">
        <v>412</v>
      </c>
    </row>
    <row r="337" spans="1:4" x14ac:dyDescent="0.2">
      <c r="A337" s="3">
        <v>336</v>
      </c>
      <c r="B337" s="3">
        <v>533</v>
      </c>
      <c r="C337" s="4" t="s">
        <v>341</v>
      </c>
      <c r="D337" s="4" t="s">
        <v>412</v>
      </c>
    </row>
    <row r="338" spans="1:4" x14ac:dyDescent="0.2">
      <c r="A338" s="3">
        <v>337</v>
      </c>
      <c r="B338" s="3">
        <v>534</v>
      </c>
      <c r="C338" s="4" t="s">
        <v>342</v>
      </c>
      <c r="D338" s="4" t="s">
        <v>412</v>
      </c>
    </row>
    <row r="339" spans="1:4" x14ac:dyDescent="0.2">
      <c r="A339" s="3">
        <v>338</v>
      </c>
      <c r="B339" s="3">
        <v>535</v>
      </c>
      <c r="C339" s="4" t="s">
        <v>343</v>
      </c>
      <c r="D339" s="4" t="s">
        <v>412</v>
      </c>
    </row>
    <row r="340" spans="1:4" x14ac:dyDescent="0.2">
      <c r="A340" s="3">
        <v>339</v>
      </c>
      <c r="B340" s="3">
        <v>536</v>
      </c>
      <c r="C340" s="4" t="s">
        <v>344</v>
      </c>
      <c r="D340" s="4" t="s">
        <v>412</v>
      </c>
    </row>
    <row r="341" spans="1:4" x14ac:dyDescent="0.2">
      <c r="A341" s="3">
        <v>340</v>
      </c>
      <c r="B341" s="3">
        <v>537</v>
      </c>
      <c r="C341" s="4" t="s">
        <v>345</v>
      </c>
      <c r="D341" s="4" t="s">
        <v>412</v>
      </c>
    </row>
    <row r="342" spans="1:4" x14ac:dyDescent="0.2">
      <c r="A342" s="3">
        <v>341</v>
      </c>
      <c r="B342" s="3">
        <v>538</v>
      </c>
      <c r="C342" s="4" t="s">
        <v>346</v>
      </c>
      <c r="D342" s="4" t="s">
        <v>412</v>
      </c>
    </row>
    <row r="343" spans="1:4" x14ac:dyDescent="0.2">
      <c r="A343" s="3">
        <v>342</v>
      </c>
      <c r="B343" s="3">
        <v>539</v>
      </c>
      <c r="C343" s="4" t="s">
        <v>347</v>
      </c>
      <c r="D343" s="4" t="s">
        <v>412</v>
      </c>
    </row>
    <row r="344" spans="1:4" x14ac:dyDescent="0.2">
      <c r="A344" s="3">
        <v>343</v>
      </c>
      <c r="B344" s="3">
        <v>540</v>
      </c>
      <c r="C344" s="4" t="s">
        <v>348</v>
      </c>
      <c r="D344" s="4" t="s">
        <v>412</v>
      </c>
    </row>
    <row r="345" spans="1:4" x14ac:dyDescent="0.2">
      <c r="A345" s="3">
        <v>344</v>
      </c>
      <c r="B345" s="3">
        <v>541</v>
      </c>
      <c r="C345" s="4" t="s">
        <v>349</v>
      </c>
      <c r="D345" s="4" t="s">
        <v>412</v>
      </c>
    </row>
  </sheetData>
  <sheetProtection algorithmName="SHA-512" hashValue="/TPfmatMVzultdkA9TgEeD+eKyJ3TSNrXK59QaK2B9dzTXfTYnyq9yje1Y6PA4o7O4QiqfMTKF0SBMUddLvlaw==" saltValue="T/XqKYRG98FzOWU4rdSN/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D14"/>
  <sheetViews>
    <sheetView workbookViewId="0">
      <selection activeCell="F9" sqref="F9"/>
    </sheetView>
  </sheetViews>
  <sheetFormatPr defaultRowHeight="13.2" x14ac:dyDescent="0.2"/>
  <cols>
    <col min="1" max="1" width="9.109375" customWidth="1"/>
    <col min="2" max="4" width="13.109375" customWidth="1"/>
  </cols>
  <sheetData>
    <row r="1" spans="1:4" ht="14.4" x14ac:dyDescent="0.2">
      <c r="A1" s="102" t="s">
        <v>393</v>
      </c>
      <c r="B1" s="103" t="s">
        <v>390</v>
      </c>
      <c r="C1" s="103" t="s">
        <v>391</v>
      </c>
      <c r="D1" s="104" t="s">
        <v>392</v>
      </c>
    </row>
    <row r="2" spans="1:4" ht="14.4" x14ac:dyDescent="0.2">
      <c r="A2" s="52" t="s">
        <v>27</v>
      </c>
      <c r="B2" s="99" t="b">
        <f>IFERROR(('TOP(まとめ)（行政区別人口)'!C22+'TOP(まとめ)（行政区別人口)'!C38)='TOP(まとめ)（行政区別人口)'!F6,"×")</f>
        <v>1</v>
      </c>
      <c r="C2" s="100" t="b">
        <f>IFERROR('TOP(まとめ)（行政区別人口)'!E6='TOP(まとめ)（行政区別人口)'!C56,"")</f>
        <v>1</v>
      </c>
      <c r="D2" s="101" t="b">
        <f>IFERROR('TOP(まとめ)（行政区別人口)'!C72 = ('TOP(まとめ)（行政区別人口)'!E72+'TOP(まとめ)（行政区別人口)'!G72),"")</f>
        <v>1</v>
      </c>
    </row>
    <row r="3" spans="1:4" ht="14.4" x14ac:dyDescent="0.2">
      <c r="A3" s="52" t="s">
        <v>1</v>
      </c>
      <c r="B3" s="99" t="b">
        <f>IFERROR(('TOP(まとめ)（行政区別人口)'!C23+'TOP(まとめ)（行政区別人口)'!C39)='TOP(まとめ)（行政区別人口)'!F7,"×")</f>
        <v>1</v>
      </c>
      <c r="C3" s="100" t="b">
        <f>IFERROR('TOP(まとめ)（行政区別人口)'!E7='TOP(まとめ)（行政区別人口)'!C57,"")</f>
        <v>1</v>
      </c>
      <c r="D3" s="101" t="b">
        <f>IFERROR('TOP(まとめ)（行政区別人口)'!C73 = ('TOP(まとめ)（行政区別人口)'!E73+'TOP(まとめ)（行政区別人口)'!G73),"")</f>
        <v>1</v>
      </c>
    </row>
    <row r="4" spans="1:4" ht="14.4" x14ac:dyDescent="0.2">
      <c r="A4" s="52" t="s">
        <v>3</v>
      </c>
      <c r="B4" s="99" t="b">
        <f>IFERROR(('TOP(まとめ)（行政区別人口)'!C24+'TOP(まとめ)（行政区別人口)'!C40)='TOP(まとめ)（行政区別人口)'!F8,"×")</f>
        <v>1</v>
      </c>
      <c r="C4" s="100" t="b">
        <f>IFERROR('TOP(まとめ)（行政区別人口)'!E8='TOP(まとめ)（行政区別人口)'!C58,"")</f>
        <v>1</v>
      </c>
      <c r="D4" s="101" t="b">
        <f>IFERROR('TOP(まとめ)（行政区別人口)'!C74 = ('TOP(まとめ)（行政区別人口)'!E74+'TOP(まとめ)（行政区別人口)'!G74),"")</f>
        <v>1</v>
      </c>
    </row>
    <row r="5" spans="1:4" ht="14.4" x14ac:dyDescent="0.2">
      <c r="A5" s="52" t="s">
        <v>28</v>
      </c>
      <c r="B5" s="99" t="b">
        <f>IFERROR(('TOP(まとめ)（行政区別人口)'!C25+'TOP(まとめ)（行政区別人口)'!C41)='TOP(まとめ)（行政区別人口)'!F9,"×")</f>
        <v>1</v>
      </c>
      <c r="C5" s="100" t="b">
        <f>IFERROR('TOP(まとめ)（行政区別人口)'!E9='TOP(まとめ)（行政区別人口)'!C59,"")</f>
        <v>1</v>
      </c>
      <c r="D5" s="101" t="b">
        <f>IFERROR('TOP(まとめ)（行政区別人口)'!C75 = ('TOP(まとめ)（行政区別人口)'!E75+'TOP(まとめ)（行政区別人口)'!G75),"")</f>
        <v>1</v>
      </c>
    </row>
    <row r="6" spans="1:4" ht="14.4" x14ac:dyDescent="0.2">
      <c r="A6" s="52" t="s">
        <v>29</v>
      </c>
      <c r="B6" s="99" t="b">
        <f>IFERROR(('TOP(まとめ)（行政区別人口)'!C26+'TOP(まとめ)（行政区別人口)'!C42)='TOP(まとめ)（行政区別人口)'!F10,"×")</f>
        <v>1</v>
      </c>
      <c r="C6" s="100" t="b">
        <f>IFERROR('TOP(まとめ)（行政区別人口)'!E10='TOP(まとめ)（行政区別人口)'!C60,"")</f>
        <v>1</v>
      </c>
      <c r="D6" s="101" t="b">
        <f>IFERROR('TOP(まとめ)（行政区別人口)'!C76 = ('TOP(まとめ)（行政区別人口)'!E76+'TOP(まとめ)（行政区別人口)'!G76),"")</f>
        <v>1</v>
      </c>
    </row>
    <row r="7" spans="1:4" ht="14.4" x14ac:dyDescent="0.2">
      <c r="A7" s="52" t="s">
        <v>30</v>
      </c>
      <c r="B7" s="99" t="b">
        <f>IFERROR(('TOP(まとめ)（行政区別人口)'!C27+'TOP(まとめ)（行政区別人口)'!C43)='TOP(まとめ)（行政区別人口)'!F11,"×")</f>
        <v>1</v>
      </c>
      <c r="C7" s="100" t="b">
        <f>IFERROR('TOP(まとめ)（行政区別人口)'!E11='TOP(まとめ)（行政区別人口)'!C61,"")</f>
        <v>1</v>
      </c>
      <c r="D7" s="101" t="b">
        <f>IFERROR('TOP(まとめ)（行政区別人口)'!C77 = ('TOP(まとめ)（行政区別人口)'!E77+'TOP(まとめ)（行政区別人口)'!G77),"")</f>
        <v>1</v>
      </c>
    </row>
    <row r="8" spans="1:4" ht="14.4" x14ac:dyDescent="0.2">
      <c r="A8" s="52" t="s">
        <v>31</v>
      </c>
      <c r="B8" s="99" t="b">
        <f>IFERROR(('TOP(まとめ)（行政区別人口)'!C28+'TOP(まとめ)（行政区別人口)'!C44)='TOP(まとめ)（行政区別人口)'!F12,"×")</f>
        <v>1</v>
      </c>
      <c r="C8" s="100" t="b">
        <f>IFERROR('TOP(まとめ)（行政区別人口)'!E12='TOP(まとめ)（行政区別人口)'!C62,"")</f>
        <v>1</v>
      </c>
      <c r="D8" s="101" t="b">
        <f>IFERROR('TOP(まとめ)（行政区別人口)'!C78 = ('TOP(まとめ)（行政区別人口)'!E78+'TOP(まとめ)（行政区別人口)'!G78),"")</f>
        <v>1</v>
      </c>
    </row>
    <row r="9" spans="1:4" ht="14.4" x14ac:dyDescent="0.2">
      <c r="A9" s="52" t="s">
        <v>32</v>
      </c>
      <c r="B9" s="99" t="b">
        <f>IFERROR(('TOP(まとめ)（行政区別人口)'!C29+'TOP(まとめ)（行政区別人口)'!C45)='TOP(まとめ)（行政区別人口)'!F13,"×")</f>
        <v>1</v>
      </c>
      <c r="C9" s="100" t="b">
        <f>IFERROR('TOP(まとめ)（行政区別人口)'!E13='TOP(まとめ)（行政区別人口)'!C63,"")</f>
        <v>1</v>
      </c>
      <c r="D9" s="101" t="b">
        <f>IFERROR('TOP(まとめ)（行政区別人口)'!C79 = ('TOP(まとめ)（行政区別人口)'!E79+'TOP(まとめ)（行政区別人口)'!G79),"")</f>
        <v>1</v>
      </c>
    </row>
    <row r="10" spans="1:4" ht="14.4" x14ac:dyDescent="0.2">
      <c r="A10" s="52" t="s">
        <v>33</v>
      </c>
      <c r="B10" s="99" t="b">
        <f>IFERROR(('TOP(まとめ)（行政区別人口)'!C30+'TOP(まとめ)（行政区別人口)'!C46)='TOP(まとめ)（行政区別人口)'!F14,"×")</f>
        <v>1</v>
      </c>
      <c r="C10" s="100" t="b">
        <f>IFERROR('TOP(まとめ)（行政区別人口)'!E14='TOP(まとめ)（行政区別人口)'!C64,"")</f>
        <v>1</v>
      </c>
      <c r="D10" s="101" t="b">
        <f>IFERROR('TOP(まとめ)（行政区別人口)'!C80 = ('TOP(まとめ)（行政区別人口)'!E80+'TOP(まとめ)（行政区別人口)'!G80),"")</f>
        <v>1</v>
      </c>
    </row>
    <row r="11" spans="1:4" ht="14.4" x14ac:dyDescent="0.2">
      <c r="A11" s="52" t="s">
        <v>34</v>
      </c>
      <c r="B11" s="99" t="b">
        <f>IFERROR(('TOP(まとめ)（行政区別人口)'!C31+'TOP(まとめ)（行政区別人口)'!C47)='TOP(まとめ)（行政区別人口)'!F15,"×")</f>
        <v>1</v>
      </c>
      <c r="C11" s="100" t="b">
        <f>IFERROR('TOP(まとめ)（行政区別人口)'!E15='TOP(まとめ)（行政区別人口)'!C65,"")</f>
        <v>1</v>
      </c>
      <c r="D11" s="101" t="b">
        <f>IFERROR('TOP(まとめ)（行政区別人口)'!C81 = ('TOP(まとめ)（行政区別人口)'!E81+'TOP(まとめ)（行政区別人口)'!G81),"")</f>
        <v>1</v>
      </c>
    </row>
    <row r="12" spans="1:4" ht="14.4" x14ac:dyDescent="0.2">
      <c r="A12" s="52" t="s">
        <v>35</v>
      </c>
      <c r="B12" s="99" t="b">
        <f>IFERROR(('TOP(まとめ)（行政区別人口)'!C32+'TOP(まとめ)（行政区別人口)'!C48)='TOP(まとめ)（行政区別人口)'!F16,"×")</f>
        <v>1</v>
      </c>
      <c r="C12" s="100" t="b">
        <f>IFERROR('TOP(まとめ)（行政区別人口)'!E16='TOP(まとめ)（行政区別人口)'!C66,"")</f>
        <v>1</v>
      </c>
      <c r="D12" s="101" t="b">
        <f>IFERROR('TOP(まとめ)（行政区別人口)'!C82 = ('TOP(まとめ)（行政区別人口)'!E82+'TOP(まとめ)（行政区別人口)'!G82),"")</f>
        <v>1</v>
      </c>
    </row>
    <row r="13" spans="1:4" ht="14.4" x14ac:dyDescent="0.2">
      <c r="A13" s="95" t="s">
        <v>36</v>
      </c>
      <c r="B13" s="105" t="b">
        <f>IFERROR(('TOP(まとめ)（行政区別人口)'!C33+'TOP(まとめ)（行政区別人口)'!C49)='TOP(まとめ)（行政区別人口)'!F17,"×")</f>
        <v>1</v>
      </c>
      <c r="C13" s="106" t="b">
        <f>IFERROR('TOP(まとめ)（行政区別人口)'!E17='TOP(まとめ)（行政区別人口)'!C67,"")</f>
        <v>1</v>
      </c>
      <c r="D13" s="107" t="b">
        <f>IFERROR('TOP(まとめ)（行政区別人口)'!C83 = ('TOP(まとめ)（行政区別人口)'!E83+'TOP(まとめ)（行政区別人口)'!G83),"")</f>
        <v>1</v>
      </c>
    </row>
    <row r="14" spans="1:4" x14ac:dyDescent="0.2">
      <c r="A14" s="98"/>
      <c r="B14" s="98"/>
      <c r="C14" s="98"/>
      <c r="D14" s="98"/>
    </row>
  </sheetData>
  <phoneticPr fontId="3"/>
  <conditionalFormatting sqref="B2:D13">
    <cfRule type="cellIs" dxfId="8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TOP(まとめ)（行政区別人口)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行政区コード※削除禁止</vt:lpstr>
      <vt:lpstr>チェック表※削除禁止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2023-12-04T06:23:24Z</cp:lastPrinted>
  <dcterms:created xsi:type="dcterms:W3CDTF">2021-09-08T23:17:04Z</dcterms:created>
  <dcterms:modified xsi:type="dcterms:W3CDTF">2024-01-09T00:36:50Z</dcterms:modified>
</cp:coreProperties>
</file>