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企画政策課\R6年度\05_情報統計係【統計】\01_統計\07_人口公表\人口公表の見直し\1_行政区別人口(1988～）\行政区zip元データ（1988～2020）\"/>
    </mc:Choice>
  </mc:AlternateContent>
  <xr:revisionPtr revIDLastSave="0" documentId="13_ncr:1_{5B352A97-CD0E-4A59-A5C9-1F6918A41C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8" l="1"/>
  <c r="B3" i="18"/>
  <c r="A3" i="49" l="1"/>
  <c r="B3" i="49"/>
  <c r="J156" i="53"/>
  <c r="J155" i="53"/>
  <c r="J154" i="53"/>
  <c r="J153" i="53"/>
  <c r="J152" i="53"/>
  <c r="J151" i="53"/>
  <c r="J150" i="53"/>
  <c r="J149" i="53"/>
  <c r="J148" i="53"/>
  <c r="J147" i="53"/>
  <c r="J146" i="53"/>
  <c r="J145" i="53"/>
  <c r="J144" i="53"/>
  <c r="J143" i="53"/>
  <c r="J142" i="53"/>
  <c r="J141" i="53"/>
  <c r="J140" i="53"/>
  <c r="J139" i="53"/>
  <c r="J138" i="53"/>
  <c r="J137" i="53"/>
  <c r="J136" i="53"/>
  <c r="J177" i="53"/>
  <c r="J176" i="53"/>
  <c r="J175" i="53"/>
  <c r="J174" i="53"/>
  <c r="J173" i="53"/>
  <c r="J172" i="53"/>
  <c r="J171" i="53"/>
  <c r="J170" i="53"/>
  <c r="J180" i="53"/>
  <c r="J179" i="53"/>
  <c r="J178" i="53"/>
  <c r="J204" i="53"/>
  <c r="J203" i="53"/>
  <c r="J202" i="53"/>
  <c r="J201" i="53"/>
  <c r="J200" i="53"/>
  <c r="J199" i="53"/>
  <c r="J198" i="53"/>
  <c r="J197" i="53"/>
  <c r="J196" i="53"/>
  <c r="J195" i="53"/>
  <c r="J194" i="53"/>
  <c r="J193" i="53"/>
  <c r="J229" i="55" l="1"/>
  <c r="J228" i="55"/>
  <c r="J227" i="55"/>
  <c r="J226" i="55"/>
  <c r="J225" i="55"/>
  <c r="J224" i="55"/>
  <c r="J223" i="55"/>
  <c r="J222" i="55"/>
  <c r="J221" i="55"/>
  <c r="J220" i="55"/>
  <c r="J219" i="55"/>
  <c r="J218" i="55"/>
  <c r="J217" i="55"/>
  <c r="J216" i="55"/>
  <c r="J215" i="55"/>
  <c r="J214" i="55"/>
  <c r="J213" i="55"/>
  <c r="J212" i="55"/>
  <c r="J211" i="55"/>
  <c r="J210" i="55"/>
  <c r="J209" i="55"/>
  <c r="J208" i="55"/>
  <c r="J207" i="55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B271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A271" i="48" s="1"/>
  <c r="B4" i="49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B271" i="49" s="1"/>
  <c r="A4" i="49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A271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B271" i="50" s="1"/>
  <c r="B272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A271" i="50" s="1"/>
  <c r="A272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B271" i="51" s="1"/>
  <c r="B272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A271" i="51" s="1"/>
  <c r="A272" i="51" s="1"/>
  <c r="B3" i="52"/>
  <c r="B4" i="52" s="1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B271" i="52" s="1"/>
  <c r="B272" i="52" s="1"/>
  <c r="A3" i="52"/>
  <c r="A4" i="52" s="1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A271" i="52" s="1"/>
  <c r="A272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B271" i="53" s="1"/>
  <c r="B272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A272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B271" i="54" s="1"/>
  <c r="B272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A271" i="54" s="1"/>
  <c r="A272" i="54" s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B271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A271" i="47" s="1"/>
  <c r="L2" i="47"/>
  <c r="K2" i="47"/>
  <c r="J2" i="47"/>
  <c r="I2" i="47"/>
  <c r="H2" i="47"/>
  <c r="G2" i="47"/>
  <c r="F2" i="47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B271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A271" i="44" s="1"/>
  <c r="L2" i="44"/>
  <c r="K2" i="44"/>
  <c r="J2" i="44"/>
  <c r="I2" i="44"/>
  <c r="H2" i="44"/>
  <c r="G2" i="44"/>
  <c r="F2" i="44"/>
  <c r="K50" i="1" l="1"/>
  <c r="F50" i="1"/>
  <c r="E50" i="1"/>
  <c r="F84" i="1"/>
  <c r="D84" i="1"/>
  <c r="G74" i="1"/>
  <c r="G75" i="1" s="1"/>
  <c r="G76" i="1" s="1"/>
  <c r="G77" i="1" s="1"/>
  <c r="G78" i="1" s="1"/>
  <c r="G79" i="1" s="1"/>
  <c r="G80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2" i="1" s="1"/>
  <c r="C83" i="1" s="1"/>
  <c r="D49" i="1"/>
  <c r="D48" i="1"/>
  <c r="D47" i="1"/>
  <c r="D46" i="1"/>
  <c r="D45" i="1"/>
  <c r="D44" i="1"/>
  <c r="D43" i="1"/>
  <c r="D42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M50" i="1" l="1"/>
  <c r="L50" i="1"/>
  <c r="I41" i="1"/>
  <c r="C41" i="1" s="1"/>
  <c r="I42" i="1"/>
  <c r="C42" i="1" s="1"/>
  <c r="C30" i="1"/>
  <c r="C29" i="1"/>
  <c r="C27" i="1"/>
  <c r="C40" i="1"/>
  <c r="C24" i="1"/>
  <c r="C38" i="1"/>
  <c r="I34" i="1"/>
  <c r="D34" i="1"/>
  <c r="C25" i="1"/>
  <c r="C32" i="1"/>
  <c r="C33" i="1"/>
  <c r="C22" i="1"/>
  <c r="C23" i="1"/>
  <c r="C26" i="1"/>
  <c r="C28" i="1"/>
  <c r="C31" i="1"/>
  <c r="C39" i="1"/>
  <c r="D50" i="1"/>
  <c r="I44" i="1" l="1"/>
  <c r="C44" i="1" s="1"/>
  <c r="C34" i="1"/>
  <c r="I45" i="1" l="1"/>
  <c r="C45" i="1" s="1"/>
  <c r="I43" i="1"/>
  <c r="I46" i="1"/>
  <c r="C46" i="1" s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7" i="1" l="1"/>
  <c r="C47" i="1" s="1"/>
  <c r="C43" i="1"/>
  <c r="F2" i="18"/>
  <c r="G2" i="18"/>
  <c r="H2" i="18"/>
  <c r="I2" i="18"/>
  <c r="K2" i="18"/>
  <c r="L2" i="18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B4" i="18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B71" i="18" s="1"/>
  <c r="B72" i="18" s="1"/>
  <c r="B73" i="18" s="1"/>
  <c r="B74" i="18" s="1"/>
  <c r="B75" i="18" s="1"/>
  <c r="B76" i="18" s="1"/>
  <c r="B77" i="18" s="1"/>
  <c r="B78" i="18" s="1"/>
  <c r="B79" i="18" s="1"/>
  <c r="B80" i="18" s="1"/>
  <c r="B81" i="18" s="1"/>
  <c r="B82" i="18" s="1"/>
  <c r="B83" i="18" s="1"/>
  <c r="B84" i="18" s="1"/>
  <c r="B85" i="18" s="1"/>
  <c r="B86" i="18" s="1"/>
  <c r="B87" i="18" s="1"/>
  <c r="B88" i="18" s="1"/>
  <c r="B89" i="18" s="1"/>
  <c r="B90" i="18" s="1"/>
  <c r="B91" i="18" s="1"/>
  <c r="B92" i="18" s="1"/>
  <c r="B93" i="18" s="1"/>
  <c r="B94" i="18" s="1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I49" i="1" l="1"/>
  <c r="C49" i="1" s="1"/>
  <c r="I48" i="1"/>
  <c r="B129" i="18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A129" i="18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J2" i="18"/>
  <c r="J50" i="1" l="1"/>
  <c r="C48" i="1"/>
  <c r="C50" i="1" s="1"/>
  <c r="I50" i="1"/>
  <c r="J2" i="56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B271" i="56" s="1"/>
  <c r="B272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A271" i="56" s="1"/>
  <c r="A272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B271" i="55" s="1"/>
  <c r="B272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A271" i="55" s="1"/>
  <c r="A272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B135" i="43" l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B271" i="43" s="1"/>
  <c r="A135" i="43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A271" i="43" s="1"/>
  <c r="I16" i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<sst xmlns="http://schemas.openxmlformats.org/spreadsheetml/2006/main" count="8028" uniqueCount="700">
  <si>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</si>
  <si>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</si>
  <si>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</si>
  <si>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</si>
  <si>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</si>
  <si>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</si>
  <si>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</si>
  <si>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</si>
  <si>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</si>
  <si>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</si>
  <si>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</si>
  <si>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</si>
  <si>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</si>
  <si>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</si>
  <si>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</si>
  <si>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</si>
  <si>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</si>
  <si>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</si>
  <si>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</si>
  <si>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</si>
  <si>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</si>
  <si>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</si>
  <si>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</si>
  <si>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</si>
  <si>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</si>
  <si>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</si>
  <si>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</si>
  <si>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</si>
  <si>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</si>
  <si>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</si>
  <si>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</si>
  <si>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</si>
  <si>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</si>
  <si>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</si>
  <si>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</si>
  <si>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</si>
  <si>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</si>
  <si>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</si>
  <si>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</si>
  <si>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</si>
  <si>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</si>
  <si>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</si>
  <si>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</si>
  <si>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</si>
  <si>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</si>
  <si>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</si>
  <si>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</si>
  <si>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</si>
  <si>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</si>
  <si>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</si>
  <si>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</si>
  <si>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</si>
  <si>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</si>
  <si>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</si>
  <si>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</si>
  <si>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</si>
  <si>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</si>
  <si>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</si>
  <si>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</si>
  <si>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</si>
  <si>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</si>
  <si>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</si>
  <si>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</si>
  <si>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</si>
  <si>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</si>
  <si>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</si>
  <si>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</si>
  <si>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</si>
  <si>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</si>
  <si>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</si>
  <si>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</si>
  <si>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</si>
  <si>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</si>
  <si>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</si>
  <si>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</si>
  <si>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</si>
  <si>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</si>
  <si>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</si>
  <si>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</si>
  <si>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</si>
  <si>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</si>
  <si>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</si>
  <si>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</si>
  <si>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</si>
  <si>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</si>
  <si>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</si>
  <si>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</si>
  <si>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</si>
  <si>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</si>
  <si>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</si>
  <si>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</si>
  <si>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</si>
  <si>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</si>
  <si>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</si>
  <si>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</si>
  <si>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</si>
  <si>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</si>
  <si>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</si>
  <si>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</si>
  <si>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</si>
  <si>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</si>
  <si>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</si>
  <si>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</si>
  <si>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</si>
  <si>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</si>
  <si>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</si>
  <si>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</si>
  <si>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</si>
  <si>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</si>
  <si>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</si>
  <si>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</si>
  <si>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</si>
  <si>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</si>
  <si>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</si>
  <si>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</si>
  <si>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</si>
  <si>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</si>
  <si>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</si>
  <si>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</si>
  <si>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</si>
  <si>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</si>
  <si>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</si>
  <si>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</si>
  <si>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</si>
  <si>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</si>
  <si>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</si>
  <si>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</si>
  <si>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</si>
  <si>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</si>
  <si>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</si>
  <si>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</si>
  <si>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</si>
  <si>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</si>
  <si>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</si>
  <si>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</si>
  <si>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</si>
  <si>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</si>
  <si>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</si>
  <si>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</si>
  <si>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</si>
  <si>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</si>
  <si>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</si>
  <si>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</si>
  <si>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</si>
  <si>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</si>
  <si>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</si>
  <si>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</si>
  <si>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</si>
  <si>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</si>
  <si>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</si>
  <si>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</si>
  <si>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</si>
  <si>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</si>
  <si>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</si>
  <si>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</si>
  <si>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</si>
  <si>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</si>
  <si>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</si>
  <si>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</si>
  <si>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</si>
  <si>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</si>
  <si>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</si>
  <si>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</si>
  <si>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</si>
  <si>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</si>
  <si>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</si>
  <si>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</si>
  <si>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</si>
  <si>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</si>
  <si>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</si>
  <si>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</si>
  <si>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</si>
  <si>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</si>
  <si>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</si>
  <si>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</si>
  <si>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</si>
  <si>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</si>
  <si>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</si>
  <si>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</si>
  <si>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</si>
  <si>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</si>
  <si>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</si>
  <si>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</si>
  <si>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</si>
  <si>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</si>
  <si>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</si>
  <si>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</si>
  <si>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</si>
  <si>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</si>
  <si>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</si>
  <si>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</si>
  <si>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</si>
  <si>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</si>
  <si>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</si>
  <si>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</si>
  <si>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</si>
  <si>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</si>
  <si>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</si>
  <si>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</si>
  <si>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</si>
  <si>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</si>
  <si>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</si>
  <si>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</si>
  <si>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</si>
  <si>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</si>
  <si>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</si>
  <si>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</si>
  <si>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</si>
  <si>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</si>
  <si>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</si>
  <si>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</si>
  <si>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</si>
  <si>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</si>
  <si>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</si>
  <si>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</si>
  <si>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</si>
  <si>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</si>
  <si>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</si>
  <si>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</si>
  <si>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</si>
  <si>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</si>
  <si>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</si>
  <si>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</si>
  <si>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</si>
  <si>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</si>
  <si>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</si>
  <si>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</si>
  <si>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</si>
  <si>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</si>
  <si>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</si>
  <si>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</si>
  <si>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</si>
  <si>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</si>
  <si>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</si>
  <si>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</si>
  <si>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</si>
  <si>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</si>
  <si>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</si>
  <si>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</si>
  <si>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</si>
  <si>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</si>
  <si>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</si>
  <si>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</si>
  <si>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</si>
  <si>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</si>
  <si>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</si>
  <si>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</si>
  <si>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</si>
  <si>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</si>
  <si>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</si>
  <si>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</si>
  <si>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</si>
  <si>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</si>
  <si>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</si>
  <si>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</si>
  <si>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</si>
  <si>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</si>
  <si>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</si>
  <si>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</si>
  <si>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</si>
  <si>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</si>
  <si>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</si>
  <si>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</si>
  <si>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</si>
  <si>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</si>
  <si>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</si>
  <si>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</si>
  <si>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</si>
  <si>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</si>
  <si>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</si>
  <si>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</si>
  <si>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</si>
  <si>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</si>
  <si>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</si>
  <si>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</si>
  <si>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</si>
  <si>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</si>
  <si>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</si>
  <si>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</si>
  <si>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</si>
  <si>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</si>
  <si>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</si>
  <si>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</si>
  <si>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</si>
  <si>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</si>
  <si>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</si>
  <si>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</si>
  <si>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</si>
  <si>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</si>
  <si>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</si>
  <si>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</si>
  <si>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</si>
  <si>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</si>
  <si>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</si>
  <si>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</si>
  <si>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</si>
  <si>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</si>
  <si>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</si>
  <si>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</si>
  <si>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</si>
  <si>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</si>
  <si>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</si>
  <si>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</si>
  <si>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</si>
  <si>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</si>
  <si>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</si>
  <si>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</si>
  <si>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</si>
  <si>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</si>
  <si>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</si>
  <si>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</si>
  <si>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</si>
  <si>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</si>
  <si>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</si>
  <si>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</si>
  <si>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</si>
  <si>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</si>
  <si>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</si>
  <si>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</si>
  <si>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</si>
  <si>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</si>
  <si>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</si>
  <si>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</si>
  <si>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</si>
  <si>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</si>
  <si>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</si>
  <si>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</si>
  <si>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</si>
  <si>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</si>
  <si>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</si>
  <si>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</si>
  <si>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</si>
  <si>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</si>
  <si>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</si>
  <si>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</si>
  <si>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</si>
  <si>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</si>
  <si>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</si>
  <si>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</si>
  <si>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</si>
  <si>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</si>
  <si>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</si>
  <si>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</si>
  <si>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</si>
  <si>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</si>
  <si>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</si>
  <si>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</si>
  <si>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</si>
  <si>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</si>
  <si>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</si>
  <si>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</si>
  <si>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</si>
  <si>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</si>
  <si>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</si>
  <si>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</si>
  <si>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</si>
  <si>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</si>
  <si>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</si>
  <si>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</si>
  <si>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</si>
  <si>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</si>
  <si>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</si>
  <si>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</si>
  <si>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</si>
  <si>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</si>
  <si>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</si>
  <si>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</si>
  <si>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</si>
  <si>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</si>
  <si>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</si>
  <si>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</si>
  <si>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</si>
  <si>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</si>
  <si>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</si>
  <si>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</si>
  <si>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</si>
  <si>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駅前一丁目</t>
    <rPh sb="0" eb="2">
      <t>エキマエ</t>
    </rPh>
    <rPh sb="2" eb="5">
      <t>イッチョウメ</t>
    </rPh>
    <phoneticPr fontId="2"/>
  </si>
  <si>
    <t>駅前二丁目</t>
    <rPh sb="0" eb="2">
      <t>エキマエ</t>
    </rPh>
    <rPh sb="2" eb="5">
      <t>ニチョウメ</t>
    </rPh>
    <phoneticPr fontId="2"/>
  </si>
  <si>
    <t>新橋</t>
    <rPh sb="0" eb="2">
      <t>シンバシ</t>
    </rPh>
    <phoneticPr fontId="2"/>
  </si>
  <si>
    <t>西本町一丁目</t>
    <rPh sb="0" eb="3">
      <t>ニシホンチョウ</t>
    </rPh>
    <rPh sb="3" eb="6">
      <t>イッチョウメ</t>
    </rPh>
    <phoneticPr fontId="2"/>
  </si>
  <si>
    <t>西本町二丁目</t>
    <rPh sb="0" eb="3">
      <t>ニシホンチョウ</t>
    </rPh>
    <rPh sb="3" eb="6">
      <t>ニチョウメ</t>
    </rPh>
    <phoneticPr fontId="2"/>
  </si>
  <si>
    <t>西本町三丁目</t>
    <rPh sb="0" eb="3">
      <t>ニシホンチョウ</t>
    </rPh>
    <rPh sb="3" eb="6">
      <t>サンチョウメ</t>
    </rPh>
    <phoneticPr fontId="2"/>
  </si>
  <si>
    <t>東港町</t>
    <rPh sb="0" eb="3">
      <t>ヒガシミナトチョウ</t>
    </rPh>
    <phoneticPr fontId="2"/>
  </si>
  <si>
    <t>西港町</t>
    <rPh sb="0" eb="3">
      <t>ニシミナトチョウ</t>
    </rPh>
    <phoneticPr fontId="2"/>
  </si>
  <si>
    <t>日石町</t>
    <rPh sb="0" eb="2">
      <t>ニッセキ</t>
    </rPh>
    <rPh sb="2" eb="3">
      <t>チョウ</t>
    </rPh>
    <phoneticPr fontId="2"/>
  </si>
  <si>
    <t>鏡町</t>
    <rPh sb="0" eb="2">
      <t>カガミチョウ</t>
    </rPh>
    <phoneticPr fontId="2"/>
  </si>
  <si>
    <t>錦町</t>
    <rPh sb="0" eb="2">
      <t>ニシキチョウ</t>
    </rPh>
    <phoneticPr fontId="2"/>
  </si>
  <si>
    <t>東本町一丁目</t>
    <rPh sb="0" eb="3">
      <t>ヒガシホンチョウ</t>
    </rPh>
    <rPh sb="3" eb="6">
      <t>イッチョウメ</t>
    </rPh>
    <phoneticPr fontId="2"/>
  </si>
  <si>
    <t>東本町二丁目</t>
    <rPh sb="0" eb="3">
      <t>ヒガシホンチョウ</t>
    </rPh>
    <rPh sb="3" eb="4">
      <t>ニ</t>
    </rPh>
    <rPh sb="4" eb="6">
      <t>チョウメ</t>
    </rPh>
    <phoneticPr fontId="2"/>
  </si>
  <si>
    <t>東本町三丁目</t>
    <rPh sb="0" eb="3">
      <t>ヒガシホンチョウ</t>
    </rPh>
    <rPh sb="3" eb="6">
      <t>サンチョウメ</t>
    </rPh>
    <phoneticPr fontId="2"/>
  </si>
  <si>
    <t>米山台一丁目</t>
    <rPh sb="0" eb="3">
      <t>ヨネヤマダイ</t>
    </rPh>
    <rPh sb="3" eb="6">
      <t>イッチョウメ</t>
    </rPh>
    <phoneticPr fontId="2"/>
  </si>
  <si>
    <t>米山台二丁目</t>
    <rPh sb="0" eb="3">
      <t>ヨネヤマダイ</t>
    </rPh>
    <rPh sb="3" eb="4">
      <t>ニ</t>
    </rPh>
    <rPh sb="4" eb="6">
      <t>チョウメ</t>
    </rPh>
    <phoneticPr fontId="2"/>
  </si>
  <si>
    <t>米山台三丁目</t>
    <rPh sb="0" eb="3">
      <t>ヨネヤマダイ</t>
    </rPh>
    <rPh sb="3" eb="6">
      <t>サンチョウメ</t>
    </rPh>
    <phoneticPr fontId="2"/>
  </si>
  <si>
    <t>米山台四丁目</t>
    <rPh sb="0" eb="3">
      <t>ヨネヤマダイ</t>
    </rPh>
    <rPh sb="3" eb="4">
      <t>ヨン</t>
    </rPh>
    <rPh sb="4" eb="6">
      <t>チョウメ</t>
    </rPh>
    <phoneticPr fontId="2"/>
  </si>
  <si>
    <t>米山台五丁目</t>
    <rPh sb="0" eb="3">
      <t>ヨネヤマダイ</t>
    </rPh>
    <rPh sb="3" eb="4">
      <t>ゴ</t>
    </rPh>
    <rPh sb="4" eb="6">
      <t>チョウメ</t>
    </rPh>
    <phoneticPr fontId="2"/>
  </si>
  <si>
    <t>米山台東</t>
    <rPh sb="0" eb="3">
      <t>ヨネヤマダイ</t>
    </rPh>
    <rPh sb="3" eb="4">
      <t>ヒガシ</t>
    </rPh>
    <phoneticPr fontId="2"/>
  </si>
  <si>
    <t>米山台西</t>
    <rPh sb="0" eb="3">
      <t>ヨネヤマダイ</t>
    </rPh>
    <rPh sb="3" eb="4">
      <t>ニシ</t>
    </rPh>
    <phoneticPr fontId="2"/>
  </si>
  <si>
    <t>学校町</t>
    <rPh sb="0" eb="3">
      <t>ガッコウチョウ</t>
    </rPh>
    <phoneticPr fontId="2"/>
  </si>
  <si>
    <t>中央町</t>
    <rPh sb="0" eb="3">
      <t>チュウオウチョウ</t>
    </rPh>
    <phoneticPr fontId="2"/>
  </si>
  <si>
    <t>諏訪町</t>
    <rPh sb="0" eb="3">
      <t>スワチョウ</t>
    </rPh>
    <phoneticPr fontId="2"/>
  </si>
  <si>
    <t>小倉町</t>
    <rPh sb="0" eb="3">
      <t>オグラチョウ</t>
    </rPh>
    <phoneticPr fontId="2"/>
  </si>
  <si>
    <t>栄町</t>
    <rPh sb="0" eb="2">
      <t>サカエチョウ</t>
    </rPh>
    <phoneticPr fontId="2"/>
  </si>
  <si>
    <t>新花町</t>
    <rPh sb="0" eb="3">
      <t>シンハナチョウ</t>
    </rPh>
    <phoneticPr fontId="2"/>
  </si>
  <si>
    <t>大和町</t>
    <rPh sb="0" eb="3">
      <t>ヤマトチョウ</t>
    </rPh>
    <phoneticPr fontId="2"/>
  </si>
  <si>
    <t>しおかぜ荘</t>
    <rPh sb="4" eb="5">
      <t>ソウ</t>
    </rPh>
    <phoneticPr fontId="2"/>
  </si>
  <si>
    <t>桜木町</t>
    <rPh sb="0" eb="3">
      <t>サクラギチョウ</t>
    </rPh>
    <phoneticPr fontId="2"/>
  </si>
  <si>
    <t>北園町</t>
    <rPh sb="0" eb="3">
      <t>キタゾノチョウ</t>
    </rPh>
    <phoneticPr fontId="2"/>
  </si>
  <si>
    <t>安政町</t>
    <rPh sb="0" eb="3">
      <t>アンセイチョウ</t>
    </rPh>
    <phoneticPr fontId="2"/>
  </si>
  <si>
    <t>南半田</t>
    <rPh sb="0" eb="3">
      <t>ミナミハンダ</t>
    </rPh>
    <phoneticPr fontId="2"/>
  </si>
  <si>
    <t>半田一丁目</t>
    <rPh sb="0" eb="2">
      <t>ハンダ</t>
    </rPh>
    <rPh sb="2" eb="5">
      <t>イッチョウメ</t>
    </rPh>
    <phoneticPr fontId="2"/>
  </si>
  <si>
    <t>半田二丁目</t>
    <rPh sb="0" eb="2">
      <t>ハンダ</t>
    </rPh>
    <rPh sb="2" eb="3">
      <t>ニ</t>
    </rPh>
    <rPh sb="3" eb="5">
      <t>チョウメ</t>
    </rPh>
    <phoneticPr fontId="2"/>
  </si>
  <si>
    <t>半田三丁目</t>
    <rPh sb="0" eb="2">
      <t>ハンダ</t>
    </rPh>
    <rPh sb="2" eb="3">
      <t>サン</t>
    </rPh>
    <rPh sb="3" eb="5">
      <t>チョウメ</t>
    </rPh>
    <phoneticPr fontId="2"/>
  </si>
  <si>
    <t>半田</t>
    <rPh sb="0" eb="2">
      <t>ハンダ</t>
    </rPh>
    <phoneticPr fontId="2"/>
  </si>
  <si>
    <t>朝日が丘</t>
    <rPh sb="0" eb="2">
      <t>アサヒ</t>
    </rPh>
    <rPh sb="3" eb="4">
      <t>オカ</t>
    </rPh>
    <phoneticPr fontId="2"/>
  </si>
  <si>
    <t>南光町</t>
    <rPh sb="0" eb="3">
      <t>ナンコウチョウ</t>
    </rPh>
    <phoneticPr fontId="2"/>
  </si>
  <si>
    <t>大久保一丁目</t>
    <rPh sb="0" eb="3">
      <t>オオクボ</t>
    </rPh>
    <rPh sb="3" eb="6">
      <t>イッチョウメ</t>
    </rPh>
    <phoneticPr fontId="2"/>
  </si>
  <si>
    <t>大久保二丁目</t>
    <rPh sb="0" eb="3">
      <t>オオクボ</t>
    </rPh>
    <rPh sb="3" eb="4">
      <t>ニ</t>
    </rPh>
    <rPh sb="4" eb="6">
      <t>チョウメ</t>
    </rPh>
    <phoneticPr fontId="2"/>
  </si>
  <si>
    <t>中浜一丁目</t>
    <rPh sb="0" eb="2">
      <t>ナカハマ</t>
    </rPh>
    <rPh sb="2" eb="5">
      <t>イッチョウメ</t>
    </rPh>
    <phoneticPr fontId="2"/>
  </si>
  <si>
    <t>中浜二丁目</t>
    <rPh sb="0" eb="2">
      <t>ナカハマ</t>
    </rPh>
    <rPh sb="2" eb="3">
      <t>ニ</t>
    </rPh>
    <rPh sb="3" eb="5">
      <t>チョウメ</t>
    </rPh>
    <phoneticPr fontId="2"/>
  </si>
  <si>
    <t>若葉町</t>
    <rPh sb="0" eb="3">
      <t>ワカバチョウ</t>
    </rPh>
    <phoneticPr fontId="2"/>
  </si>
  <si>
    <t>緑町</t>
    <rPh sb="0" eb="2">
      <t>ミドリチョウ</t>
    </rPh>
    <phoneticPr fontId="2"/>
  </si>
  <si>
    <t>赤坂町</t>
    <rPh sb="0" eb="3">
      <t>アカサカチョウ</t>
    </rPh>
    <phoneticPr fontId="2"/>
  </si>
  <si>
    <t>番神一丁目</t>
    <rPh sb="0" eb="2">
      <t>バンジン</t>
    </rPh>
    <rPh sb="2" eb="5">
      <t>イッチョウメ</t>
    </rPh>
    <phoneticPr fontId="2"/>
  </si>
  <si>
    <t>番神二丁目</t>
    <rPh sb="0" eb="2">
      <t>バンジン</t>
    </rPh>
    <rPh sb="2" eb="5">
      <t>ニチョウメ</t>
    </rPh>
    <phoneticPr fontId="2"/>
  </si>
  <si>
    <t>寿町</t>
    <rPh sb="0" eb="2">
      <t>コトブキチョウ</t>
    </rPh>
    <phoneticPr fontId="2"/>
  </si>
  <si>
    <t>天神町</t>
    <rPh sb="0" eb="3">
      <t>テンジンチョウ</t>
    </rPh>
    <phoneticPr fontId="2"/>
  </si>
  <si>
    <t>東の輪町</t>
    <rPh sb="0" eb="1">
      <t>トウ</t>
    </rPh>
    <rPh sb="2" eb="4">
      <t>ワチョウ</t>
    </rPh>
    <phoneticPr fontId="2"/>
  </si>
  <si>
    <t>鯨波一丁目</t>
    <rPh sb="0" eb="2">
      <t>クジラナミ</t>
    </rPh>
    <rPh sb="2" eb="5">
      <t>イッチョウメ</t>
    </rPh>
    <phoneticPr fontId="2"/>
  </si>
  <si>
    <t>鯨波二丁目</t>
    <rPh sb="0" eb="2">
      <t>クジラナミ</t>
    </rPh>
    <rPh sb="2" eb="5">
      <t>ニチョウメ</t>
    </rPh>
    <phoneticPr fontId="2"/>
  </si>
  <si>
    <t>鯨波三丁目</t>
    <rPh sb="0" eb="2">
      <t>クジラナミ</t>
    </rPh>
    <rPh sb="2" eb="5">
      <t>サンチョウメ</t>
    </rPh>
    <phoneticPr fontId="2"/>
  </si>
  <si>
    <t>常盤台</t>
    <rPh sb="0" eb="3">
      <t>トキワダイ</t>
    </rPh>
    <phoneticPr fontId="2"/>
  </si>
  <si>
    <t>大久保</t>
    <rPh sb="0" eb="3">
      <t>オオクボ</t>
    </rPh>
    <phoneticPr fontId="2"/>
  </si>
  <si>
    <t>鯨波</t>
    <rPh sb="0" eb="2">
      <t>クジラナミ</t>
    </rPh>
    <phoneticPr fontId="2"/>
  </si>
  <si>
    <t>川内</t>
    <rPh sb="0" eb="2">
      <t>コウチ</t>
    </rPh>
    <phoneticPr fontId="2"/>
  </si>
  <si>
    <t>新赤坂町</t>
    <rPh sb="0" eb="4">
      <t>シンアカサカチョウ</t>
    </rPh>
    <phoneticPr fontId="2"/>
  </si>
  <si>
    <t>柳橋町</t>
    <rPh sb="0" eb="3">
      <t>ヤナギバシチョウ</t>
    </rPh>
    <phoneticPr fontId="2"/>
  </si>
  <si>
    <t>幸町</t>
    <rPh sb="0" eb="2">
      <t>サイワイチョウ</t>
    </rPh>
    <phoneticPr fontId="2"/>
  </si>
  <si>
    <t>宝町</t>
    <rPh sb="0" eb="2">
      <t>タカラマチ</t>
    </rPh>
    <phoneticPr fontId="2"/>
  </si>
  <si>
    <t>関町</t>
    <rPh sb="0" eb="2">
      <t>セキマチ</t>
    </rPh>
    <phoneticPr fontId="2"/>
  </si>
  <si>
    <t>宮場町</t>
    <rPh sb="0" eb="3">
      <t>ミヤバチョウ</t>
    </rPh>
    <phoneticPr fontId="2"/>
  </si>
  <si>
    <t>元城町</t>
    <rPh sb="0" eb="3">
      <t>モトシロチョウ</t>
    </rPh>
    <phoneticPr fontId="2"/>
  </si>
  <si>
    <t>城東一丁目</t>
    <rPh sb="0" eb="2">
      <t>ジョウトウ</t>
    </rPh>
    <rPh sb="2" eb="5">
      <t>イッチョウメ</t>
    </rPh>
    <phoneticPr fontId="2"/>
  </si>
  <si>
    <t>城東二丁目</t>
    <rPh sb="0" eb="2">
      <t>ジョウトウ</t>
    </rPh>
    <rPh sb="2" eb="5">
      <t>ニチョウメ</t>
    </rPh>
    <phoneticPr fontId="2"/>
  </si>
  <si>
    <t>穂波町</t>
    <rPh sb="0" eb="3">
      <t>ホナミチョウ</t>
    </rPh>
    <phoneticPr fontId="2"/>
  </si>
  <si>
    <t>岩上</t>
    <rPh sb="0" eb="2">
      <t>イワガミ</t>
    </rPh>
    <phoneticPr fontId="2"/>
  </si>
  <si>
    <t>北半田一丁目</t>
    <rPh sb="0" eb="3">
      <t>キタハンダ</t>
    </rPh>
    <rPh sb="3" eb="6">
      <t>イッチョウメ</t>
    </rPh>
    <phoneticPr fontId="2"/>
  </si>
  <si>
    <t>北半田二丁目</t>
    <rPh sb="0" eb="3">
      <t>キタハンダ</t>
    </rPh>
    <rPh sb="3" eb="6">
      <t>ニチョウメ</t>
    </rPh>
    <phoneticPr fontId="2"/>
  </si>
  <si>
    <t>希望が丘</t>
    <rPh sb="0" eb="2">
      <t>キボウ</t>
    </rPh>
    <rPh sb="3" eb="4">
      <t>オカ</t>
    </rPh>
    <phoneticPr fontId="2"/>
  </si>
  <si>
    <t>田中</t>
    <rPh sb="0" eb="2">
      <t>タナカ</t>
    </rPh>
    <phoneticPr fontId="2"/>
  </si>
  <si>
    <t>剣野町</t>
    <rPh sb="0" eb="3">
      <t>ケンノチョウ</t>
    </rPh>
    <phoneticPr fontId="2"/>
  </si>
  <si>
    <t>三島町</t>
    <rPh sb="0" eb="3">
      <t>ミシマチョウ</t>
    </rPh>
    <phoneticPr fontId="2"/>
  </si>
  <si>
    <t>枇杷島</t>
    <rPh sb="0" eb="3">
      <t>ビワジマ</t>
    </rPh>
    <phoneticPr fontId="2"/>
  </si>
  <si>
    <t>劔野</t>
    <rPh sb="0" eb="1">
      <t>ツルギ</t>
    </rPh>
    <rPh sb="1" eb="2">
      <t>ノ</t>
    </rPh>
    <phoneticPr fontId="2"/>
  </si>
  <si>
    <t>豊町</t>
    <rPh sb="0" eb="2">
      <t>ユタカチョウ</t>
    </rPh>
    <phoneticPr fontId="2"/>
  </si>
  <si>
    <t>扇町</t>
    <rPh sb="0" eb="2">
      <t>オウギチョウ</t>
    </rPh>
    <phoneticPr fontId="2"/>
  </si>
  <si>
    <t>日吉町</t>
    <rPh sb="0" eb="3">
      <t>ヒヨシチョウ</t>
    </rPh>
    <phoneticPr fontId="2"/>
  </si>
  <si>
    <t>四谷一丁目</t>
    <rPh sb="0" eb="2">
      <t>ヨツヤ</t>
    </rPh>
    <rPh sb="2" eb="5">
      <t>イッチョウメ</t>
    </rPh>
    <phoneticPr fontId="2"/>
  </si>
  <si>
    <t>四谷二丁目</t>
    <rPh sb="0" eb="2">
      <t>ヨツヤ</t>
    </rPh>
    <rPh sb="2" eb="5">
      <t>ニチョウメ</t>
    </rPh>
    <phoneticPr fontId="2"/>
  </si>
  <si>
    <t>四谷三丁目</t>
    <rPh sb="0" eb="2">
      <t>ヨツヤ</t>
    </rPh>
    <rPh sb="2" eb="5">
      <t>サンチョウメ</t>
    </rPh>
    <phoneticPr fontId="2"/>
  </si>
  <si>
    <t>長浜町</t>
    <rPh sb="0" eb="3">
      <t>ナガハマチョウ</t>
    </rPh>
    <phoneticPr fontId="2"/>
  </si>
  <si>
    <t>比角一丁目</t>
    <rPh sb="0" eb="2">
      <t>ヒスミ</t>
    </rPh>
    <rPh sb="2" eb="5">
      <t>イッチョウメ</t>
    </rPh>
    <phoneticPr fontId="2"/>
  </si>
  <si>
    <t>比角二丁目</t>
    <rPh sb="0" eb="2">
      <t>ヒスミ</t>
    </rPh>
    <rPh sb="2" eb="5">
      <t>ニチョウメ</t>
    </rPh>
    <phoneticPr fontId="2"/>
  </si>
  <si>
    <t>北斗町</t>
    <rPh sb="0" eb="3">
      <t>ホクトチョウ</t>
    </rPh>
    <phoneticPr fontId="2"/>
  </si>
  <si>
    <t>松美一丁目</t>
    <rPh sb="0" eb="2">
      <t>マツミ</t>
    </rPh>
    <rPh sb="2" eb="5">
      <t>イッチョウメ</t>
    </rPh>
    <phoneticPr fontId="2"/>
  </si>
  <si>
    <t>松美二丁目</t>
    <rPh sb="0" eb="2">
      <t>マツミ</t>
    </rPh>
    <rPh sb="2" eb="5">
      <t>ニチョウメ</t>
    </rPh>
    <phoneticPr fontId="2"/>
  </si>
  <si>
    <t>三和町</t>
    <rPh sb="0" eb="3">
      <t>サンワチョウ</t>
    </rPh>
    <phoneticPr fontId="2"/>
  </si>
  <si>
    <t>東長浜町</t>
    <rPh sb="0" eb="4">
      <t>ヒガシナガハマチョウ</t>
    </rPh>
    <phoneticPr fontId="2"/>
  </si>
  <si>
    <t>田塚</t>
    <rPh sb="0" eb="2">
      <t>タツカ</t>
    </rPh>
    <phoneticPr fontId="2"/>
  </si>
  <si>
    <t>田塚一丁目</t>
    <rPh sb="0" eb="2">
      <t>タツカ</t>
    </rPh>
    <rPh sb="2" eb="5">
      <t>イッチョウメ</t>
    </rPh>
    <phoneticPr fontId="2"/>
  </si>
  <si>
    <t>田塚二丁目</t>
    <rPh sb="0" eb="2">
      <t>タツカ</t>
    </rPh>
    <rPh sb="2" eb="5">
      <t>ニチョウメ</t>
    </rPh>
    <phoneticPr fontId="2"/>
  </si>
  <si>
    <t>田塚三丁目</t>
    <rPh sb="0" eb="2">
      <t>タツカ</t>
    </rPh>
    <rPh sb="2" eb="5">
      <t>サンチョウメ</t>
    </rPh>
    <phoneticPr fontId="2"/>
  </si>
  <si>
    <t>新田畑</t>
    <rPh sb="0" eb="3">
      <t>シンデンハタ</t>
    </rPh>
    <phoneticPr fontId="2"/>
  </si>
  <si>
    <t>橋場</t>
    <rPh sb="0" eb="2">
      <t>ハシバ</t>
    </rPh>
    <phoneticPr fontId="2"/>
  </si>
  <si>
    <t>松波一丁目</t>
    <rPh sb="0" eb="2">
      <t>マツナミ</t>
    </rPh>
    <rPh sb="2" eb="5">
      <t>イッチョウメ</t>
    </rPh>
    <phoneticPr fontId="2"/>
  </si>
  <si>
    <t>松波二丁目</t>
    <rPh sb="0" eb="2">
      <t>マツナミ</t>
    </rPh>
    <rPh sb="2" eb="5">
      <t>ニチョウメ</t>
    </rPh>
    <phoneticPr fontId="2"/>
  </si>
  <si>
    <t>松波三丁目</t>
    <rPh sb="0" eb="2">
      <t>マツナミ</t>
    </rPh>
    <rPh sb="2" eb="5">
      <t>サンチョウメ</t>
    </rPh>
    <phoneticPr fontId="2"/>
  </si>
  <si>
    <t>松波四丁目</t>
    <rPh sb="0" eb="2">
      <t>マツナミ</t>
    </rPh>
    <rPh sb="2" eb="5">
      <t>ヨンチョウメ</t>
    </rPh>
    <phoneticPr fontId="2"/>
  </si>
  <si>
    <t>荒浜一丁目</t>
    <rPh sb="0" eb="2">
      <t>アラハマ</t>
    </rPh>
    <rPh sb="2" eb="5">
      <t>イッチョウメ</t>
    </rPh>
    <phoneticPr fontId="2"/>
  </si>
  <si>
    <t>荒浜二丁目</t>
    <rPh sb="0" eb="2">
      <t>アラハマ</t>
    </rPh>
    <rPh sb="2" eb="5">
      <t>ニチョウメ</t>
    </rPh>
    <phoneticPr fontId="2"/>
  </si>
  <si>
    <t>荒浜三丁目</t>
    <rPh sb="0" eb="2">
      <t>アラハマ</t>
    </rPh>
    <rPh sb="2" eb="5">
      <t>サンチョウメ</t>
    </rPh>
    <phoneticPr fontId="2"/>
  </si>
  <si>
    <t>荒浜四丁目</t>
    <rPh sb="0" eb="2">
      <t>アラハマ</t>
    </rPh>
    <rPh sb="2" eb="5">
      <t>ヨンチョウメ</t>
    </rPh>
    <phoneticPr fontId="2"/>
  </si>
  <si>
    <t>青山町</t>
    <rPh sb="0" eb="3">
      <t>アオヤマチョウ</t>
    </rPh>
    <phoneticPr fontId="2"/>
  </si>
  <si>
    <t>春日一丁目</t>
    <rPh sb="0" eb="2">
      <t>カスガ</t>
    </rPh>
    <rPh sb="2" eb="5">
      <t>イッチョウメ</t>
    </rPh>
    <phoneticPr fontId="2"/>
  </si>
  <si>
    <t>春日二丁目</t>
    <rPh sb="0" eb="2">
      <t>カスガ</t>
    </rPh>
    <rPh sb="2" eb="5">
      <t>ニチョウメ</t>
    </rPh>
    <phoneticPr fontId="2"/>
  </si>
  <si>
    <t>春日三丁目</t>
    <rPh sb="0" eb="2">
      <t>カスガ</t>
    </rPh>
    <rPh sb="2" eb="5">
      <t>サンチョウメ</t>
    </rPh>
    <phoneticPr fontId="2"/>
  </si>
  <si>
    <t>槇原町</t>
    <rPh sb="0" eb="1">
      <t>マキ</t>
    </rPh>
    <rPh sb="1" eb="2">
      <t>ハラ</t>
    </rPh>
    <rPh sb="2" eb="3">
      <t>チョウ</t>
    </rPh>
    <phoneticPr fontId="2"/>
  </si>
  <si>
    <t>橋場町</t>
    <rPh sb="0" eb="3">
      <t>ハシバチョウ</t>
    </rPh>
    <phoneticPr fontId="2"/>
  </si>
  <si>
    <t>藤元町</t>
    <rPh sb="0" eb="3">
      <t>フジモトチョウ</t>
    </rPh>
    <phoneticPr fontId="2"/>
  </si>
  <si>
    <t>柳田町</t>
    <rPh sb="0" eb="3">
      <t>ヤナギダチョウ</t>
    </rPh>
    <phoneticPr fontId="2"/>
  </si>
  <si>
    <t>小金町</t>
    <rPh sb="0" eb="3">
      <t>コガネチョウ</t>
    </rPh>
    <phoneticPr fontId="2"/>
  </si>
  <si>
    <t>原町</t>
    <rPh sb="0" eb="2">
      <t>ハラマチ</t>
    </rPh>
    <phoneticPr fontId="2"/>
  </si>
  <si>
    <t>東原町</t>
    <rPh sb="0" eb="3">
      <t>ヒガシハラマチ</t>
    </rPh>
    <phoneticPr fontId="2"/>
  </si>
  <si>
    <t>上原</t>
    <rPh sb="0" eb="2">
      <t>カミハラ</t>
    </rPh>
    <phoneticPr fontId="2"/>
  </si>
  <si>
    <t>山本</t>
    <rPh sb="0" eb="2">
      <t>ヤマモト</t>
    </rPh>
    <phoneticPr fontId="2"/>
  </si>
  <si>
    <t>土合</t>
    <rPh sb="0" eb="2">
      <t>ドアイ</t>
    </rPh>
    <phoneticPr fontId="2"/>
  </si>
  <si>
    <t>劔</t>
    <rPh sb="0" eb="1">
      <t>ツルギ</t>
    </rPh>
    <phoneticPr fontId="2"/>
  </si>
  <si>
    <t>下大新田</t>
    <rPh sb="0" eb="4">
      <t>シモオオシンデン</t>
    </rPh>
    <phoneticPr fontId="2"/>
  </si>
  <si>
    <t>土合新田</t>
    <rPh sb="0" eb="4">
      <t>ドアイシンデン</t>
    </rPh>
    <phoneticPr fontId="2"/>
  </si>
  <si>
    <t>長崎</t>
    <rPh sb="0" eb="2">
      <t>ナガサキ</t>
    </rPh>
    <phoneticPr fontId="2"/>
  </si>
  <si>
    <t>長崎新田</t>
    <rPh sb="0" eb="4">
      <t>ナガサキシンデン</t>
    </rPh>
    <phoneticPr fontId="2"/>
  </si>
  <si>
    <t>下藤井</t>
    <rPh sb="0" eb="1">
      <t>シモ</t>
    </rPh>
    <rPh sb="1" eb="3">
      <t>フジイ</t>
    </rPh>
    <phoneticPr fontId="2"/>
  </si>
  <si>
    <t>上藤井</t>
    <rPh sb="0" eb="1">
      <t>カミ</t>
    </rPh>
    <rPh sb="1" eb="3">
      <t>フジイ</t>
    </rPh>
    <phoneticPr fontId="2"/>
  </si>
  <si>
    <t>中田</t>
    <rPh sb="0" eb="2">
      <t>ナカタ</t>
    </rPh>
    <phoneticPr fontId="2"/>
  </si>
  <si>
    <t>畔屋</t>
    <rPh sb="0" eb="2">
      <t>アゼヤ</t>
    </rPh>
    <phoneticPr fontId="2"/>
  </si>
  <si>
    <t>与三</t>
    <rPh sb="0" eb="2">
      <t>ヨソウ</t>
    </rPh>
    <phoneticPr fontId="2"/>
  </si>
  <si>
    <t>南田塚</t>
    <rPh sb="0" eb="3">
      <t>ミナミタツカ</t>
    </rPh>
    <phoneticPr fontId="2"/>
  </si>
  <si>
    <t>かしわ荘</t>
    <rPh sb="3" eb="4">
      <t>ソウ</t>
    </rPh>
    <phoneticPr fontId="2"/>
  </si>
  <si>
    <t>むつみ荘</t>
    <rPh sb="3" eb="4">
      <t>ソウ</t>
    </rPh>
    <phoneticPr fontId="2"/>
  </si>
  <si>
    <t>御山荘</t>
    <rPh sb="0" eb="2">
      <t>オヤマ</t>
    </rPh>
    <rPh sb="2" eb="3">
      <t>ソウ</t>
    </rPh>
    <phoneticPr fontId="2"/>
  </si>
  <si>
    <t>茨目</t>
    <rPh sb="0" eb="2">
      <t>イバラメ</t>
    </rPh>
    <phoneticPr fontId="2"/>
  </si>
  <si>
    <t>佐藤池新田</t>
    <rPh sb="0" eb="2">
      <t>サトウ</t>
    </rPh>
    <rPh sb="2" eb="3">
      <t>イケ</t>
    </rPh>
    <rPh sb="3" eb="5">
      <t>シンデン</t>
    </rPh>
    <phoneticPr fontId="2"/>
  </si>
  <si>
    <t>下軽井川</t>
    <rPh sb="0" eb="1">
      <t>シモ</t>
    </rPh>
    <rPh sb="1" eb="3">
      <t>カルイ</t>
    </rPh>
    <rPh sb="3" eb="4">
      <t>カワ</t>
    </rPh>
    <phoneticPr fontId="2"/>
  </si>
  <si>
    <t>上軽井川</t>
    <rPh sb="0" eb="1">
      <t>カミ</t>
    </rPh>
    <rPh sb="1" eb="3">
      <t>カルイ</t>
    </rPh>
    <rPh sb="3" eb="4">
      <t>カワ</t>
    </rPh>
    <phoneticPr fontId="2"/>
  </si>
  <si>
    <t>城之組</t>
    <rPh sb="0" eb="1">
      <t>ジョウ</t>
    </rPh>
    <rPh sb="1" eb="2">
      <t>ノ</t>
    </rPh>
    <rPh sb="2" eb="3">
      <t>クミ</t>
    </rPh>
    <phoneticPr fontId="2"/>
  </si>
  <si>
    <t>明神</t>
    <rPh sb="0" eb="2">
      <t>ミョウジン</t>
    </rPh>
    <phoneticPr fontId="2"/>
  </si>
  <si>
    <t>鳥越</t>
    <rPh sb="0" eb="2">
      <t>トリゴエ</t>
    </rPh>
    <phoneticPr fontId="2"/>
  </si>
  <si>
    <t>安田町</t>
    <rPh sb="0" eb="3">
      <t>ヤスダマチ</t>
    </rPh>
    <phoneticPr fontId="2"/>
  </si>
  <si>
    <t>中道</t>
    <rPh sb="0" eb="1">
      <t>ナカ</t>
    </rPh>
    <rPh sb="1" eb="2">
      <t>ミチ</t>
    </rPh>
    <phoneticPr fontId="2"/>
  </si>
  <si>
    <t>三ツ家</t>
    <rPh sb="0" eb="1">
      <t>ミ</t>
    </rPh>
    <rPh sb="2" eb="3">
      <t>イエ</t>
    </rPh>
    <phoneticPr fontId="2"/>
  </si>
  <si>
    <t>上田尻</t>
    <rPh sb="0" eb="3">
      <t>カミタジリ</t>
    </rPh>
    <phoneticPr fontId="2"/>
  </si>
  <si>
    <t>平井</t>
    <rPh sb="0" eb="2">
      <t>ヒライ</t>
    </rPh>
    <phoneticPr fontId="2"/>
  </si>
  <si>
    <t>下田尻</t>
    <rPh sb="0" eb="3">
      <t>シモタジリ</t>
    </rPh>
    <phoneticPr fontId="2"/>
  </si>
  <si>
    <t>両田尻</t>
    <rPh sb="0" eb="3">
      <t>リョウタジリ</t>
    </rPh>
    <phoneticPr fontId="2"/>
  </si>
  <si>
    <t>茨目一丁目</t>
    <rPh sb="0" eb="2">
      <t>イバラメ</t>
    </rPh>
    <rPh sb="2" eb="5">
      <t>イッチョウメ</t>
    </rPh>
    <phoneticPr fontId="2"/>
  </si>
  <si>
    <t>茨目二丁目</t>
    <rPh sb="0" eb="2">
      <t>イバラメ</t>
    </rPh>
    <rPh sb="2" eb="5">
      <t>ニチョウメ</t>
    </rPh>
    <phoneticPr fontId="2"/>
  </si>
  <si>
    <t>茨目三丁目</t>
    <rPh sb="0" eb="2">
      <t>イバラメ</t>
    </rPh>
    <rPh sb="2" eb="5">
      <t>サンチョウメ</t>
    </rPh>
    <phoneticPr fontId="2"/>
  </si>
  <si>
    <t>城塚</t>
    <rPh sb="0" eb="1">
      <t>シロ</t>
    </rPh>
    <rPh sb="1" eb="2">
      <t>ツカ</t>
    </rPh>
    <phoneticPr fontId="2"/>
  </si>
  <si>
    <t>御山町</t>
    <rPh sb="0" eb="3">
      <t>オヤマチョウ</t>
    </rPh>
    <phoneticPr fontId="2"/>
  </si>
  <si>
    <t>池の峰</t>
    <rPh sb="0" eb="1">
      <t>イケ</t>
    </rPh>
    <rPh sb="2" eb="3">
      <t>ミネ</t>
    </rPh>
    <phoneticPr fontId="2"/>
  </si>
  <si>
    <t>黒滝</t>
    <rPh sb="0" eb="2">
      <t>クロタキ</t>
    </rPh>
    <phoneticPr fontId="2"/>
  </si>
  <si>
    <t>貝渕</t>
    <rPh sb="0" eb="2">
      <t>カイブチ</t>
    </rPh>
    <phoneticPr fontId="2"/>
  </si>
  <si>
    <t>大河内新田</t>
    <rPh sb="0" eb="3">
      <t>オオコウチ</t>
    </rPh>
    <rPh sb="3" eb="5">
      <t>シンデン</t>
    </rPh>
    <phoneticPr fontId="2"/>
  </si>
  <si>
    <t>新道</t>
    <rPh sb="0" eb="2">
      <t>シンドウ</t>
    </rPh>
    <phoneticPr fontId="2"/>
  </si>
  <si>
    <t>上方</t>
    <rPh sb="0" eb="2">
      <t>カミガタ</t>
    </rPh>
    <phoneticPr fontId="2"/>
  </si>
  <si>
    <t>下方</t>
    <rPh sb="0" eb="2">
      <t>シモガタ</t>
    </rPh>
    <phoneticPr fontId="2"/>
  </si>
  <si>
    <t>横山</t>
    <rPh sb="0" eb="2">
      <t>ヨコヤマ</t>
    </rPh>
    <phoneticPr fontId="2"/>
  </si>
  <si>
    <t>藤橋</t>
    <rPh sb="0" eb="2">
      <t>フジハシ</t>
    </rPh>
    <phoneticPr fontId="2"/>
  </si>
  <si>
    <t>堀</t>
    <rPh sb="0" eb="1">
      <t>ホリ</t>
    </rPh>
    <phoneticPr fontId="2"/>
  </si>
  <si>
    <t>南下</t>
    <rPh sb="0" eb="2">
      <t>ノウゲ</t>
    </rPh>
    <phoneticPr fontId="2"/>
  </si>
  <si>
    <t>長峰町</t>
    <rPh sb="0" eb="1">
      <t>ナガ</t>
    </rPh>
    <rPh sb="1" eb="3">
      <t>ミネチョウ</t>
    </rPh>
    <phoneticPr fontId="2"/>
  </si>
  <si>
    <t>ゆりが丘</t>
    <rPh sb="3" eb="4">
      <t>オカ</t>
    </rPh>
    <phoneticPr fontId="2"/>
  </si>
  <si>
    <t>向陽町</t>
    <rPh sb="0" eb="3">
      <t>コウヨウチョウ</t>
    </rPh>
    <phoneticPr fontId="2"/>
  </si>
  <si>
    <t>上条</t>
    <rPh sb="0" eb="2">
      <t>カミジョウ</t>
    </rPh>
    <phoneticPr fontId="2"/>
  </si>
  <si>
    <t>宮之窪</t>
    <rPh sb="0" eb="3">
      <t>ミヤノクボ</t>
    </rPh>
    <phoneticPr fontId="2"/>
  </si>
  <si>
    <t>山口</t>
    <rPh sb="0" eb="2">
      <t>ヤマグチ</t>
    </rPh>
    <phoneticPr fontId="2"/>
  </si>
  <si>
    <t>佐水</t>
    <rPh sb="0" eb="2">
      <t>サミズ</t>
    </rPh>
    <phoneticPr fontId="2"/>
  </si>
  <si>
    <t>古町</t>
    <rPh sb="0" eb="2">
      <t>フルマチ</t>
    </rPh>
    <phoneticPr fontId="2"/>
  </si>
  <si>
    <t>芋川</t>
    <rPh sb="0" eb="2">
      <t>イモガワ</t>
    </rPh>
    <phoneticPr fontId="2"/>
  </si>
  <si>
    <t>小田山新田</t>
    <rPh sb="0" eb="3">
      <t>オダヤマ</t>
    </rPh>
    <rPh sb="3" eb="5">
      <t>シンデン</t>
    </rPh>
    <phoneticPr fontId="2"/>
  </si>
  <si>
    <t>いこいの里</t>
    <rPh sb="4" eb="5">
      <t>サト</t>
    </rPh>
    <phoneticPr fontId="2"/>
  </si>
  <si>
    <t>谷根</t>
    <rPh sb="0" eb="2">
      <t>タンネ</t>
    </rPh>
    <phoneticPr fontId="2"/>
  </si>
  <si>
    <t>小杉</t>
    <rPh sb="0" eb="2">
      <t>コスギ</t>
    </rPh>
    <phoneticPr fontId="2"/>
  </si>
  <si>
    <t>吉尾</t>
    <rPh sb="0" eb="2">
      <t>ヨシオ</t>
    </rPh>
    <phoneticPr fontId="2"/>
  </si>
  <si>
    <t>青海川</t>
    <rPh sb="0" eb="3">
      <t>オウミガワ</t>
    </rPh>
    <phoneticPr fontId="2"/>
  </si>
  <si>
    <t>笠島</t>
    <rPh sb="0" eb="2">
      <t>カサシマ</t>
    </rPh>
    <phoneticPr fontId="2"/>
  </si>
  <si>
    <t>上輪新田</t>
    <rPh sb="0" eb="2">
      <t>アゲワ</t>
    </rPh>
    <rPh sb="2" eb="4">
      <t>シンデン</t>
    </rPh>
    <phoneticPr fontId="2"/>
  </si>
  <si>
    <t>米山町</t>
    <rPh sb="0" eb="3">
      <t>ヨネヤマチョウ</t>
    </rPh>
    <phoneticPr fontId="2"/>
  </si>
  <si>
    <t>大平</t>
    <rPh sb="0" eb="2">
      <t>オオダイラ</t>
    </rPh>
    <phoneticPr fontId="2"/>
  </si>
  <si>
    <t>久木太</t>
  </si>
  <si>
    <t>佐之久</t>
  </si>
  <si>
    <t>久之木</t>
  </si>
  <si>
    <t>久米</t>
  </si>
  <si>
    <t>水上</t>
  </si>
  <si>
    <t>細越</t>
  </si>
  <si>
    <t>下野田</t>
    <rPh sb="0" eb="1">
      <t>シモ</t>
    </rPh>
    <rPh sb="1" eb="3">
      <t>ノタ</t>
    </rPh>
    <phoneticPr fontId="2"/>
  </si>
  <si>
    <t>野田</t>
    <rPh sb="0" eb="2">
      <t>ノタ</t>
    </rPh>
    <phoneticPr fontId="2"/>
  </si>
  <si>
    <t>中組</t>
    <rPh sb="0" eb="2">
      <t>ナカグミ</t>
    </rPh>
    <phoneticPr fontId="2"/>
  </si>
  <si>
    <t>上組</t>
    <rPh sb="0" eb="2">
      <t>カミグミ</t>
    </rPh>
    <phoneticPr fontId="2"/>
  </si>
  <si>
    <t>木沢</t>
    <rPh sb="0" eb="2">
      <t>キザワ</t>
    </rPh>
    <phoneticPr fontId="2"/>
  </si>
  <si>
    <t>石払</t>
    <rPh sb="0" eb="1">
      <t>イシ</t>
    </rPh>
    <rPh sb="1" eb="2">
      <t>ハラ</t>
    </rPh>
    <phoneticPr fontId="2"/>
  </si>
  <si>
    <t>諏訪</t>
    <rPh sb="0" eb="2">
      <t>スワ</t>
    </rPh>
    <phoneticPr fontId="2"/>
  </si>
  <si>
    <t>田屋</t>
    <rPh sb="0" eb="2">
      <t>タヤ</t>
    </rPh>
    <phoneticPr fontId="2"/>
  </si>
  <si>
    <t>高原田</t>
    <rPh sb="0" eb="3">
      <t>タカハラダ</t>
    </rPh>
    <phoneticPr fontId="2"/>
  </si>
  <si>
    <t>上野</t>
    <rPh sb="0" eb="2">
      <t>カミノ</t>
    </rPh>
    <phoneticPr fontId="2"/>
  </si>
  <si>
    <t>下野</t>
    <rPh sb="0" eb="2">
      <t>シモノ</t>
    </rPh>
    <phoneticPr fontId="2"/>
  </si>
  <si>
    <t>宮原</t>
    <rPh sb="0" eb="2">
      <t>ミヤハラ</t>
    </rPh>
    <phoneticPr fontId="2"/>
  </si>
  <si>
    <t>駒之間</t>
    <rPh sb="0" eb="1">
      <t>コマ</t>
    </rPh>
    <rPh sb="1" eb="2">
      <t>ノ</t>
    </rPh>
    <rPh sb="2" eb="3">
      <t>マ</t>
    </rPh>
    <phoneticPr fontId="2"/>
  </si>
  <si>
    <t>餅粮</t>
    <rPh sb="0" eb="1">
      <t>モチ</t>
    </rPh>
    <rPh sb="1" eb="2">
      <t>カテ</t>
    </rPh>
    <phoneticPr fontId="2"/>
  </si>
  <si>
    <t>拝庭</t>
    <rPh sb="0" eb="1">
      <t>ハイ</t>
    </rPh>
    <rPh sb="1" eb="2">
      <t>ニワ</t>
    </rPh>
    <phoneticPr fontId="2"/>
  </si>
  <si>
    <t>北向</t>
    <rPh sb="0" eb="2">
      <t>キタムカイ</t>
    </rPh>
    <phoneticPr fontId="2"/>
  </si>
  <si>
    <t>上向</t>
    <rPh sb="0" eb="2">
      <t>ウワムカイ</t>
    </rPh>
    <phoneticPr fontId="2"/>
  </si>
  <si>
    <t>阿相島</t>
    <rPh sb="0" eb="1">
      <t>ア</t>
    </rPh>
    <rPh sb="1" eb="2">
      <t>ソウ</t>
    </rPh>
    <rPh sb="2" eb="3">
      <t>ジマ</t>
    </rPh>
    <phoneticPr fontId="2"/>
  </si>
  <si>
    <t>市野新田</t>
    <rPh sb="0" eb="4">
      <t>イチノシンデン</t>
    </rPh>
    <phoneticPr fontId="2"/>
  </si>
  <si>
    <t>清水谷</t>
    <rPh sb="0" eb="3">
      <t>シミズダニ</t>
    </rPh>
    <phoneticPr fontId="2"/>
  </si>
  <si>
    <t>谷川新田</t>
    <rPh sb="0" eb="2">
      <t>タニガワ</t>
    </rPh>
    <rPh sb="2" eb="4">
      <t>シンデン</t>
    </rPh>
    <phoneticPr fontId="2"/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</si>
  <si>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</si>
  <si>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</si>
  <si>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</si>
  <si>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</si>
  <si>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</si>
  <si>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</si>
  <si>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</si>
  <si>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</si>
  <si>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</si>
  <si>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</si>
  <si>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</si>
  <si>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</si>
  <si>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</si>
  <si>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</si>
  <si>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</si>
  <si>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</si>
  <si>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</si>
  <si>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</si>
  <si>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</si>
  <si>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</si>
  <si>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</si>
  <si>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</si>
  <si>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</si>
  <si>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</si>
  <si>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</si>
  <si>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</si>
  <si>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月初</t>
    <rPh sb="0" eb="1">
      <t>ツキ</t>
    </rPh>
    <rPh sb="1" eb="2">
      <t>ハジ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</si>
  <si>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</si>
  <si>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</si>
  <si>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</si>
  <si>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</si>
  <si>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</si>
  <si>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</si>
  <si>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</si>
  <si>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</si>
  <si>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</si>
  <si>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</si>
  <si>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</si>
  <si>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</si>
  <si>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</si>
  <si>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</si>
  <si>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</si>
  <si>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</si>
  <si>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</si>
  <si>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</si>
  <si>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</si>
  <si>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</si>
  <si>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</si>
  <si>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</si>
  <si>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</si>
  <si>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</si>
  <si>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</si>
  <si>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</si>
  <si>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</si>
  <si>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</si>
  <si>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</si>
  <si>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</si>
  <si>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</si>
  <si>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</si>
  <si>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</si>
  <si>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</si>
  <si>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</si>
  <si>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</si>
  <si>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2000/12末</t>
    <rPh sb="7" eb="8">
      <t>マツ</t>
    </rPh>
    <phoneticPr fontId="2"/>
  </si>
  <si>
    <t>平成12年</t>
    <rPh sb="0" eb="2">
      <t>ヘイセイ</t>
    </rPh>
    <rPh sb="4" eb="5">
      <t>ネン</t>
    </rPh>
    <phoneticPr fontId="2"/>
  </si>
  <si>
    <t>平成12/12末</t>
    <rPh sb="7" eb="8">
      <t>マツ</t>
    </rPh>
    <phoneticPr fontId="2"/>
  </si>
  <si>
    <t>2000/11末</t>
    <rPh sb="7" eb="8">
      <t>マツ</t>
    </rPh>
    <phoneticPr fontId="2"/>
  </si>
  <si>
    <t>平成12/11末</t>
    <rPh sb="7" eb="8">
      <t>マツ</t>
    </rPh>
    <phoneticPr fontId="2"/>
  </si>
  <si>
    <t>2000/10末</t>
    <rPh sb="7" eb="8">
      <t>マツ</t>
    </rPh>
    <phoneticPr fontId="2"/>
  </si>
  <si>
    <t>平成12/10末</t>
    <rPh sb="7" eb="8">
      <t>マツ</t>
    </rPh>
    <phoneticPr fontId="2"/>
  </si>
  <si>
    <t>2000/9末</t>
    <rPh sb="6" eb="7">
      <t>マツ</t>
    </rPh>
    <phoneticPr fontId="2"/>
  </si>
  <si>
    <t>平成12/9末</t>
    <rPh sb="6" eb="7">
      <t>マツ</t>
    </rPh>
    <phoneticPr fontId="2"/>
  </si>
  <si>
    <t>2000/8末</t>
    <rPh sb="6" eb="7">
      <t>マツ</t>
    </rPh>
    <phoneticPr fontId="2"/>
  </si>
  <si>
    <t>平成12/8末</t>
    <rPh sb="6" eb="7">
      <t>マツ</t>
    </rPh>
    <phoneticPr fontId="2"/>
  </si>
  <si>
    <t>2000/7末</t>
    <rPh sb="6" eb="7">
      <t>マツ</t>
    </rPh>
    <phoneticPr fontId="2"/>
  </si>
  <si>
    <t>平成12/7末</t>
    <rPh sb="6" eb="7">
      <t>マツ</t>
    </rPh>
    <phoneticPr fontId="2"/>
  </si>
  <si>
    <t>2000/6末</t>
    <rPh sb="6" eb="7">
      <t>マツ</t>
    </rPh>
    <phoneticPr fontId="2"/>
  </si>
  <si>
    <t>平成12/6末</t>
    <rPh sb="6" eb="7">
      <t>マツ</t>
    </rPh>
    <phoneticPr fontId="2"/>
  </si>
  <si>
    <t>2000/5末</t>
    <rPh sb="6" eb="7">
      <t>マツ</t>
    </rPh>
    <phoneticPr fontId="2"/>
  </si>
  <si>
    <t>平成12/5末</t>
    <rPh sb="6" eb="7">
      <t>マツ</t>
    </rPh>
    <phoneticPr fontId="2"/>
  </si>
  <si>
    <t>2000/4末</t>
    <rPh sb="6" eb="7">
      <t>マツ</t>
    </rPh>
    <phoneticPr fontId="2"/>
  </si>
  <si>
    <t>平成12/4末</t>
    <rPh sb="6" eb="7">
      <t>マツ</t>
    </rPh>
    <phoneticPr fontId="2"/>
  </si>
  <si>
    <t>2000/3末</t>
    <rPh sb="6" eb="7">
      <t>マツ</t>
    </rPh>
    <phoneticPr fontId="2"/>
  </si>
  <si>
    <t>平成12/3末</t>
    <rPh sb="6" eb="7">
      <t>マツ</t>
    </rPh>
    <phoneticPr fontId="2"/>
  </si>
  <si>
    <t>2000/2末</t>
    <rPh sb="6" eb="7">
      <t>マツ</t>
    </rPh>
    <phoneticPr fontId="2"/>
  </si>
  <si>
    <t>平成12/2末</t>
    <rPh sb="6" eb="7">
      <t>マツ</t>
    </rPh>
    <phoneticPr fontId="2"/>
  </si>
  <si>
    <t>2000/01末</t>
    <rPh sb="7" eb="8">
      <t>マツ</t>
    </rPh>
    <phoneticPr fontId="2"/>
  </si>
  <si>
    <t>平成12/1末</t>
    <rPh sb="0" eb="2">
      <t>ヘイセイ</t>
    </rPh>
    <rPh sb="6" eb="7">
      <t>マツ</t>
    </rPh>
    <phoneticPr fontId="2"/>
  </si>
  <si>
    <t>1999/12末</t>
    <rPh sb="7" eb="8">
      <t>マツ</t>
    </rPh>
    <phoneticPr fontId="2"/>
  </si>
  <si>
    <t>平成11/12末</t>
    <rPh sb="0" eb="2">
      <t>ヘイセイ</t>
    </rPh>
    <rPh sb="7" eb="8">
      <t>マツ</t>
    </rPh>
    <phoneticPr fontId="2"/>
  </si>
  <si>
    <t>総数当月増減</t>
    <rPh sb="0" eb="2">
      <t>ソウスウ</t>
    </rPh>
    <rPh sb="2" eb="4">
      <t>トウゲツ</t>
    </rPh>
    <rPh sb="4" eb="6">
      <t>ゾウゲン</t>
    </rPh>
    <phoneticPr fontId="2"/>
  </si>
  <si>
    <t>男当月増減</t>
    <rPh sb="0" eb="1">
      <t>オトコ</t>
    </rPh>
    <rPh sb="1" eb="3">
      <t>トウゲツ</t>
    </rPh>
    <rPh sb="3" eb="5">
      <t>ゾウゲン</t>
    </rPh>
    <phoneticPr fontId="2"/>
  </si>
  <si>
    <t>女当月増減</t>
    <rPh sb="0" eb="1">
      <t>オンナ</t>
    </rPh>
    <rPh sb="1" eb="3">
      <t>トウゲツ</t>
    </rPh>
    <rPh sb="3" eb="5">
      <t>ゾウゲン</t>
    </rPh>
    <phoneticPr fontId="2"/>
  </si>
  <si>
    <t>計</t>
    <rPh sb="0" eb="1">
      <t>ケイ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</si>
  <si>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</si>
  <si>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</si>
  <si>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五十土</t>
    <rPh sb="2" eb="3">
      <t>ド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</si>
  <si>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</si>
  <si>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</si>
  <si>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</si>
  <si>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</si>
  <si>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</si>
  <si>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</t>
    <phoneticPr fontId="2"/>
  </si>
  <si>
    <t>劔</t>
    <phoneticPr fontId="2"/>
  </si>
  <si>
    <t>劔野</t>
    <phoneticPr fontId="2"/>
  </si>
  <si>
    <t>劔</t>
    <phoneticPr fontId="2"/>
  </si>
  <si>
    <t>劔</t>
    <phoneticPr fontId="2"/>
  </si>
  <si>
    <t>劔野</t>
    <phoneticPr fontId="2"/>
  </si>
  <si>
    <t>劔野</t>
    <phoneticPr fontId="2"/>
  </si>
  <si>
    <t>劔野</t>
    <phoneticPr fontId="2"/>
  </si>
  <si>
    <t>劔野町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</si>
  <si>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</si>
  <si>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</si>
  <si>
    <t>※平12（2000）年10月より月より、平成12年国勢調査の（確定値）を基礎とする。</t>
    <rPh sb="13" eb="14">
      <t>ガツ</t>
    </rPh>
    <phoneticPr fontId="2"/>
  </si>
  <si>
    <r>
      <t>※平成12（2000）年9月1日人口は平成</t>
    </r>
    <r>
      <rPr>
        <sz val="12"/>
        <color theme="1"/>
        <rFont val="ＭＳ Ｐゴシック"/>
        <family val="2"/>
        <charset val="128"/>
      </rPr>
      <t>7</t>
    </r>
    <r>
      <rPr>
        <sz val="12"/>
        <color theme="1"/>
        <rFont val="ＭＳ Ｐゴシック"/>
        <family val="2"/>
        <charset val="128"/>
        <scheme val="minor"/>
      </rPr>
      <t>（1995）国勢調査人口を基に算出しているため、9月1か月間の人口動態の増減数を加えた数と10月1日人口は一致しません。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</si>
</sst>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>
      <alignment horizontal="center" vertical="center" shrinkToFit="1"/>
    </xf>
    <xf numFmtId="0" fontId="5" fillId="0" borderId="1" xfId="0" applyFont="1" applyBorder="1" applyAlignment="1" applyProtection="1">
      <alignment horizontal="right" vertical="center" shrinkToFit="1"/>
      <protection locked="0"/>
    </xf>
    <xf numFmtId="0" fontId="5" fillId="0" borderId="1" xfId="0" applyFont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Font="1" applyFill="1" applyBorder="1" applyAlignment="1">
      <alignment horizontal="right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Alignment="1">
      <alignment horizontal="right" vertical="center" shrinkToFit="1"/>
    </xf>
    <xf numFmtId="184" fontId="14" fillId="0" borderId="0" xfId="0" applyNumberFormat="1" applyFont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Alignment="1">
      <alignment vertical="center" shrinkToFit="1"/>
    </xf>
    <xf numFmtId="176" fontId="10" fillId="0" borderId="0" xfId="0" applyNumberFormat="1" applyFont="1" applyAlignment="1">
      <alignment vertical="center" shrinkToFit="1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Border="1" applyAlignment="1">
      <alignment horizontal="right" vertical="center" shrinkToFit="1"/>
    </xf>
    <xf numFmtId="181" fontId="14" fillId="0" borderId="2" xfId="0" applyNumberFormat="1" applyFont="1" applyBorder="1" applyAlignment="1">
      <alignment vertical="center" shrinkToFit="1"/>
    </xf>
    <xf numFmtId="181" fontId="14" fillId="0" borderId="7" xfId="0" applyNumberFormat="1" applyFont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Border="1" applyAlignment="1">
      <alignment horizontal="center" vertical="center" shrinkToFit="1"/>
    </xf>
    <xf numFmtId="184" fontId="14" fillId="0" borderId="2" xfId="0" applyNumberFormat="1" applyFont="1" applyBorder="1" applyAlignment="1">
      <alignment vertical="center" shrinkToFit="1"/>
    </xf>
    <xf numFmtId="184" fontId="14" fillId="0" borderId="8" xfId="0" applyNumberFormat="1" applyFont="1" applyBorder="1" applyAlignment="1">
      <alignment vertical="center" shrinkToFit="1"/>
    </xf>
    <xf numFmtId="0" fontId="19" fillId="0" borderId="16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19" fillId="0" borderId="15" xfId="0" applyFont="1" applyBorder="1" applyAlignment="1">
      <alignment vertical="center" shrinkToFit="1"/>
    </xf>
    <xf numFmtId="184" fontId="14" fillId="0" borderId="7" xfId="0" applyNumberFormat="1" applyFont="1" applyBorder="1" applyAlignment="1">
      <alignment horizontal="center" vertical="center" shrinkToFit="1"/>
    </xf>
    <xf numFmtId="184" fontId="14" fillId="0" borderId="7" xfId="0" applyNumberFormat="1" applyFont="1" applyBorder="1" applyAlignment="1">
      <alignment vertical="center" shrinkToFit="1"/>
    </xf>
    <xf numFmtId="184" fontId="14" fillId="0" borderId="6" xfId="0" applyNumberFormat="1" applyFont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>
      <alignment vertical="center"/>
    </xf>
    <xf numFmtId="0" fontId="26" fillId="0" borderId="9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Border="1" applyAlignment="1">
      <alignment horizontal="right" vertical="center" shrinkToFit="1"/>
    </xf>
    <xf numFmtId="178" fontId="15" fillId="0" borderId="5" xfId="0" applyNumberFormat="1" applyFont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4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 xr:uid="{00000000-0005-0000-0000-000003000000}"/>
  </cellStyles>
  <dxfs count="473"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>
              <a:extLst>
                <a:ext uri="{FF2B5EF4-FFF2-40B4-BE49-F238E27FC236}">
                  <a16:creationId xmlns:a16="http://schemas.microsoft.com/office/drawing/2014/main" id="{00000000-0008-0000-0A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>
              <a:extLst>
                <a:ext uri="{FF2B5EF4-FFF2-40B4-BE49-F238E27FC236}">
                  <a16:creationId xmlns:a16="http://schemas.microsoft.com/office/drawing/2014/main" id="{00000000-0008-0000-0B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>
              <a:extLst>
                <a:ext uri="{FF2B5EF4-FFF2-40B4-BE49-F238E27FC236}">
                  <a16:creationId xmlns:a16="http://schemas.microsoft.com/office/drawing/2014/main" id="{00000000-0008-0000-0C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>
              <a:extLst>
                <a:ext uri="{FF2B5EF4-FFF2-40B4-BE49-F238E27FC236}">
                  <a16:creationId xmlns:a16="http://schemas.microsoft.com/office/drawing/2014/main" id="{00000000-0008-0000-0D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9524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>
              <a:extLst>
                <a:ext uri="{FF2B5EF4-FFF2-40B4-BE49-F238E27FC236}">
                  <a16:creationId xmlns:a16="http://schemas.microsoft.com/office/drawing/2014/main" id="{00000000-0008-0000-0E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7</xdr:row>
      <xdr:rowOff>171449</xdr:rowOff>
    </xdr:from>
    <xdr:to>
      <xdr:col>15</xdr:col>
      <xdr:colOff>914400</xdr:colOff>
      <xdr:row>37</xdr:row>
      <xdr:rowOff>161924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>
              <a:extLst>
                <a:ext uri="{FF2B5EF4-FFF2-40B4-BE49-F238E27FC236}">
                  <a16:creationId xmlns:a16="http://schemas.microsoft.com/office/drawing/2014/main" id="{00000000-0008-0000-02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>
              <a:extLst>
                <a:ext uri="{FF2B5EF4-FFF2-40B4-BE49-F238E27FC236}">
                  <a16:creationId xmlns:a16="http://schemas.microsoft.com/office/drawing/2014/main" id="{00000000-0008-0000-05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>
              <a:extLst>
                <a:ext uri="{FF2B5EF4-FFF2-40B4-BE49-F238E27FC236}">
                  <a16:creationId xmlns:a16="http://schemas.microsoft.com/office/drawing/2014/main" id="{00000000-0008-0000-06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>
              <a:extLst>
                <a:ext uri="{FF2B5EF4-FFF2-40B4-BE49-F238E27FC236}">
                  <a16:creationId xmlns:a16="http://schemas.microsoft.com/office/drawing/2014/main" id="{00000000-0008-0000-07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>
              <a:extLst>
                <a:ext uri="{FF2B5EF4-FFF2-40B4-BE49-F238E27FC236}">
                  <a16:creationId xmlns:a16="http://schemas.microsoft.com/office/drawing/2014/main" id="{00000000-0008-0000-08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" xr10:uid="{00000000-0013-0000-FFFF-FFFF01000000}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1" xr10:uid="{00000000-0013-0000-FFFF-FFFF0A000000}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2" xr10:uid="{00000000-0013-0000-FFFF-FFFF0B000000}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" xr10:uid="{00000000-0013-0000-FFFF-FFFF0C000000}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6" xr10:uid="{00000000-0013-0000-FFFF-FFFF0D000000}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" xr10:uid="{00000000-0013-0000-FFFF-FFFF0E000000}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2" xr10:uid="{00000000-0013-0000-FFFF-FFFF02000000}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3" xr10:uid="{00000000-0013-0000-FFFF-FFFF03000000}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4" xr10:uid="{00000000-0013-0000-FFFF-FFFF04000000}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5" xr10:uid="{00000000-0013-0000-FFFF-FFFF05000000}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7" xr10:uid="{00000000-0013-0000-FFFF-FFFF06000000}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8" xr10:uid="{00000000-0013-0000-FFFF-FFFF07000000}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9" xr10:uid="{00000000-0013-0000-FFFF-FFFF08000000}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地域_行政区別10" xr10:uid="{00000000-0013-0000-FFFF-FFFF09000000}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" xr10:uid="{00000000-0014-0000-FFFF-FFFF01000000}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9" xr10:uid="{00000000-0014-0000-FFFF-FFFF0A000000}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0" xr10:uid="{00000000-0014-0000-FFFF-FFFF0B000000}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1" xr10:uid="{00000000-0014-0000-FFFF-FFFF0C000000}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2" xr10:uid="{00000000-0014-0000-FFFF-FFFF0D000000}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" xr10:uid="{00000000-0014-0000-FFFF-FFFF0E000000}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1" xr10:uid="{00000000-0014-0000-FFFF-FFFF02000000}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2" xr10:uid="{00000000-0014-0000-FFFF-FFFF03000000}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3" xr10:uid="{00000000-0014-0000-FFFF-FFFF04000000}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4" xr10:uid="{00000000-0014-0000-FFFF-FFFF05000000}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5" xr10:uid="{00000000-0014-0000-FFFF-FFFF06000000}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6" xr10:uid="{00000000-0014-0000-FFFF-FFFF07000000}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7" xr10:uid="{00000000-0014-0000-FFFF-FFFF08000000}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地域（行政区別） 8" xr10:uid="{00000000-0014-0000-FFFF-FFFF09000000}" cache="スライサー_地域_行政区別8" caption="地域（行政区別）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0000000}" name="人口世帯" displayName="人口世帯" ref="B5:L17" totalsRowShown="0" headerRowDxfId="472" dataDxfId="470" headerRowBorderDxfId="471" tableBorderDxfId="469" totalsRowBorderDxfId="468" dataCellStyle="桁区切り">
  <autoFilter ref="B5:L17" xr:uid="{00000000-0009-0000-0100-000010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区分" dataDxfId="467"/>
    <tableColumn id="2" xr3:uid="{00000000-0010-0000-0000-000002000000}" name="世帯数" dataDxfId="466" dataCellStyle="桁区切り"/>
    <tableColumn id="3" xr3:uid="{00000000-0010-0000-0000-000003000000}" name="世帯数前月差" dataDxfId="465" dataCellStyle="桁区切り">
      <calculatedColumnFormula>C6-C5</calculatedColumnFormula>
    </tableColumn>
    <tableColumn id="4" xr3:uid="{00000000-0010-0000-0000-000004000000}" name="総人口" dataDxfId="464" dataCellStyle="桁区切り"/>
    <tableColumn id="5" xr3:uid="{00000000-0010-0000-0000-000005000000}" name="総人口前月差" dataDxfId="463" dataCellStyle="桁区切り">
      <calculatedColumnFormula>E6-E5</calculatedColumnFormula>
    </tableColumn>
    <tableColumn id="6" xr3:uid="{00000000-0010-0000-0000-000006000000}" name="男" dataDxfId="462" dataCellStyle="桁区切り">
      <calculatedColumnFormula>'2月'!F1</calculatedColumnFormula>
    </tableColumn>
    <tableColumn id="7" xr3:uid="{00000000-0010-0000-0000-000007000000}" name="うち外国人男" dataDxfId="461" dataCellStyle="桁区切り">
      <calculatedColumnFormula>'1月'!$G$2</calculatedColumnFormula>
    </tableColumn>
    <tableColumn id="8" xr3:uid="{00000000-0010-0000-0000-000008000000}" name="男　前月差" dataDxfId="460" dataCellStyle="桁区切り"/>
    <tableColumn id="9" xr3:uid="{00000000-0010-0000-0000-000009000000}" name="女" dataDxfId="459" dataCellStyle="桁区切り">
      <calculatedColumnFormula>'1月'!$H$2</calculatedColumnFormula>
    </tableColumn>
    <tableColumn id="10" xr3:uid="{00000000-0010-0000-0000-00000A000000}" name="うち外国人女" dataDxfId="458" dataCellStyle="桁区切り">
      <calculatedColumnFormula>'1月'!$I$2</calculatedColumnFormula>
    </tableColumn>
    <tableColumn id="11" xr3:uid="{00000000-0010-0000-0000-00000B000000}" name="女　前月差" dataDxfId="457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人口４月" displayName="人口４月" ref="A1:M271" headerRowDxfId="269" dataDxfId="268">
  <autoFilter ref="A1:M271" xr:uid="{00000000-0009-0000-0100-000007000000}"/>
  <tableColumns count="13">
    <tableColumn id="1" xr3:uid="{00000000-0010-0000-0900-000001000000}" name="年月" totalsRowLabel="集計" dataDxfId="267" totalsRowDxfId="266"/>
    <tableColumn id="2" xr3:uid="{00000000-0010-0000-0900-000002000000}" name="和暦" dataDxfId="265" totalsRowDxfId="264"/>
    <tableColumn id="3" xr3:uid="{00000000-0010-0000-0900-000003000000}" name="No" dataDxfId="263" totalsRowDxfId="262"/>
    <tableColumn id="4" xr3:uid="{00000000-0010-0000-0900-000004000000}" name="行政区" dataDxfId="261" totalsRowDxfId="260"/>
    <tableColumn id="5" xr3:uid="{00000000-0010-0000-0900-000005000000}" name="行政区名称" dataDxfId="259" totalsRowDxfId="258"/>
    <tableColumn id="6" xr3:uid="{00000000-0010-0000-0900-000006000000}" name="男性人数" dataDxfId="257" totalsRowDxfId="256"/>
    <tableColumn id="7" xr3:uid="{00000000-0010-0000-0900-000007000000}" name="うち外国人男性人数" dataDxfId="255" totalsRowDxfId="254"/>
    <tableColumn id="8" xr3:uid="{00000000-0010-0000-0900-000008000000}" name="女性人数" dataDxfId="253" totalsRowDxfId="252"/>
    <tableColumn id="9" xr3:uid="{00000000-0010-0000-0900-000009000000}" name="うち外国人女性人数" dataDxfId="251" totalsRowDxfId="250"/>
    <tableColumn id="10" xr3:uid="{00000000-0010-0000-0900-00000A000000}" name="合計人数" dataDxfId="249" totalsRowDxfId="248"/>
    <tableColumn id="11" xr3:uid="{00000000-0010-0000-0900-00000B000000}" name="うち外国人合計人数" dataDxfId="247" totalsRowDxfId="246"/>
    <tableColumn id="12" xr3:uid="{00000000-0010-0000-0900-00000C000000}" name="世帯数" dataDxfId="245" totalsRowDxfId="244"/>
    <tableColumn id="13" xr3:uid="{00000000-0010-0000-0900-00000D000000}" name="地域（行政区別）" totalsRowFunction="count" dataDxfId="243" totalsRowDxfId="242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A000000}" name="人口５月" displayName="人口５月" ref="A1:M271" headerRowDxfId="241" dataDxfId="240">
  <autoFilter ref="A1:M271" xr:uid="{00000000-0009-0000-0100-000008000000}"/>
  <tableColumns count="13">
    <tableColumn id="1" xr3:uid="{00000000-0010-0000-0A00-000001000000}" name="年月" totalsRowLabel="集計" dataDxfId="239" totalsRowDxfId="238"/>
    <tableColumn id="2" xr3:uid="{00000000-0010-0000-0A00-000002000000}" name="和暦" dataDxfId="237" totalsRowDxfId="236"/>
    <tableColumn id="3" xr3:uid="{00000000-0010-0000-0A00-000003000000}" name="No" dataDxfId="235" totalsRowDxfId="234"/>
    <tableColumn id="4" xr3:uid="{00000000-0010-0000-0A00-000004000000}" name="行政区" dataDxfId="233" totalsRowDxfId="232"/>
    <tableColumn id="5" xr3:uid="{00000000-0010-0000-0A00-000005000000}" name="行政区名称" dataDxfId="231" totalsRowDxfId="230"/>
    <tableColumn id="6" xr3:uid="{00000000-0010-0000-0A00-000006000000}" name="男性人数" dataDxfId="229" totalsRowDxfId="228"/>
    <tableColumn id="7" xr3:uid="{00000000-0010-0000-0A00-000007000000}" name="うち外国人男性人数" dataDxfId="227" totalsRowDxfId="226"/>
    <tableColumn id="8" xr3:uid="{00000000-0010-0000-0A00-000008000000}" name="女性人数" dataDxfId="225" totalsRowDxfId="224"/>
    <tableColumn id="9" xr3:uid="{00000000-0010-0000-0A00-000009000000}" name="うち外国人女性人数" dataDxfId="223" totalsRowDxfId="222"/>
    <tableColumn id="10" xr3:uid="{00000000-0010-0000-0A00-00000A000000}" name="合計人数" dataDxfId="221" totalsRowDxfId="220"/>
    <tableColumn id="11" xr3:uid="{00000000-0010-0000-0A00-00000B000000}" name="うち外国人合計人数" dataDxfId="219" totalsRowDxfId="218"/>
    <tableColumn id="12" xr3:uid="{00000000-0010-0000-0A00-00000C000000}" name="世帯数" dataDxfId="217" totalsRowDxfId="216"/>
    <tableColumn id="13" xr3:uid="{00000000-0010-0000-0A00-00000D000000}" name="地域（行政区別）" totalsRowFunction="count" dataDxfId="215" totalsRowDxfId="214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B000000}" name="人口６月" displayName="人口６月" ref="A1:M272" headerRowDxfId="213" dataDxfId="212">
  <autoFilter ref="A1:M272" xr:uid="{00000000-0009-0000-0100-000009000000}"/>
  <tableColumns count="13">
    <tableColumn id="1" xr3:uid="{00000000-0010-0000-0B00-000001000000}" name="年月" totalsRowLabel="集計" dataDxfId="211" totalsRowDxfId="210"/>
    <tableColumn id="2" xr3:uid="{00000000-0010-0000-0B00-000002000000}" name="和暦" dataDxfId="209" totalsRowDxfId="208"/>
    <tableColumn id="3" xr3:uid="{00000000-0010-0000-0B00-000003000000}" name="No" dataDxfId="207" totalsRowDxfId="206"/>
    <tableColumn id="4" xr3:uid="{00000000-0010-0000-0B00-000004000000}" name="行政区" dataDxfId="205" totalsRowDxfId="204"/>
    <tableColumn id="5" xr3:uid="{00000000-0010-0000-0B00-000005000000}" name="行政区名称" dataDxfId="203" totalsRowDxfId="202"/>
    <tableColumn id="6" xr3:uid="{00000000-0010-0000-0B00-000006000000}" name="男性人数" dataDxfId="201" totalsRowDxfId="200"/>
    <tableColumn id="7" xr3:uid="{00000000-0010-0000-0B00-000007000000}" name="うち外国人男性人数" dataDxfId="199" totalsRowDxfId="198"/>
    <tableColumn id="8" xr3:uid="{00000000-0010-0000-0B00-000008000000}" name="女性人数" dataDxfId="197" totalsRowDxfId="196"/>
    <tableColumn id="9" xr3:uid="{00000000-0010-0000-0B00-000009000000}" name="うち外国人女性人数" dataDxfId="195" totalsRowDxfId="194"/>
    <tableColumn id="10" xr3:uid="{00000000-0010-0000-0B00-00000A000000}" name="合計人数" dataDxfId="193" totalsRowDxfId="192"/>
    <tableColumn id="11" xr3:uid="{00000000-0010-0000-0B00-00000B000000}" name="うち外国人合計人数" dataDxfId="191" totalsRowDxfId="190"/>
    <tableColumn id="12" xr3:uid="{00000000-0010-0000-0B00-00000C000000}" name="世帯数" dataDxfId="189" totalsRowDxfId="188"/>
    <tableColumn id="13" xr3:uid="{00000000-0010-0000-0B00-00000D000000}" name="地域（行政区別）" totalsRowFunction="count" dataDxfId="187" totalsRowDxfId="186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C000000}" name="人口７月" displayName="人口７月" ref="A1:M272" headerRowDxfId="185" dataDxfId="184">
  <autoFilter ref="A1:M272" xr:uid="{00000000-0009-0000-0100-00000A000000}"/>
  <tableColumns count="13">
    <tableColumn id="1" xr3:uid="{00000000-0010-0000-0C00-000001000000}" name="年月" totalsRowLabel="集計" dataDxfId="183" totalsRowDxfId="182"/>
    <tableColumn id="2" xr3:uid="{00000000-0010-0000-0C00-000002000000}" name="和暦" dataDxfId="181" totalsRowDxfId="180"/>
    <tableColumn id="3" xr3:uid="{00000000-0010-0000-0C00-000003000000}" name="No" dataDxfId="179" totalsRowDxfId="178"/>
    <tableColumn id="4" xr3:uid="{00000000-0010-0000-0C00-000004000000}" name="行政区" dataDxfId="177" totalsRowDxfId="176"/>
    <tableColumn id="5" xr3:uid="{00000000-0010-0000-0C00-000005000000}" name="行政区名称" dataDxfId="175" totalsRowDxfId="174"/>
    <tableColumn id="6" xr3:uid="{00000000-0010-0000-0C00-000006000000}" name="男性人数" dataDxfId="173" totalsRowDxfId="172"/>
    <tableColumn id="7" xr3:uid="{00000000-0010-0000-0C00-000007000000}" name="うち外国人男性人数" dataDxfId="171" totalsRowDxfId="170"/>
    <tableColumn id="8" xr3:uid="{00000000-0010-0000-0C00-000008000000}" name="女性人数" dataDxfId="169" totalsRowDxfId="168"/>
    <tableColumn id="9" xr3:uid="{00000000-0010-0000-0C00-000009000000}" name="うち外国人女性人数" dataDxfId="167" totalsRowDxfId="166"/>
    <tableColumn id="10" xr3:uid="{00000000-0010-0000-0C00-00000A000000}" name="合計人数" dataDxfId="165" totalsRowDxfId="164"/>
    <tableColumn id="11" xr3:uid="{00000000-0010-0000-0C00-00000B000000}" name="うち外国人合計人数" dataDxfId="163" totalsRowDxfId="162"/>
    <tableColumn id="12" xr3:uid="{00000000-0010-0000-0C00-00000C000000}" name="世帯数" dataDxfId="161" totalsRowDxfId="160"/>
    <tableColumn id="13" xr3:uid="{00000000-0010-0000-0C00-00000D000000}" name="地域（行政区別）" totalsRowFunction="count" dataDxfId="159" totalsRowDxfId="158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D000000}" name="人口８月" displayName="人口８月" ref="A1:M272" headerRowDxfId="157" dataDxfId="156">
  <autoFilter ref="A1:M272" xr:uid="{00000000-0009-0000-0100-00000B000000}"/>
  <tableColumns count="13">
    <tableColumn id="1" xr3:uid="{00000000-0010-0000-0D00-000001000000}" name="年月" totalsRowLabel="集計" dataDxfId="155" totalsRowDxfId="154"/>
    <tableColumn id="2" xr3:uid="{00000000-0010-0000-0D00-000002000000}" name="和暦" dataDxfId="153" totalsRowDxfId="152"/>
    <tableColumn id="3" xr3:uid="{00000000-0010-0000-0D00-000003000000}" name="No" dataDxfId="151" totalsRowDxfId="150"/>
    <tableColumn id="4" xr3:uid="{00000000-0010-0000-0D00-000004000000}" name="行政区" dataDxfId="149" totalsRowDxfId="148"/>
    <tableColumn id="5" xr3:uid="{00000000-0010-0000-0D00-000005000000}" name="行政区名称" dataDxfId="147" totalsRowDxfId="146"/>
    <tableColumn id="6" xr3:uid="{00000000-0010-0000-0D00-000006000000}" name="男性人数" dataDxfId="145" totalsRowDxfId="144"/>
    <tableColumn id="7" xr3:uid="{00000000-0010-0000-0D00-000007000000}" name="うち外国人男性人数" dataDxfId="143" totalsRowDxfId="142"/>
    <tableColumn id="8" xr3:uid="{00000000-0010-0000-0D00-000008000000}" name="女性人数" dataDxfId="141" totalsRowDxfId="140"/>
    <tableColumn id="9" xr3:uid="{00000000-0010-0000-0D00-000009000000}" name="うち外国人女性人数" dataDxfId="139" totalsRowDxfId="138"/>
    <tableColumn id="10" xr3:uid="{00000000-0010-0000-0D00-00000A000000}" name="合計人数" dataDxfId="137" totalsRowDxfId="136"/>
    <tableColumn id="11" xr3:uid="{00000000-0010-0000-0D00-00000B000000}" name="うち外国人合計人数" dataDxfId="135" totalsRowDxfId="134"/>
    <tableColumn id="12" xr3:uid="{00000000-0010-0000-0D00-00000C000000}" name="世帯数" dataDxfId="133" totalsRowDxfId="132"/>
    <tableColumn id="13" xr3:uid="{00000000-0010-0000-0D00-00000D000000}" name="地域（行政区別）" totalsRowFunction="count" dataDxfId="131" totalsRowDxfId="130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E000000}" name="人口９月" displayName="人口９月" ref="A1:M272" headerRowDxfId="129" dataDxfId="128">
  <autoFilter ref="A1:M272" xr:uid="{00000000-0009-0000-0100-00000C000000}"/>
  <tableColumns count="13">
    <tableColumn id="1" xr3:uid="{00000000-0010-0000-0E00-000001000000}" name="年月" totalsRowLabel="集計" dataDxfId="127" totalsRowDxfId="126"/>
    <tableColumn id="2" xr3:uid="{00000000-0010-0000-0E00-000002000000}" name="和暦" dataDxfId="125" totalsRowDxfId="124"/>
    <tableColumn id="3" xr3:uid="{00000000-0010-0000-0E00-000003000000}" name="No" dataDxfId="123" totalsRowDxfId="122"/>
    <tableColumn id="4" xr3:uid="{00000000-0010-0000-0E00-000004000000}" name="行政区" dataDxfId="121" totalsRowDxfId="120"/>
    <tableColumn id="5" xr3:uid="{00000000-0010-0000-0E00-000005000000}" name="行政区名称" dataDxfId="119" totalsRowDxfId="118"/>
    <tableColumn id="6" xr3:uid="{00000000-0010-0000-0E00-000006000000}" name="男性人数" dataDxfId="117" totalsRowDxfId="116"/>
    <tableColumn id="7" xr3:uid="{00000000-0010-0000-0E00-000007000000}" name="うち外国人男性人数" dataDxfId="115" totalsRowDxfId="114"/>
    <tableColumn id="8" xr3:uid="{00000000-0010-0000-0E00-000008000000}" name="女性人数" dataDxfId="113" totalsRowDxfId="112"/>
    <tableColumn id="9" xr3:uid="{00000000-0010-0000-0E00-000009000000}" name="うち外国人女性人数" dataDxfId="111" totalsRowDxfId="110"/>
    <tableColumn id="10" xr3:uid="{00000000-0010-0000-0E00-00000A000000}" name="合計人数" dataDxfId="109" totalsRowDxfId="108"/>
    <tableColumn id="11" xr3:uid="{00000000-0010-0000-0E00-00000B000000}" name="うち外国人合計人数" dataDxfId="107" totalsRowDxfId="106"/>
    <tableColumn id="12" xr3:uid="{00000000-0010-0000-0E00-00000C000000}" name="世帯数" dataDxfId="105" totalsRowDxfId="104"/>
    <tableColumn id="13" xr3:uid="{00000000-0010-0000-0E00-00000D000000}" name="地域（行政区別）" totalsRowFunction="count" dataDxfId="103" totalsRowDxfId="102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F000000}" name="人口10月" displayName="人口10月" ref="A1:M272" headerRowDxfId="101" dataDxfId="100">
  <autoFilter ref="A1:M272" xr:uid="{00000000-0009-0000-0100-00000D000000}"/>
  <tableColumns count="13">
    <tableColumn id="1" xr3:uid="{00000000-0010-0000-0F00-000001000000}" name="年月" totalsRowLabel="集計" dataDxfId="99" totalsRowDxfId="98"/>
    <tableColumn id="2" xr3:uid="{00000000-0010-0000-0F00-000002000000}" name="和暦" dataDxfId="97" totalsRowDxfId="96"/>
    <tableColumn id="3" xr3:uid="{00000000-0010-0000-0F00-000003000000}" name="No" dataDxfId="95" totalsRowDxfId="94"/>
    <tableColumn id="4" xr3:uid="{00000000-0010-0000-0F00-000004000000}" name="行政区" dataDxfId="93" totalsRowDxfId="92"/>
    <tableColumn id="5" xr3:uid="{00000000-0010-0000-0F00-000005000000}" name="行政区名称" dataDxfId="91" totalsRowDxfId="90"/>
    <tableColumn id="6" xr3:uid="{00000000-0010-0000-0F00-000006000000}" name="男性人数" dataDxfId="89" totalsRowDxfId="88"/>
    <tableColumn id="7" xr3:uid="{00000000-0010-0000-0F00-000007000000}" name="うち外国人男性人数" dataDxfId="87" totalsRowDxfId="86"/>
    <tableColumn id="8" xr3:uid="{00000000-0010-0000-0F00-000008000000}" name="女性人数" dataDxfId="85" totalsRowDxfId="84"/>
    <tableColumn id="9" xr3:uid="{00000000-0010-0000-0F00-000009000000}" name="うち外国人女性人数" dataDxfId="83" totalsRowDxfId="82"/>
    <tableColumn id="10" xr3:uid="{00000000-0010-0000-0F00-00000A000000}" name="合計人数" dataDxfId="81" totalsRowDxfId="80"/>
    <tableColumn id="11" xr3:uid="{00000000-0010-0000-0F00-00000B000000}" name="うち外国人合計人数" dataDxfId="79" totalsRowDxfId="78"/>
    <tableColumn id="12" xr3:uid="{00000000-0010-0000-0F00-00000C000000}" name="世帯数" dataDxfId="77" totalsRowDxfId="76"/>
    <tableColumn id="13" xr3:uid="{00000000-0010-0000-0F00-00000D000000}" name="地域（行政区別）" totalsRowFunction="count" dataDxfId="75" totalsRowDxfId="74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10000000}" name="人口11月" displayName="人口11月" ref="A1:M272" headerRowDxfId="73" dataDxfId="72">
  <autoFilter ref="A1:M272" xr:uid="{00000000-0009-0000-0100-00000E000000}"/>
  <tableColumns count="13">
    <tableColumn id="1" xr3:uid="{00000000-0010-0000-1000-000001000000}" name="年月" totalsRowLabel="集計" dataDxfId="71" totalsRowDxfId="70">
      <calculatedColumnFormula>A1</calculatedColumnFormula>
    </tableColumn>
    <tableColumn id="2" xr3:uid="{00000000-0010-0000-1000-000002000000}" name="和暦" dataDxfId="69" totalsRowDxfId="68">
      <calculatedColumnFormula>B1</calculatedColumnFormula>
    </tableColumn>
    <tableColumn id="3" xr3:uid="{00000000-0010-0000-1000-000003000000}" name="No" dataDxfId="67" totalsRowDxfId="66"/>
    <tableColumn id="4" xr3:uid="{00000000-0010-0000-1000-000004000000}" name="行政区" dataDxfId="65" totalsRowDxfId="64"/>
    <tableColumn id="5" xr3:uid="{00000000-0010-0000-1000-000005000000}" name="行政区名称" dataDxfId="63" totalsRowDxfId="62"/>
    <tableColumn id="6" xr3:uid="{00000000-0010-0000-1000-000006000000}" name="男性人数" dataDxfId="61" totalsRowDxfId="60"/>
    <tableColumn id="7" xr3:uid="{00000000-0010-0000-1000-000007000000}" name="うち外国人男性人数" dataDxfId="59" totalsRowDxfId="58">
      <calculatedColumnFormula>SUM(G3:G272)</calculatedColumnFormula>
    </tableColumn>
    <tableColumn id="8" xr3:uid="{00000000-0010-0000-1000-000008000000}" name="女性人数" dataDxfId="57" totalsRowDxfId="56"/>
    <tableColumn id="9" xr3:uid="{00000000-0010-0000-1000-000009000000}" name="うち外国人女性人数" dataDxfId="55" totalsRowDxfId="54">
      <calculatedColumnFormula>SUM(I3:I272)</calculatedColumnFormula>
    </tableColumn>
    <tableColumn id="10" xr3:uid="{00000000-0010-0000-1000-00000A000000}" name="合計人数" dataDxfId="53" totalsRowDxfId="52"/>
    <tableColumn id="11" xr3:uid="{00000000-0010-0000-1000-00000B000000}" name="うち外国人合計人数" dataDxfId="51" totalsRowDxfId="50">
      <calculatedColumnFormula>SUM(K3:K272)</calculatedColumnFormula>
    </tableColumn>
    <tableColumn id="12" xr3:uid="{00000000-0010-0000-1000-00000C000000}" name="世帯数" dataDxfId="49" totalsRowDxfId="48"/>
    <tableColumn id="13" xr3:uid="{00000000-0010-0000-1000-00000D000000}" name="地域（行政区別）" totalsRowFunction="count" dataDxfId="47" totalsRowDxfId="46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11000000}" name="人口12月" displayName="人口12月" ref="A1:M272" headerRowDxfId="45" dataDxfId="44">
  <autoFilter ref="A1:M272" xr:uid="{00000000-0009-0000-0100-00000F000000}"/>
  <tableColumns count="13">
    <tableColumn id="1" xr3:uid="{00000000-0010-0000-1100-000001000000}" name="年月" totalsRowLabel="集計" dataDxfId="43" totalsRowDxfId="42">
      <calculatedColumnFormula>A1</calculatedColumnFormula>
    </tableColumn>
    <tableColumn id="2" xr3:uid="{00000000-0010-0000-1100-000002000000}" name="和暦" dataDxfId="41" totalsRowDxfId="40">
      <calculatedColumnFormula>B1</calculatedColumnFormula>
    </tableColumn>
    <tableColumn id="3" xr3:uid="{00000000-0010-0000-1100-000003000000}" name="No" dataDxfId="39" totalsRowDxfId="38"/>
    <tableColumn id="4" xr3:uid="{00000000-0010-0000-1100-000004000000}" name="行政区" dataDxfId="37" totalsRowDxfId="36"/>
    <tableColumn id="5" xr3:uid="{00000000-0010-0000-1100-000005000000}" name="行政区名称" dataDxfId="35" totalsRowDxfId="34"/>
    <tableColumn id="6" xr3:uid="{00000000-0010-0000-1100-000006000000}" name="男性人数" dataDxfId="33" totalsRowDxfId="32"/>
    <tableColumn id="7" xr3:uid="{00000000-0010-0000-1100-000007000000}" name="うち外国人男性人数" dataDxfId="31" totalsRowDxfId="30">
      <calculatedColumnFormula>SUM(G3:G272)</calculatedColumnFormula>
    </tableColumn>
    <tableColumn id="8" xr3:uid="{00000000-0010-0000-1100-000008000000}" name="女性人数" dataDxfId="29" totalsRowDxfId="28"/>
    <tableColumn id="9" xr3:uid="{00000000-0010-0000-1100-000009000000}" name="うち外国人女性人数" dataDxfId="27" totalsRowDxfId="26">
      <calculatedColumnFormula>SUM(I3:I272)</calculatedColumnFormula>
    </tableColumn>
    <tableColumn id="10" xr3:uid="{00000000-0010-0000-1100-00000A000000}" name="合計人数" dataDxfId="25" totalsRowDxfId="24"/>
    <tableColumn id="11" xr3:uid="{00000000-0010-0000-1100-00000B000000}" name="うち外国人合計人数" dataDxfId="23" totalsRowDxfId="22">
      <calculatedColumnFormula>SUM(K3:K272)</calculatedColumnFormula>
    </tableColumn>
    <tableColumn id="12" xr3:uid="{00000000-0010-0000-1100-00000C000000}" name="世帯数" dataDxfId="21" totalsRowDxfId="20"/>
    <tableColumn id="13" xr3:uid="{00000000-0010-0000-1100-00000D000000}" name="地域（行政区別）" totalsRowFunction="count" dataDxfId="19" totalsRowDxfId="18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2000000}" name="行政区コード" displayName="行政区コード" ref="A1:D283" totalsRowShown="0" headerRowDxfId="17" dataDxfId="16">
  <autoFilter ref="A1:D283" xr:uid="{00000000-0009-0000-0100-00001F000000}"/>
  <tableColumns count="4">
    <tableColumn id="1" xr3:uid="{00000000-0010-0000-1200-000001000000}" name="No" dataDxfId="15"/>
    <tableColumn id="2" xr3:uid="{00000000-0010-0000-1200-000002000000}" name="行政区" dataDxfId="14"/>
    <tableColumn id="3" xr3:uid="{00000000-0010-0000-1200-000003000000}" name="行政区名称" dataDxfId="13"/>
    <tableColumn id="11" xr3:uid="{00000000-0010-0000-1200-00000B000000}" name="地域（行政区別）" dataDxfId="1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1000000}" name="地区別人口" displayName="地区別人口" ref="B55:R67" totalsRowShown="0" headerRowDxfId="456" dataDxfId="454" headerRowBorderDxfId="455" tableBorderDxfId="453" totalsRowBorderDxfId="452">
  <autoFilter ref="B55:R67" xr:uid="{00000000-0009-0000-0100-00001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100-000001000000}" name="区分" dataDxfId="451"/>
    <tableColumn id="2" xr3:uid="{00000000-0010-0000-0100-000002000000}" name="総数" dataDxfId="450">
      <calculatedColumnFormula>SUM('TOP(まとめ)（行政区別人口)'!$D56:$R56)</calculatedColumnFormula>
    </tableColumn>
    <tableColumn id="3" xr3:uid="{00000000-0010-0000-0100-000003000000}" name="① 旧柏崎" dataDxfId="449"/>
    <tableColumn id="4" xr3:uid="{00000000-0010-0000-0100-000004000000}" name="② 荒浜" dataDxfId="448"/>
    <tableColumn id="5" xr3:uid="{00000000-0010-0000-0100-000005000000}" name="③ 西中通" dataDxfId="447"/>
    <tableColumn id="6" xr3:uid="{00000000-0010-0000-0100-000006000000}" name="④ 北鯖石" dataDxfId="446"/>
    <tableColumn id="7" xr3:uid="{00000000-0010-0000-0100-000007000000}" name="⑤ 田尻" dataDxfId="445"/>
    <tableColumn id="8" xr3:uid="{00000000-0010-0000-0100-000008000000}" name="⑥ 高田" dataDxfId="444"/>
    <tableColumn id="9" xr3:uid="{00000000-0010-0000-0100-000009000000}" name="⑦ 上条" dataDxfId="443"/>
    <tableColumn id="10" xr3:uid="{00000000-0010-0000-0100-00000A000000}" name="⑧ 上米山" dataDxfId="442"/>
    <tableColumn id="11" xr3:uid="{00000000-0010-0000-0100-00000B000000}" name="⑨ 米山" dataDxfId="441"/>
    <tableColumn id="12" xr3:uid="{00000000-0010-0000-0100-00000C000000}" name="⑩ 高浜" dataDxfId="440"/>
    <tableColumn id="13" xr3:uid="{00000000-0010-0000-0100-00000D000000}" name="⑪ 中通" dataDxfId="439"/>
    <tableColumn id="14" xr3:uid="{00000000-0010-0000-0100-00000E000000}" name="⑫ 北条" dataDxfId="438"/>
    <tableColumn id="15" xr3:uid="{00000000-0010-0000-0100-00000F000000}" name="⑬ 中鯖石" dataDxfId="437"/>
    <tableColumn id="16" xr3:uid="{00000000-0010-0000-0100-000010000000}" name="⑭ 南鯖石" dataDxfId="436"/>
    <tableColumn id="17" xr3:uid="{00000000-0010-0000-0100-000011000000}" name="⑮ 黒姫" dataDxfId="435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3000000}" name="テーブル19" displayName="テーブル19" ref="A1:D13" totalsRowShown="0" headerRowDxfId="11" headerRowBorderDxfId="10" tableBorderDxfId="9" totalsRowBorderDxfId="8">
  <autoFilter ref="A1:D13" xr:uid="{00000000-0009-0000-0100-000013000000}"/>
  <tableColumns count="4">
    <tableColumn id="1" xr3:uid="{00000000-0010-0000-1300-000001000000}" name="事務欄" dataDxfId="7"/>
    <tableColumn id="2" xr3:uid="{00000000-0010-0000-1300-000002000000}" name="1-2チェック" dataDxfId="6">
      <calculatedColumnFormula>IFERROR(('TOP(まとめ)（行政区別人口)'!#REF!+'TOP(まとめ)（行政区別人口)'!#REF!)='TOP(まとめ)（行政区別人口)'!F6,"×")</calculatedColumnFormula>
    </tableColumn>
    <tableColumn id="3" xr3:uid="{00000000-0010-0000-1300-000003000000}" name="1-3チェック" dataDxfId="5">
      <calculatedColumnFormula>IFERROR('TOP(まとめ)（行政区別人口)'!E6='TOP(まとめ)（行政区別人口)'!C56,"")</calculatedColumnFormula>
    </tableColumn>
    <tableColumn id="4" xr3:uid="{00000000-0010-0000-1300-000004000000}" name="1-4チェック" dataDxfId="4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自然動態" displayName="自然動態" ref="B21:M34" totalsRowShown="0" headerRowDxfId="434" dataDxfId="432" headerRowBorderDxfId="433" tableBorderDxfId="431" totalsRowBorderDxfId="430" headerRowCellStyle="桁区切り">
  <autoFilter ref="B21:M34" xr:uid="{00000000-0009-0000-0100-000001000000}"/>
  <tableColumns count="12">
    <tableColumn id="1" xr3:uid="{00000000-0010-0000-0200-000001000000}" name="区分" dataDxfId="429"/>
    <tableColumn id="2" xr3:uid="{00000000-0010-0000-0200-000002000000}" name="自然動態" dataDxfId="428"/>
    <tableColumn id="3" xr3:uid="{00000000-0010-0000-0200-000003000000}" name="出生" dataDxfId="427" dataCellStyle="桁区切り"/>
    <tableColumn id="4" xr3:uid="{00000000-0010-0000-0200-000004000000}" name="出生（日本人男）" dataDxfId="426" dataCellStyle="桁区切り"/>
    <tableColumn id="5" xr3:uid="{00000000-0010-0000-0200-000005000000}" name="出生（日本人女）" dataDxfId="425" dataCellStyle="桁区切り"/>
    <tableColumn id="6" xr3:uid="{00000000-0010-0000-0200-000006000000}" name="出生（外国人男）" dataDxfId="424" dataCellStyle="桁区切り"/>
    <tableColumn id="7" xr3:uid="{00000000-0010-0000-0200-000007000000}" name="出生（外国人女）" dataDxfId="423" dataCellStyle="桁区切り"/>
    <tableColumn id="8" xr3:uid="{00000000-0010-0000-0200-000008000000}" name="死亡" dataDxfId="422" dataCellStyle="桁区切り"/>
    <tableColumn id="9" xr3:uid="{00000000-0010-0000-0200-000009000000}" name="死亡（日本人男）" dataDxfId="421" dataCellStyle="桁区切り"/>
    <tableColumn id="10" xr3:uid="{00000000-0010-0000-0200-00000A000000}" name="死亡（日本人女）" dataDxfId="420" dataCellStyle="桁区切り"/>
    <tableColumn id="11" xr3:uid="{00000000-0010-0000-0200-00000B000000}" name="死亡（外国人男）" dataDxfId="419" dataCellStyle="桁区切り"/>
    <tableColumn id="12" xr3:uid="{00000000-0010-0000-0200-00000C000000}" name="死亡（外国人女）" dataDxfId="418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社会動態" displayName="社会動態" ref="B37:M50" totalsRowShown="0" headerRowDxfId="417" dataDxfId="415" headerRowBorderDxfId="416" tableBorderDxfId="414" totalsRowBorderDxfId="413" headerRowCellStyle="桁区切り">
  <autoFilter ref="B37:M50" xr:uid="{00000000-0009-0000-0100-000004000000}"/>
  <tableColumns count="12">
    <tableColumn id="1" xr3:uid="{00000000-0010-0000-0300-000001000000}" name="区分" dataDxfId="412"/>
    <tableColumn id="2" xr3:uid="{00000000-0010-0000-0300-000002000000}" name="社会動態" dataDxfId="411"/>
    <tableColumn id="3" xr3:uid="{00000000-0010-0000-0300-000003000000}" name="転入" dataDxfId="410" dataCellStyle="桁区切り"/>
    <tableColumn id="4" xr3:uid="{00000000-0010-0000-0300-000004000000}" name="転入（日本人男）" dataDxfId="409" dataCellStyle="桁区切り">
      <calculatedColumnFormula>SUBTOTAL(109,E26:E37)</calculatedColumnFormula>
    </tableColumn>
    <tableColumn id="5" xr3:uid="{00000000-0010-0000-0300-000005000000}" name="転入（日本人女）" dataDxfId="408" dataCellStyle="桁区切り">
      <calculatedColumnFormula>SUBTOTAL(109,F26:F37)</calculatedColumnFormula>
    </tableColumn>
    <tableColumn id="6" xr3:uid="{00000000-0010-0000-0300-000006000000}" name="転入（外国人男）" dataDxfId="407" dataCellStyle="桁区切り">
      <calculatedColumnFormula>SUM(G26:G37)</calculatedColumnFormula>
    </tableColumn>
    <tableColumn id="7" xr3:uid="{00000000-0010-0000-0300-000007000000}" name="転入（外国人女）" dataDxfId="406" dataCellStyle="桁区切り">
      <calculatedColumnFormula>SUM(H26:H37)</calculatedColumnFormula>
    </tableColumn>
    <tableColumn id="8" xr3:uid="{00000000-0010-0000-0300-000008000000}" name="転出" dataDxfId="405" dataCellStyle="桁区切り"/>
    <tableColumn id="9" xr3:uid="{00000000-0010-0000-0300-000009000000}" name="転出（日本人男）" dataDxfId="404" dataCellStyle="桁区切り">
      <calculatedColumnFormula>SUBTOTAL(109,J26:J37)</calculatedColumnFormula>
    </tableColumn>
    <tableColumn id="10" xr3:uid="{00000000-0010-0000-0300-00000A000000}" name="転出（日本人女）" dataDxfId="403" dataCellStyle="桁区切り">
      <calculatedColumnFormula>SUBTOTAL(109,K26:K37)</calculatedColumnFormula>
    </tableColumn>
    <tableColumn id="11" xr3:uid="{00000000-0010-0000-0300-00000B000000}" name="転出（外国人男）" dataDxfId="402" dataCellStyle="桁区切り">
      <calculatedColumnFormula>SUM(L26:L37)</calculatedColumnFormula>
    </tableColumn>
    <tableColumn id="12" xr3:uid="{00000000-0010-0000-0300-00000C000000}" name="転出（外国人女）" dataDxfId="401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推計人口" displayName="推計人口" ref="B71:H84" totalsRowCount="1" headerRowDxfId="400" dataDxfId="398" headerRowBorderDxfId="399" tableBorderDxfId="397" totalsRowBorderDxfId="396">
  <autoFilter ref="B71:H83" xr:uid="{00000000-0009-0000-0100-000005000000}"/>
  <tableColumns count="7">
    <tableColumn id="1" xr3:uid="{00000000-0010-0000-0400-000001000000}" name="月初" totalsRowLabel="計" dataDxfId="395" totalsRowDxfId="394"/>
    <tableColumn id="2" xr3:uid="{00000000-0010-0000-0400-000002000000}" name="総数" dataDxfId="393" totalsRowDxfId="392" dataCellStyle="桁区切り">
      <calculatedColumnFormula>C71+D72</calculatedColumnFormula>
    </tableColumn>
    <tableColumn id="3" xr3:uid="{00000000-0010-0000-0400-000003000000}" name="総数当月増減" totalsRowFunction="sum" dataDxfId="391" totalsRowDxfId="390" dataCellStyle="桁区切り">
      <calculatedColumnFormula>F5</calculatedColumnFormula>
    </tableColumn>
    <tableColumn id="4" xr3:uid="{00000000-0010-0000-0400-000004000000}" name="男" dataDxfId="389" totalsRowDxfId="388">
      <calculatedColumnFormula>E71+F72</calculatedColumnFormula>
    </tableColumn>
    <tableColumn id="5" xr3:uid="{00000000-0010-0000-0400-000005000000}" name="男当月増減" totalsRowFunction="sum" dataDxfId="387" totalsRowDxfId="386" dataCellStyle="桁区切り">
      <calculatedColumnFormula>I5</calculatedColumnFormula>
    </tableColumn>
    <tableColumn id="6" xr3:uid="{00000000-0010-0000-0400-000006000000}" name="女" dataDxfId="385" totalsRowDxfId="384">
      <calculatedColumnFormula>G71+H72</calculatedColumnFormula>
    </tableColumn>
    <tableColumn id="7" xr3:uid="{00000000-0010-0000-0400-000007000000}" name="女当月増減" totalsRowFunction="sum" dataDxfId="383" totalsRowDxfId="382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05000000}" name="前年１２月" displayName="前年１２月" ref="A1:M270" headerRowDxfId="381" dataDxfId="380">
  <autoFilter ref="A1:M270" xr:uid="{00000000-0009-0000-0100-000026000000}"/>
  <tableColumns count="13">
    <tableColumn id="1" xr3:uid="{00000000-0010-0000-0500-000001000000}" name="年月" totalsRowLabel="集計" dataDxfId="379" totalsRowDxfId="378">
      <calculatedColumnFormula>A1</calculatedColumnFormula>
    </tableColumn>
    <tableColumn id="2" xr3:uid="{00000000-0010-0000-0500-000002000000}" name="和暦" dataDxfId="377" totalsRowDxfId="376">
      <calculatedColumnFormula>B1</calculatedColumnFormula>
    </tableColumn>
    <tableColumn id="3" xr3:uid="{00000000-0010-0000-0500-000003000000}" name="No" dataDxfId="375" totalsRowDxfId="374"/>
    <tableColumn id="4" xr3:uid="{00000000-0010-0000-0500-000004000000}" name="行政区" dataDxfId="373" totalsRowDxfId="372"/>
    <tableColumn id="5" xr3:uid="{00000000-0010-0000-0500-000005000000}" name="行政区名称" dataDxfId="371" totalsRowDxfId="370"/>
    <tableColumn id="6" xr3:uid="{00000000-0010-0000-0500-000006000000}" name="男性人数" dataDxfId="369" totalsRowDxfId="368"/>
    <tableColumn id="7" xr3:uid="{00000000-0010-0000-0500-000007000000}" name="うち外国人男性人数" dataDxfId="367" totalsRowDxfId="366"/>
    <tableColumn id="8" xr3:uid="{00000000-0010-0000-0500-000008000000}" name="女性人数" dataDxfId="365" totalsRowDxfId="364"/>
    <tableColumn id="9" xr3:uid="{00000000-0010-0000-0500-000009000000}" name="うち外国人女性人数" dataDxfId="363" totalsRowDxfId="362"/>
    <tableColumn id="10" xr3:uid="{00000000-0010-0000-0500-00000A000000}" name="合計人数" dataDxfId="361" totalsRowDxfId="360"/>
    <tableColumn id="11" xr3:uid="{00000000-0010-0000-0500-00000B000000}" name="うち外国人合計人数" dataDxfId="359" totalsRowDxfId="358"/>
    <tableColumn id="12" xr3:uid="{00000000-0010-0000-0500-00000C000000}" name="世帯数" dataDxfId="357" totalsRowDxfId="356"/>
    <tableColumn id="13" xr3:uid="{00000000-0010-0000-0500-00000D000000}" name="地域（行政区別）" totalsRowFunction="count" dataDxfId="355" totalsRowDxfId="354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人口１月" displayName="人口１月" ref="A1:M271" headerRowDxfId="353" dataDxfId="352">
  <autoFilter ref="A1:M271" xr:uid="{00000000-0009-0000-0100-000002000000}"/>
  <tableColumns count="13">
    <tableColumn id="1" xr3:uid="{00000000-0010-0000-0600-000001000000}" name="年月" totalsRowLabel="集計" dataDxfId="351" totalsRowDxfId="350">
      <calculatedColumnFormula>A1</calculatedColumnFormula>
    </tableColumn>
    <tableColumn id="2" xr3:uid="{00000000-0010-0000-0600-000002000000}" name="和暦" dataDxfId="349" totalsRowDxfId="348">
      <calculatedColumnFormula>B1</calculatedColumnFormula>
    </tableColumn>
    <tableColumn id="3" xr3:uid="{00000000-0010-0000-0600-000003000000}" name="No" dataDxfId="347" totalsRowDxfId="346"/>
    <tableColumn id="4" xr3:uid="{00000000-0010-0000-0600-000004000000}" name="行政区" dataDxfId="345" totalsRowDxfId="344"/>
    <tableColumn id="5" xr3:uid="{00000000-0010-0000-0600-000005000000}" name="行政区名称" dataDxfId="343" totalsRowDxfId="342"/>
    <tableColumn id="6" xr3:uid="{00000000-0010-0000-0600-000006000000}" name="男性人数" dataDxfId="341" totalsRowDxfId="340"/>
    <tableColumn id="7" xr3:uid="{00000000-0010-0000-0600-000007000000}" name="うち外国人男性人数" dataDxfId="339" totalsRowDxfId="338"/>
    <tableColumn id="8" xr3:uid="{00000000-0010-0000-0600-000008000000}" name="女性人数" dataDxfId="337" totalsRowDxfId="336"/>
    <tableColumn id="9" xr3:uid="{00000000-0010-0000-0600-000009000000}" name="うち外国人女性人数" dataDxfId="335" totalsRowDxfId="334"/>
    <tableColumn id="10" xr3:uid="{00000000-0010-0000-0600-00000A000000}" name="合計人数" dataDxfId="333" totalsRowDxfId="332"/>
    <tableColumn id="11" xr3:uid="{00000000-0010-0000-0600-00000B000000}" name="うち外国人合計人数" dataDxfId="331" totalsRowDxfId="330"/>
    <tableColumn id="12" xr3:uid="{00000000-0010-0000-0600-00000C000000}" name="世帯数" dataDxfId="329" totalsRowDxfId="328"/>
    <tableColumn id="13" xr3:uid="{00000000-0010-0000-0600-00000D000000}" name="地域（行政区別）" totalsRowFunction="count" dataDxfId="327" totalsRowDxfId="326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人口２月" displayName="人口２月" ref="A1:M271" headerRowDxfId="325" dataDxfId="324">
  <autoFilter ref="A1:M271" xr:uid="{00000000-0009-0000-0100-000003000000}"/>
  <tableColumns count="13">
    <tableColumn id="1" xr3:uid="{00000000-0010-0000-0700-000001000000}" name="年月" totalsRowLabel="集計" dataDxfId="323" totalsRowDxfId="322"/>
    <tableColumn id="2" xr3:uid="{00000000-0010-0000-0700-000002000000}" name="和暦" dataDxfId="321" totalsRowDxfId="320"/>
    <tableColumn id="3" xr3:uid="{00000000-0010-0000-0700-000003000000}" name="No" dataDxfId="319" totalsRowDxfId="318"/>
    <tableColumn id="4" xr3:uid="{00000000-0010-0000-0700-000004000000}" name="行政区" dataDxfId="317" totalsRowDxfId="316"/>
    <tableColumn id="5" xr3:uid="{00000000-0010-0000-0700-000005000000}" name="行政区名称" dataDxfId="315" totalsRowDxfId="314"/>
    <tableColumn id="6" xr3:uid="{00000000-0010-0000-0700-000006000000}" name="男性人数" dataDxfId="313" totalsRowDxfId="312"/>
    <tableColumn id="7" xr3:uid="{00000000-0010-0000-0700-000007000000}" name="うち外国人男性人数" dataDxfId="311" totalsRowDxfId="310"/>
    <tableColumn id="8" xr3:uid="{00000000-0010-0000-0700-000008000000}" name="女性人数" dataDxfId="309" totalsRowDxfId="308"/>
    <tableColumn id="9" xr3:uid="{00000000-0010-0000-0700-000009000000}" name="うち外国人女性人数" dataDxfId="307" totalsRowDxfId="306"/>
    <tableColumn id="10" xr3:uid="{00000000-0010-0000-0700-00000A000000}" name="合計人数" dataDxfId="305" totalsRowDxfId="304"/>
    <tableColumn id="11" xr3:uid="{00000000-0010-0000-0700-00000B000000}" name="うち外国人合計人数" dataDxfId="303" totalsRowDxfId="302"/>
    <tableColumn id="12" xr3:uid="{00000000-0010-0000-0700-00000C000000}" name="世帯数" dataDxfId="301" totalsRowDxfId="300"/>
    <tableColumn id="13" xr3:uid="{00000000-0010-0000-0700-00000D000000}" name="地域（行政区別）" totalsRowFunction="count" dataDxfId="299" totalsRowDxfId="298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人口３月" displayName="人口３月" ref="A1:M271" headerRowDxfId="297" dataDxfId="296">
  <autoFilter ref="A1:M271" xr:uid="{00000000-0009-0000-0100-000006000000}"/>
  <tableColumns count="13">
    <tableColumn id="1" xr3:uid="{00000000-0010-0000-0800-000001000000}" name="年月" totalsRowLabel="集計" dataDxfId="295" totalsRowDxfId="294"/>
    <tableColumn id="2" xr3:uid="{00000000-0010-0000-0800-000002000000}" name="和暦" dataDxfId="293" totalsRowDxfId="292"/>
    <tableColumn id="3" xr3:uid="{00000000-0010-0000-0800-000003000000}" name="No" dataDxfId="291" totalsRowDxfId="290"/>
    <tableColumn id="4" xr3:uid="{00000000-0010-0000-0800-000004000000}" name="行政区" dataDxfId="289" totalsRowDxfId="288"/>
    <tableColumn id="5" xr3:uid="{00000000-0010-0000-0800-000005000000}" name="行政区名称" dataDxfId="287" totalsRowDxfId="286"/>
    <tableColumn id="6" xr3:uid="{00000000-0010-0000-0800-000006000000}" name="男性人数" dataDxfId="285" totalsRowDxfId="284"/>
    <tableColumn id="7" xr3:uid="{00000000-0010-0000-0800-000007000000}" name="うち外国人男性人数" dataDxfId="283" totalsRowDxfId="282"/>
    <tableColumn id="8" xr3:uid="{00000000-0010-0000-0800-000008000000}" name="女性人数" dataDxfId="281" totalsRowDxfId="280"/>
    <tableColumn id="9" xr3:uid="{00000000-0010-0000-0800-000009000000}" name="うち外国人女性人数" dataDxfId="279" totalsRowDxfId="278"/>
    <tableColumn id="10" xr3:uid="{00000000-0010-0000-0800-00000A000000}" name="合計人数" dataDxfId="277" totalsRowDxfId="276"/>
    <tableColumn id="11" xr3:uid="{00000000-0010-0000-0800-00000B000000}" name="うち外国人合計人数" dataDxfId="275" totalsRowDxfId="274"/>
    <tableColumn id="12" xr3:uid="{00000000-0010-0000-0800-00000C000000}" name="世帯数" dataDxfId="273" totalsRowDxfId="272"/>
    <tableColumn id="13" xr3:uid="{00000000-0010-0000-0800-00000D000000}" name="地域（行政区別）" totalsRowFunction="count" dataDxfId="271" totalsRowDxfId="27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B1:V103"/>
  <sheetViews>
    <sheetView tabSelected="1" view="pageBreakPreview" topLeftCell="A67" zoomScaleNormal="100" zoomScaleSheetLayoutView="100" workbookViewId="0">
      <selection activeCell="B87" sqref="B87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2000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649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29228</v>
      </c>
      <c r="D6" s="29">
        <f>IF(人口世帯[[#This Row],[世帯数]]&gt;=1,'TOP(まとめ)（行政区別人口)'!C6-前年12月!L2,"")</f>
        <v>3</v>
      </c>
      <c r="E6" s="57">
        <f>'1月'!$J$2</f>
        <v>87663</v>
      </c>
      <c r="F6" s="30">
        <f>IF(人口世帯[[#This Row],[総人口]]&gt;=1,E6-前年12月!J2,"")</f>
        <v>-64</v>
      </c>
      <c r="G6" s="57">
        <f>'1月'!$F$2</f>
        <v>43180</v>
      </c>
      <c r="H6" s="31">
        <f>'1月'!$G$2</f>
        <v>0</v>
      </c>
      <c r="I6" s="30">
        <f>IF(人口世帯[[#This Row],[男]]&gt;=1,人口世帯[[#This Row],[男]]-前年12月!F2,"")</f>
        <v>-27</v>
      </c>
      <c r="J6" s="57">
        <f>'1月'!$H$2</f>
        <v>44483</v>
      </c>
      <c r="K6" s="31">
        <f>'1月'!$I$2</f>
        <v>0</v>
      </c>
      <c r="L6" s="30">
        <f>IF(人口世帯[[#This Row],[女]]&gt;=1,人口世帯[[#This Row],[女]]-前年12月!H2,"")</f>
        <v>-37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29175</v>
      </c>
      <c r="D7" s="29">
        <f>IF(人口世帯[[#This Row],[世帯数]]&gt;=1,C7-C6,"")</f>
        <v>-53</v>
      </c>
      <c r="E7" s="57">
        <f>'2月'!$J$2</f>
        <v>87589</v>
      </c>
      <c r="F7" s="30">
        <f>IF(人口世帯[[#This Row],[総人口]]&gt;=1,E7-E6,"")</f>
        <v>-74</v>
      </c>
      <c r="G7" s="57">
        <f>'2月'!$F$2</f>
        <v>43122</v>
      </c>
      <c r="H7" s="31">
        <f>'2月'!$G$2</f>
        <v>0</v>
      </c>
      <c r="I7" s="30">
        <f>IF(人口世帯[[#This Row],[男]]&gt;=1,人口世帯[[#This Row],[男]]-G6,"")</f>
        <v>-58</v>
      </c>
      <c r="J7" s="57">
        <f>'2月'!$H$2</f>
        <v>44467</v>
      </c>
      <c r="K7" s="31">
        <f>'2月'!$I$2</f>
        <v>0</v>
      </c>
      <c r="L7" s="30">
        <f>IF(人口世帯[[#This Row],[女]]&gt;=1,人口世帯[[#This Row],[女]]-J6,"")</f>
        <v>-16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29017</v>
      </c>
      <c r="D8" s="29">
        <f>IF(人口世帯[[#This Row],[世帯数]]&gt;=1,C8-C7,"")</f>
        <v>-158</v>
      </c>
      <c r="E8" s="57">
        <f>'3月'!$J$2</f>
        <v>87078</v>
      </c>
      <c r="F8" s="30">
        <f>IF(人口世帯[[#This Row],[総人口]]&gt;=1,E8-E7,"")</f>
        <v>-511</v>
      </c>
      <c r="G8" s="57">
        <f>'3月'!$F$2</f>
        <v>42850</v>
      </c>
      <c r="H8" s="31">
        <f>'3月'!$G$2</f>
        <v>0</v>
      </c>
      <c r="I8" s="30">
        <f>IF(人口世帯[[#This Row],[男]]&gt;=1,人口世帯[[#This Row],[男]]-G7,"")</f>
        <v>-272</v>
      </c>
      <c r="J8" s="57">
        <f>'3月'!$H$2</f>
        <v>44228</v>
      </c>
      <c r="K8" s="31">
        <f>'3月'!$I$2</f>
        <v>0</v>
      </c>
      <c r="L8" s="30">
        <f>IF(人口世帯[[#This Row],[女]]&gt;=1,人口世帯[[#This Row],[女]]-J7,"")</f>
        <v>-239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29273</v>
      </c>
      <c r="D9" s="29">
        <f>IF(人口世帯[[#This Row],[世帯数]]&gt;=1,C9-C8,"")</f>
        <v>256</v>
      </c>
      <c r="E9" s="57">
        <f>'4月'!$J$2</f>
        <v>87359</v>
      </c>
      <c r="F9" s="30">
        <f>IF(人口世帯[[#This Row],[総人口]]&gt;=1,E9-E8,"")</f>
        <v>281</v>
      </c>
      <c r="G9" s="57">
        <f>'4月'!$F$2</f>
        <v>43009</v>
      </c>
      <c r="H9" s="31">
        <f>'4月'!$G$2</f>
        <v>0</v>
      </c>
      <c r="I9" s="30">
        <f>IF(人口世帯[[#This Row],[男]]&gt;=1,人口世帯[[#This Row],[男]]-G8,"")</f>
        <v>159</v>
      </c>
      <c r="J9" s="57">
        <f>'4月'!$H$2</f>
        <v>44350</v>
      </c>
      <c r="K9" s="31">
        <f>'4月'!$I$2</f>
        <v>0</v>
      </c>
      <c r="L9" s="30">
        <f>IF(人口世帯[[#This Row],[女]]&gt;=1,人口世帯[[#This Row],[女]]-J8,"")</f>
        <v>122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29302</v>
      </c>
      <c r="D10" s="29">
        <f>IF(人口世帯[[#This Row],[世帯数]]&gt;=1,C10-C9,"")</f>
        <v>29</v>
      </c>
      <c r="E10" s="57">
        <f>'5月'!$J$2</f>
        <v>87375</v>
      </c>
      <c r="F10" s="30">
        <f>IF(人口世帯[[#This Row],[総人口]]&gt;=1,E10-E9,"")</f>
        <v>16</v>
      </c>
      <c r="G10" s="57">
        <f>'5月'!$F$2</f>
        <v>43016</v>
      </c>
      <c r="H10" s="31">
        <f>'5月'!$G$2</f>
        <v>0</v>
      </c>
      <c r="I10" s="30">
        <f>IF(人口世帯[[#This Row],[男]]&gt;=1,人口世帯[[#This Row],[男]]-G9,"")</f>
        <v>7</v>
      </c>
      <c r="J10" s="57">
        <f>'5月'!$H$2</f>
        <v>44359</v>
      </c>
      <c r="K10" s="31">
        <f>'5月'!$I$2</f>
        <v>0</v>
      </c>
      <c r="L10" s="30">
        <f>IF(人口世帯[[#This Row],[女]]&gt;=1,人口世帯[[#This Row],[女]]-J9,"")</f>
        <v>9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29325</v>
      </c>
      <c r="D11" s="29">
        <f>IF(人口世帯[[#This Row],[世帯数]]&gt;=1,C11-C10,"")</f>
        <v>23</v>
      </c>
      <c r="E11" s="57">
        <f>'6月'!$J$2</f>
        <v>87378</v>
      </c>
      <c r="F11" s="30">
        <f>IF(人口世帯[[#This Row],[総人口]]&gt;=1,E11-E10,"")</f>
        <v>3</v>
      </c>
      <c r="G11" s="57">
        <f>'6月'!$F$2</f>
        <v>43015</v>
      </c>
      <c r="H11" s="31">
        <f>'6月'!$G$2</f>
        <v>0</v>
      </c>
      <c r="I11" s="30">
        <f>IF(人口世帯[[#This Row],[男]]&gt;=1,人口世帯[[#This Row],[男]]-G10,"")</f>
        <v>-1</v>
      </c>
      <c r="J11" s="57">
        <f>'6月'!$H$2</f>
        <v>44363</v>
      </c>
      <c r="K11" s="31">
        <f>'6月'!$I$2</f>
        <v>0</v>
      </c>
      <c r="L11" s="30">
        <f>IF(人口世帯[[#This Row],[女]]&gt;=1,人口世帯[[#This Row],[女]]-J10,"")</f>
        <v>4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29291</v>
      </c>
      <c r="D12" s="29">
        <f>IF(人口世帯[[#This Row],[世帯数]]&gt;=1,C12-C11,"")</f>
        <v>-34</v>
      </c>
      <c r="E12" s="57">
        <f>'7月'!$J$2</f>
        <v>87276</v>
      </c>
      <c r="F12" s="30">
        <f>IF(人口世帯[[#This Row],[総人口]]&gt;=1,E12-E11,"")</f>
        <v>-102</v>
      </c>
      <c r="G12" s="57">
        <f>'7月'!$F$2</f>
        <v>42949</v>
      </c>
      <c r="H12" s="31">
        <f>'7月'!$G$2</f>
        <v>0</v>
      </c>
      <c r="I12" s="30">
        <f>IF(人口世帯[[#This Row],[男]]&gt;=1,人口世帯[[#This Row],[男]]-G11,"")</f>
        <v>-66</v>
      </c>
      <c r="J12" s="57">
        <f>'7月'!$H$2</f>
        <v>44327</v>
      </c>
      <c r="K12" s="31">
        <f>'7月'!$I$2</f>
        <v>0</v>
      </c>
      <c r="L12" s="30">
        <f>IF(人口世帯[[#This Row],[女]]&gt;=1,人口世帯[[#This Row],[女]]-J11,"")</f>
        <v>-36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29297</v>
      </c>
      <c r="D13" s="29">
        <f>IF(人口世帯[[#This Row],[世帯数]]&gt;=1,C13-C12,"")</f>
        <v>6</v>
      </c>
      <c r="E13" s="57">
        <f>'8月'!$J$2</f>
        <v>87290</v>
      </c>
      <c r="F13" s="30">
        <f>IF(人口世帯[[#This Row],[総人口]]&gt;=1,E13-E12,"")</f>
        <v>14</v>
      </c>
      <c r="G13" s="57">
        <f>'8月'!$F$2</f>
        <v>42973</v>
      </c>
      <c r="H13" s="31">
        <f>'8月'!$G$2</f>
        <v>0</v>
      </c>
      <c r="I13" s="30">
        <f>IF(人口世帯[[#This Row],[男]]&gt;=1,人口世帯[[#This Row],[男]]-G12,"")</f>
        <v>24</v>
      </c>
      <c r="J13" s="57">
        <f>'8月'!$H$2</f>
        <v>44317</v>
      </c>
      <c r="K13" s="31">
        <f>'8月'!$I$2</f>
        <v>0</v>
      </c>
      <c r="L13" s="30">
        <f>IF(人口世帯[[#This Row],[女]]&gt;=1,人口世帯[[#This Row],[女]]-J12,"")</f>
        <v>-10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29314</v>
      </c>
      <c r="D14" s="29">
        <f>IF(人口世帯[[#This Row],[世帯数]]&gt;=1,C14-C13,"")</f>
        <v>17</v>
      </c>
      <c r="E14" s="57">
        <f>'9月'!$J$2</f>
        <v>87292</v>
      </c>
      <c r="F14" s="30">
        <f>IF(人口世帯[[#This Row],[総人口]]&gt;=1,E14-E13,"")</f>
        <v>2</v>
      </c>
      <c r="G14" s="57">
        <f>'9月'!$F$2</f>
        <v>42983</v>
      </c>
      <c r="H14" s="31">
        <f>'9月'!$G$2</f>
        <v>0</v>
      </c>
      <c r="I14" s="30">
        <f>IF(人口世帯[[#This Row],[男]]&gt;=1,人口世帯[[#This Row],[男]]-G13,"")</f>
        <v>10</v>
      </c>
      <c r="J14" s="57">
        <f>'9月'!$H$2</f>
        <v>44309</v>
      </c>
      <c r="K14" s="31">
        <f>'9月'!$I$2</f>
        <v>0</v>
      </c>
      <c r="L14" s="30">
        <f>IF(人口世帯[[#This Row],[女]]&gt;=1,人口世帯[[#This Row],[女]]-J13,"")</f>
        <v>-8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29336</v>
      </c>
      <c r="D15" s="29">
        <f>IF(人口世帯[[#This Row],[世帯数]]&gt;=1,C15-C14,"")</f>
        <v>22</v>
      </c>
      <c r="E15" s="57">
        <f>'10月'!$J$2</f>
        <v>87326</v>
      </c>
      <c r="F15" s="30">
        <f>IF(人口世帯[[#This Row],[総人口]]&gt;=1,E15-E14,"")</f>
        <v>34</v>
      </c>
      <c r="G15" s="57">
        <f>'10月'!$F$2</f>
        <v>43014</v>
      </c>
      <c r="H15" s="31">
        <f>'10月'!$G$2</f>
        <v>0</v>
      </c>
      <c r="I15" s="30">
        <f>IF(人口世帯[[#This Row],[男]]&gt;=1,人口世帯[[#This Row],[男]]-G14,"")</f>
        <v>31</v>
      </c>
      <c r="J15" s="57">
        <f>'10月'!$H$2</f>
        <v>44312</v>
      </c>
      <c r="K15" s="31">
        <f>'10月'!$I$2</f>
        <v>0</v>
      </c>
      <c r="L15" s="30">
        <f>IF(人口世帯[[#This Row],[女]]&gt;=1,人口世帯[[#This Row],[女]]-J14,"")</f>
        <v>3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29328</v>
      </c>
      <c r="D16" s="29">
        <f>IF(人口世帯[[#This Row],[世帯数]]&gt;=1,C16-C15,"")</f>
        <v>-8</v>
      </c>
      <c r="E16" s="57">
        <f>'11月'!$J$2</f>
        <v>87305</v>
      </c>
      <c r="F16" s="30">
        <f>IF(人口世帯[[#This Row],[総人口]]&gt;=1,E16-E15,"")</f>
        <v>-21</v>
      </c>
      <c r="G16" s="57">
        <f>'11月'!$F$2</f>
        <v>43003</v>
      </c>
      <c r="H16" s="31">
        <f>'11月'!$G$2</f>
        <v>0</v>
      </c>
      <c r="I16" s="30">
        <f>IF(人口世帯[[#This Row],[男]]&gt;=1,人口世帯[[#This Row],[男]]-G15,"")</f>
        <v>-11</v>
      </c>
      <c r="J16" s="57">
        <f>'11月'!$H$2</f>
        <v>44302</v>
      </c>
      <c r="K16" s="31">
        <f>'11月'!$I$2</f>
        <v>0</v>
      </c>
      <c r="L16" s="30">
        <f>IF(人口世帯[[#This Row],[女]]&gt;=1,人口世帯[[#This Row],[女]]-J15,"")</f>
        <v>-10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29345</v>
      </c>
      <c r="D17" s="29">
        <f>IF(人口世帯[[#This Row],[世帯数]]&gt;=1,C17-C16,"")</f>
        <v>17</v>
      </c>
      <c r="E17" s="58">
        <f>'12月'!$J$2</f>
        <v>87295</v>
      </c>
      <c r="F17" s="30">
        <f>IF(人口世帯[[#This Row],[総人口]]&gt;=1,E17-E16,"")</f>
        <v>-10</v>
      </c>
      <c r="G17" s="57">
        <f>'12月'!$F$2</f>
        <v>43012</v>
      </c>
      <c r="H17" s="31">
        <f>'12月'!$G$2</f>
        <v>0</v>
      </c>
      <c r="I17" s="30">
        <f>IF(人口世帯[[#This Row],[男]]&gt;=1,人口世帯[[#This Row],[男]]-G16,"")</f>
        <v>9</v>
      </c>
      <c r="J17" s="57">
        <f>'12月'!$H$2</f>
        <v>44283</v>
      </c>
      <c r="K17" s="31">
        <f>'12月'!$I$2</f>
        <v>0</v>
      </c>
      <c r="L17" s="30">
        <f>IF(人口世帯[[#This Row],[女]]&gt;=1,人口世帯[[#This Row],[女]]-J16,"")</f>
        <v>-19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585</v>
      </c>
    </row>
    <row r="20" spans="2:14" ht="16.8" thickBot="1" x14ac:dyDescent="0.25">
      <c r="B20" s="47" t="s">
        <v>586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587</v>
      </c>
      <c r="D21" s="88" t="s">
        <v>588</v>
      </c>
      <c r="E21" s="89" t="s">
        <v>589</v>
      </c>
      <c r="F21" s="90" t="s">
        <v>590</v>
      </c>
      <c r="G21" s="89" t="s">
        <v>591</v>
      </c>
      <c r="H21" s="91" t="s">
        <v>592</v>
      </c>
      <c r="I21" s="92" t="s">
        <v>593</v>
      </c>
      <c r="J21" s="93" t="s">
        <v>594</v>
      </c>
      <c r="K21" s="90" t="s">
        <v>595</v>
      </c>
      <c r="L21" s="93" t="s">
        <v>596</v>
      </c>
      <c r="M21" s="91" t="s">
        <v>597</v>
      </c>
    </row>
    <row r="22" spans="2:14" x14ac:dyDescent="0.2">
      <c r="B22" s="39" t="s">
        <v>23</v>
      </c>
      <c r="C22" s="94">
        <f t="shared" ref="C22:C33" si="0">D22-I22</f>
        <v>-6</v>
      </c>
      <c r="D22" s="95">
        <f>SUM(E22:H22)</f>
        <v>73</v>
      </c>
      <c r="E22" s="99">
        <v>38</v>
      </c>
      <c r="F22" s="122">
        <v>35</v>
      </c>
      <c r="G22" s="97">
        <v>0</v>
      </c>
      <c r="H22" s="98">
        <v>0</v>
      </c>
      <c r="I22" s="95">
        <f>SUM(J22:M22)</f>
        <v>79</v>
      </c>
      <c r="J22" s="99">
        <v>34</v>
      </c>
      <c r="K22" s="96">
        <v>45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-21</v>
      </c>
      <c r="D23" s="95">
        <f t="shared" ref="D23:D33" si="1">SUM(E23:H23)</f>
        <v>52</v>
      </c>
      <c r="E23" s="97">
        <v>28</v>
      </c>
      <c r="F23" s="96">
        <v>24</v>
      </c>
      <c r="G23" s="97">
        <v>0</v>
      </c>
      <c r="H23" s="98">
        <v>0</v>
      </c>
      <c r="I23" s="95">
        <f t="shared" ref="I23:I33" si="2">SUM(J23:M23)</f>
        <v>73</v>
      </c>
      <c r="J23" s="99">
        <v>42</v>
      </c>
      <c r="K23" s="96">
        <v>31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23</v>
      </c>
      <c r="D24" s="95">
        <f t="shared" si="1"/>
        <v>83</v>
      </c>
      <c r="E24" s="97">
        <v>46</v>
      </c>
      <c r="F24" s="96">
        <v>37</v>
      </c>
      <c r="G24" s="97">
        <v>0</v>
      </c>
      <c r="H24" s="98">
        <v>0</v>
      </c>
      <c r="I24" s="95">
        <f t="shared" si="2"/>
        <v>60</v>
      </c>
      <c r="J24" s="99">
        <v>35</v>
      </c>
      <c r="K24" s="96">
        <v>25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-5</v>
      </c>
      <c r="D25" s="95">
        <f t="shared" si="1"/>
        <v>51</v>
      </c>
      <c r="E25" s="97">
        <v>26</v>
      </c>
      <c r="F25" s="96">
        <v>25</v>
      </c>
      <c r="G25" s="97">
        <v>0</v>
      </c>
      <c r="H25" s="98">
        <v>0</v>
      </c>
      <c r="I25" s="95">
        <f t="shared" si="2"/>
        <v>56</v>
      </c>
      <c r="J25" s="99">
        <v>37</v>
      </c>
      <c r="K25" s="96">
        <v>19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16</v>
      </c>
      <c r="D26" s="95">
        <f t="shared" si="1"/>
        <v>76</v>
      </c>
      <c r="E26" s="97">
        <v>42</v>
      </c>
      <c r="F26" s="96">
        <v>33</v>
      </c>
      <c r="G26" s="97">
        <v>0</v>
      </c>
      <c r="H26" s="98">
        <v>1</v>
      </c>
      <c r="I26" s="95">
        <f t="shared" si="2"/>
        <v>60</v>
      </c>
      <c r="J26" s="99">
        <v>30</v>
      </c>
      <c r="K26" s="96">
        <v>30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5</v>
      </c>
      <c r="D27" s="95">
        <f t="shared" si="1"/>
        <v>61</v>
      </c>
      <c r="E27" s="97">
        <v>25</v>
      </c>
      <c r="F27" s="96">
        <v>35</v>
      </c>
      <c r="G27" s="97">
        <v>0</v>
      </c>
      <c r="H27" s="98">
        <v>1</v>
      </c>
      <c r="I27" s="95">
        <f t="shared" si="2"/>
        <v>56</v>
      </c>
      <c r="J27" s="99">
        <v>33</v>
      </c>
      <c r="K27" s="96">
        <v>23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15</v>
      </c>
      <c r="D28" s="95">
        <f t="shared" si="1"/>
        <v>68</v>
      </c>
      <c r="E28" s="97">
        <v>34</v>
      </c>
      <c r="F28" s="96">
        <v>34</v>
      </c>
      <c r="G28" s="97">
        <v>0</v>
      </c>
      <c r="H28" s="98">
        <v>0</v>
      </c>
      <c r="I28" s="95">
        <f t="shared" si="2"/>
        <v>53</v>
      </c>
      <c r="J28" s="99">
        <v>31</v>
      </c>
      <c r="K28" s="96">
        <v>22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25</v>
      </c>
      <c r="D29" s="95">
        <f t="shared" si="1"/>
        <v>73</v>
      </c>
      <c r="E29" s="97">
        <v>44</v>
      </c>
      <c r="F29" s="96">
        <v>29</v>
      </c>
      <c r="G29" s="97">
        <v>0</v>
      </c>
      <c r="H29" s="98">
        <v>0</v>
      </c>
      <c r="I29" s="95">
        <f t="shared" si="2"/>
        <v>48</v>
      </c>
      <c r="J29" s="99">
        <v>18</v>
      </c>
      <c r="K29" s="96">
        <v>30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6</v>
      </c>
      <c r="D30" s="95">
        <f t="shared" si="1"/>
        <v>63</v>
      </c>
      <c r="E30" s="97">
        <v>32</v>
      </c>
      <c r="F30" s="96">
        <v>30</v>
      </c>
      <c r="G30" s="97">
        <v>1</v>
      </c>
      <c r="H30" s="98">
        <v>0</v>
      </c>
      <c r="I30" s="95">
        <f t="shared" si="2"/>
        <v>57</v>
      </c>
      <c r="J30" s="99">
        <v>31</v>
      </c>
      <c r="K30" s="96">
        <v>26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10</v>
      </c>
      <c r="D31" s="95">
        <f t="shared" si="1"/>
        <v>69</v>
      </c>
      <c r="E31" s="97">
        <v>41</v>
      </c>
      <c r="F31" s="96">
        <v>28</v>
      </c>
      <c r="G31" s="97">
        <v>0</v>
      </c>
      <c r="H31" s="98">
        <v>0</v>
      </c>
      <c r="I31" s="95">
        <f t="shared" si="2"/>
        <v>59</v>
      </c>
      <c r="J31" s="99">
        <v>30</v>
      </c>
      <c r="K31" s="96">
        <v>29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-15</v>
      </c>
      <c r="D32" s="95">
        <f t="shared" si="1"/>
        <v>51</v>
      </c>
      <c r="E32" s="97">
        <v>28</v>
      </c>
      <c r="F32" s="96">
        <v>22</v>
      </c>
      <c r="G32" s="97">
        <v>0</v>
      </c>
      <c r="H32" s="98">
        <v>1</v>
      </c>
      <c r="I32" s="95">
        <f t="shared" si="2"/>
        <v>66</v>
      </c>
      <c r="J32" s="99">
        <v>35</v>
      </c>
      <c r="K32" s="96">
        <v>31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-4</v>
      </c>
      <c r="D33" s="95">
        <f t="shared" si="1"/>
        <v>62</v>
      </c>
      <c r="E33" s="97">
        <v>33</v>
      </c>
      <c r="F33" s="96">
        <v>29</v>
      </c>
      <c r="G33" s="97">
        <v>0</v>
      </c>
      <c r="H33" s="98">
        <v>0</v>
      </c>
      <c r="I33" s="95">
        <f t="shared" si="2"/>
        <v>66</v>
      </c>
      <c r="J33" s="99">
        <v>33</v>
      </c>
      <c r="K33" s="96">
        <v>33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49</v>
      </c>
      <c r="D34" s="100">
        <f t="shared" si="3"/>
        <v>782</v>
      </c>
      <c r="E34" s="101">
        <f>SUBTOTAL(109,E22:E33)</f>
        <v>417</v>
      </c>
      <c r="F34" s="123">
        <f>SUBTOTAL(109,F22:F33)</f>
        <v>361</v>
      </c>
      <c r="G34" s="102">
        <f>SUBTOTAL(109,G22:G33)</f>
        <v>1</v>
      </c>
      <c r="H34" s="101">
        <f>SUBTOTAL(109,H22:H33)</f>
        <v>3</v>
      </c>
      <c r="I34" s="100">
        <f t="shared" si="3"/>
        <v>733</v>
      </c>
      <c r="J34" s="124">
        <f>SUBTOTAL(109,J22:J33)</f>
        <v>389</v>
      </c>
      <c r="K34" s="125">
        <f>SUBTOTAL(109,K22:K33)</f>
        <v>344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8"/>
      <c r="D35" s="119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598</v>
      </c>
    </row>
    <row r="37" spans="2:15" x14ac:dyDescent="0.2">
      <c r="B37" s="86" t="s">
        <v>34</v>
      </c>
      <c r="C37" s="87" t="s">
        <v>599</v>
      </c>
      <c r="D37" s="88" t="s">
        <v>600</v>
      </c>
      <c r="E37" s="89" t="s">
        <v>601</v>
      </c>
      <c r="F37" s="90" t="s">
        <v>602</v>
      </c>
      <c r="G37" s="89" t="s">
        <v>603</v>
      </c>
      <c r="H37" s="91" t="s">
        <v>604</v>
      </c>
      <c r="I37" s="92" t="s">
        <v>605</v>
      </c>
      <c r="J37" s="93" t="s">
        <v>606</v>
      </c>
      <c r="K37" s="90" t="s">
        <v>607</v>
      </c>
      <c r="L37" s="93" t="s">
        <v>608</v>
      </c>
      <c r="M37" s="91" t="s">
        <v>609</v>
      </c>
    </row>
    <row r="38" spans="2:15" x14ac:dyDescent="0.2">
      <c r="B38" s="39" t="s">
        <v>23</v>
      </c>
      <c r="C38" s="94">
        <f t="shared" ref="C38:C49" si="4">D38-I38</f>
        <v>-65</v>
      </c>
      <c r="D38" s="95">
        <f>SUM(E38:H38)</f>
        <v>100</v>
      </c>
      <c r="E38" s="97">
        <v>45</v>
      </c>
      <c r="F38" s="96">
        <v>36</v>
      </c>
      <c r="G38" s="97">
        <v>2</v>
      </c>
      <c r="H38" s="98">
        <v>17</v>
      </c>
      <c r="I38" s="95">
        <f>SUM(J38:M38)</f>
        <v>165</v>
      </c>
      <c r="J38" s="99">
        <v>76</v>
      </c>
      <c r="K38" s="96">
        <v>63</v>
      </c>
      <c r="L38" s="99">
        <v>12</v>
      </c>
      <c r="M38" s="98">
        <v>14</v>
      </c>
      <c r="O38" s="40"/>
    </row>
    <row r="39" spans="2:15" x14ac:dyDescent="0.2">
      <c r="B39" s="39" t="s">
        <v>1</v>
      </c>
      <c r="C39" s="94">
        <f t="shared" si="4"/>
        <v>-43</v>
      </c>
      <c r="D39" s="95">
        <f t="shared" ref="D39:D49" si="5">SUM(E39:H39)</f>
        <v>156</v>
      </c>
      <c r="E39" s="97">
        <v>70</v>
      </c>
      <c r="F39" s="96">
        <v>56</v>
      </c>
      <c r="G39" s="97">
        <v>12</v>
      </c>
      <c r="H39" s="98">
        <v>18</v>
      </c>
      <c r="I39" s="95">
        <f t="shared" ref="I39:I49" si="6">SUM(J39:M39)</f>
        <v>199</v>
      </c>
      <c r="J39" s="99">
        <v>114</v>
      </c>
      <c r="K39" s="96">
        <v>65</v>
      </c>
      <c r="L39" s="99">
        <v>2</v>
      </c>
      <c r="M39" s="98">
        <v>18</v>
      </c>
      <c r="O39" s="40"/>
    </row>
    <row r="40" spans="2:15" x14ac:dyDescent="0.2">
      <c r="B40" s="39" t="s">
        <v>3</v>
      </c>
      <c r="C40" s="94">
        <f t="shared" si="4"/>
        <v>-522</v>
      </c>
      <c r="D40" s="95">
        <f t="shared" si="5"/>
        <v>436</v>
      </c>
      <c r="E40" s="97">
        <v>229</v>
      </c>
      <c r="F40" s="96">
        <v>175</v>
      </c>
      <c r="G40" s="97">
        <v>4</v>
      </c>
      <c r="H40" s="98">
        <v>28</v>
      </c>
      <c r="I40" s="95">
        <f t="shared" si="6"/>
        <v>958</v>
      </c>
      <c r="J40" s="99">
        <v>512</v>
      </c>
      <c r="K40" s="96">
        <v>426</v>
      </c>
      <c r="L40" s="99">
        <v>6</v>
      </c>
      <c r="M40" s="98">
        <v>14</v>
      </c>
      <c r="O40" s="40"/>
    </row>
    <row r="41" spans="2:15" x14ac:dyDescent="0.2">
      <c r="B41" s="39" t="s">
        <v>24</v>
      </c>
      <c r="C41" s="94">
        <f t="shared" si="4"/>
        <v>307</v>
      </c>
      <c r="D41" s="95">
        <f t="shared" si="5"/>
        <v>626</v>
      </c>
      <c r="E41" s="97">
        <v>334</v>
      </c>
      <c r="F41" s="96">
        <v>233</v>
      </c>
      <c r="G41" s="97">
        <v>33</v>
      </c>
      <c r="H41" s="98">
        <v>26</v>
      </c>
      <c r="I41" s="95">
        <f t="shared" si="6"/>
        <v>319</v>
      </c>
      <c r="J41" s="99">
        <v>164</v>
      </c>
      <c r="K41" s="96">
        <v>117</v>
      </c>
      <c r="L41" s="99">
        <v>23</v>
      </c>
      <c r="M41" s="98">
        <v>15</v>
      </c>
      <c r="O41" s="40"/>
    </row>
    <row r="42" spans="2:15" x14ac:dyDescent="0.2">
      <c r="B42" s="39" t="s">
        <v>25</v>
      </c>
      <c r="C42" s="94">
        <f t="shared" si="4"/>
        <v>8</v>
      </c>
      <c r="D42" s="95">
        <f t="shared" si="5"/>
        <v>180</v>
      </c>
      <c r="E42" s="97">
        <v>86</v>
      </c>
      <c r="F42" s="96">
        <v>66</v>
      </c>
      <c r="G42" s="97">
        <v>10</v>
      </c>
      <c r="H42" s="98">
        <v>18</v>
      </c>
      <c r="I42" s="95">
        <f t="shared" si="6"/>
        <v>172</v>
      </c>
      <c r="J42" s="99">
        <v>91</v>
      </c>
      <c r="K42" s="96">
        <v>60</v>
      </c>
      <c r="L42" s="99">
        <v>12</v>
      </c>
      <c r="M42" s="98">
        <v>9</v>
      </c>
      <c r="O42" s="40"/>
    </row>
    <row r="43" spans="2:15" x14ac:dyDescent="0.2">
      <c r="B43" s="39" t="s">
        <v>26</v>
      </c>
      <c r="C43" s="94">
        <f t="shared" si="4"/>
        <v>-8</v>
      </c>
      <c r="D43" s="95">
        <f t="shared" si="5"/>
        <v>155</v>
      </c>
      <c r="E43" s="97">
        <v>72</v>
      </c>
      <c r="F43" s="96">
        <v>56</v>
      </c>
      <c r="G43" s="97">
        <v>7</v>
      </c>
      <c r="H43" s="98">
        <v>20</v>
      </c>
      <c r="I43" s="95">
        <f t="shared" si="6"/>
        <v>163</v>
      </c>
      <c r="J43" s="99">
        <v>65</v>
      </c>
      <c r="K43" s="96">
        <v>64</v>
      </c>
      <c r="L43" s="99">
        <v>15</v>
      </c>
      <c r="M43" s="98">
        <v>19</v>
      </c>
      <c r="O43" s="40"/>
    </row>
    <row r="44" spans="2:15" x14ac:dyDescent="0.2">
      <c r="B44" s="39" t="s">
        <v>27</v>
      </c>
      <c r="C44" s="94">
        <f t="shared" si="4"/>
        <v>-144</v>
      </c>
      <c r="D44" s="95">
        <f t="shared" si="5"/>
        <v>142</v>
      </c>
      <c r="E44" s="97">
        <v>73</v>
      </c>
      <c r="F44" s="96">
        <v>55</v>
      </c>
      <c r="G44" s="97">
        <v>3</v>
      </c>
      <c r="H44" s="98">
        <v>11</v>
      </c>
      <c r="I44" s="95">
        <f t="shared" si="6"/>
        <v>286</v>
      </c>
      <c r="J44" s="99">
        <v>142</v>
      </c>
      <c r="K44" s="96">
        <v>103</v>
      </c>
      <c r="L44" s="99">
        <v>12</v>
      </c>
      <c r="M44" s="98">
        <v>29</v>
      </c>
      <c r="O44" s="40"/>
    </row>
    <row r="45" spans="2:15" x14ac:dyDescent="0.2">
      <c r="B45" s="39" t="s">
        <v>28</v>
      </c>
      <c r="C45" s="94">
        <f t="shared" si="4"/>
        <v>-33</v>
      </c>
      <c r="D45" s="95">
        <f t="shared" si="5"/>
        <v>175</v>
      </c>
      <c r="E45" s="97">
        <v>93</v>
      </c>
      <c r="F45" s="96">
        <v>68</v>
      </c>
      <c r="G45" s="97">
        <v>7</v>
      </c>
      <c r="H45" s="98">
        <v>7</v>
      </c>
      <c r="I45" s="95">
        <f t="shared" si="6"/>
        <v>208</v>
      </c>
      <c r="J45" s="99">
        <v>95</v>
      </c>
      <c r="K45" s="96">
        <v>77</v>
      </c>
      <c r="L45" s="99">
        <v>8</v>
      </c>
      <c r="M45" s="98">
        <v>28</v>
      </c>
      <c r="O45" s="40"/>
    </row>
    <row r="46" spans="2:15" x14ac:dyDescent="0.2">
      <c r="B46" s="39" t="s">
        <v>29</v>
      </c>
      <c r="C46" s="94">
        <f t="shared" si="4"/>
        <v>5</v>
      </c>
      <c r="D46" s="95">
        <f t="shared" si="5"/>
        <v>148</v>
      </c>
      <c r="E46" s="97">
        <v>74</v>
      </c>
      <c r="F46" s="96">
        <v>48</v>
      </c>
      <c r="G46" s="97">
        <v>8</v>
      </c>
      <c r="H46" s="98">
        <v>18</v>
      </c>
      <c r="I46" s="95">
        <f t="shared" si="6"/>
        <v>143</v>
      </c>
      <c r="J46" s="99">
        <v>65</v>
      </c>
      <c r="K46" s="96">
        <v>60</v>
      </c>
      <c r="L46" s="99">
        <v>4</v>
      </c>
      <c r="M46" s="98">
        <v>14</v>
      </c>
      <c r="O46" s="40"/>
    </row>
    <row r="47" spans="2:15" x14ac:dyDescent="0.2">
      <c r="B47" s="39" t="s">
        <v>30</v>
      </c>
      <c r="C47" s="94">
        <f t="shared" si="4"/>
        <v>23</v>
      </c>
      <c r="D47" s="95">
        <f t="shared" si="5"/>
        <v>201</v>
      </c>
      <c r="E47" s="97">
        <v>104</v>
      </c>
      <c r="F47" s="96">
        <v>75</v>
      </c>
      <c r="G47" s="97">
        <v>11</v>
      </c>
      <c r="H47" s="98">
        <v>11</v>
      </c>
      <c r="I47" s="95">
        <f t="shared" si="6"/>
        <v>178</v>
      </c>
      <c r="J47" s="99">
        <v>84</v>
      </c>
      <c r="K47" s="96">
        <v>71</v>
      </c>
      <c r="L47" s="99">
        <v>10</v>
      </c>
      <c r="M47" s="98">
        <v>13</v>
      </c>
      <c r="O47" s="40"/>
    </row>
    <row r="48" spans="2:15" x14ac:dyDescent="0.2">
      <c r="B48" s="39" t="s">
        <v>31</v>
      </c>
      <c r="C48" s="94">
        <f t="shared" si="4"/>
        <v>9</v>
      </c>
      <c r="D48" s="95">
        <f t="shared" si="5"/>
        <v>163</v>
      </c>
      <c r="E48" s="97">
        <v>68</v>
      </c>
      <c r="F48" s="96">
        <v>53</v>
      </c>
      <c r="G48" s="97">
        <v>14</v>
      </c>
      <c r="H48" s="98">
        <v>28</v>
      </c>
      <c r="I48" s="95">
        <f t="shared" si="6"/>
        <v>154</v>
      </c>
      <c r="J48" s="99">
        <v>72</v>
      </c>
      <c r="K48" s="96">
        <v>54</v>
      </c>
      <c r="L48" s="99">
        <v>14</v>
      </c>
      <c r="M48" s="98">
        <v>14</v>
      </c>
      <c r="O48" s="40"/>
    </row>
    <row r="49" spans="2:20" x14ac:dyDescent="0.2">
      <c r="B49" s="39" t="s">
        <v>32</v>
      </c>
      <c r="C49" s="94">
        <f t="shared" si="4"/>
        <v>-6</v>
      </c>
      <c r="D49" s="95">
        <f t="shared" si="5"/>
        <v>134</v>
      </c>
      <c r="E49" s="97">
        <v>66</v>
      </c>
      <c r="F49" s="96">
        <v>57</v>
      </c>
      <c r="G49" s="97">
        <v>6</v>
      </c>
      <c r="H49" s="98">
        <v>5</v>
      </c>
      <c r="I49" s="95">
        <f t="shared" si="6"/>
        <v>140</v>
      </c>
      <c r="J49" s="99">
        <v>57</v>
      </c>
      <c r="K49" s="96">
        <v>72</v>
      </c>
      <c r="L49" s="99">
        <v>5</v>
      </c>
      <c r="M49" s="98">
        <v>6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-469</v>
      </c>
      <c r="D50" s="100">
        <f t="shared" si="7"/>
        <v>2616</v>
      </c>
      <c r="E50" s="101">
        <f t="shared" ref="E50" si="8">SUBTOTAL(109,E38:E49)</f>
        <v>1314</v>
      </c>
      <c r="F50" s="123">
        <f t="shared" ref="F50" si="9">SUBTOTAL(109,F38:F49)</f>
        <v>978</v>
      </c>
      <c r="G50" s="102">
        <f t="shared" ref="G50" si="10">SUM(G38:G49)</f>
        <v>117</v>
      </c>
      <c r="H50" s="101">
        <f t="shared" ref="H50" si="11">SUM(H38:H49)</f>
        <v>207</v>
      </c>
      <c r="I50" s="100">
        <f t="shared" si="7"/>
        <v>3085</v>
      </c>
      <c r="J50" s="101">
        <f t="shared" ref="J50" si="12">SUBTOTAL(109,J38:J49)</f>
        <v>1537</v>
      </c>
      <c r="K50" s="123">
        <f t="shared" ref="K50" si="13">SUBTOTAL(109,K38:K49)</f>
        <v>1232</v>
      </c>
      <c r="L50" s="102">
        <f t="shared" ref="L50" si="14">SUM(L38:L49)</f>
        <v>123</v>
      </c>
      <c r="M50" s="101">
        <f t="shared" ref="M50" si="15">SUM(M38:M49)</f>
        <v>193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618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87663</v>
      </c>
      <c r="D56" s="60">
        <f>SUMIF(人口１月[地域（行政区別）],D$55,人口１月[合計人数])</f>
        <v>43337</v>
      </c>
      <c r="E56" s="60">
        <f>SUMIF(人口１月[地域（行政区別）],E$55,人口１月[合計人数])</f>
        <v>5280</v>
      </c>
      <c r="F56" s="60">
        <f>SUMIF(人口１月[地域（行政区別）],F$55,人口１月[合計人数])</f>
        <v>6124</v>
      </c>
      <c r="G56" s="60">
        <f>SUMIF(人口１月[地域（行政区別）],G$55,人口１月[合計人数])</f>
        <v>3340</v>
      </c>
      <c r="H56" s="60">
        <f>SUMIF(人口１月[地域（行政区別）],H$55,人口１月[合計人数])</f>
        <v>7955</v>
      </c>
      <c r="I56" s="60">
        <f>SUMIF(人口１月[地域（行政区別）],I$55,人口１月[合計人数])</f>
        <v>5481</v>
      </c>
      <c r="J56" s="60">
        <f>SUMIF(人口１月[地域（行政区別）],J$55,人口１月[合計人数])</f>
        <v>1253</v>
      </c>
      <c r="K56" s="60">
        <f>SUMIF(人口１月[地域（行政区別）],K$55,人口１月[合計人数])</f>
        <v>363</v>
      </c>
      <c r="L56" s="60">
        <f>SUMIF(人口１月[地域（行政区別）],L$55,人口１月[合計人数])</f>
        <v>1429</v>
      </c>
      <c r="M56" s="60">
        <f>SUMIF(人口１月[地域（行政区別）],M$55,人口１月[合計人数])</f>
        <v>768</v>
      </c>
      <c r="N56" s="60">
        <f>SUMIF(人口１月[地域（行政区別）],N$55,人口１月[合計人数])</f>
        <v>1938</v>
      </c>
      <c r="O56" s="60">
        <f>SUMIF(人口１月[地域（行政区別）],O$55,人口１月[合計人数])</f>
        <v>4407</v>
      </c>
      <c r="P56" s="60">
        <f>SUMIF(人口１月[地域（行政区別）],P$55,人口１月[合計人数])</f>
        <v>2093</v>
      </c>
      <c r="Q56" s="60">
        <f>SUMIF(人口１月[地域（行政区別）],Q$55,人口１月[合計人数])</f>
        <v>2081</v>
      </c>
      <c r="R56" s="60">
        <f>SUMIF(人口１月[地域（行政区別）],R$55,人口１月[合計人数])</f>
        <v>1814</v>
      </c>
      <c r="T56" s="40"/>
    </row>
    <row r="57" spans="2:20" x14ac:dyDescent="0.2">
      <c r="B57" s="39" t="s">
        <v>2</v>
      </c>
      <c r="C57" s="60">
        <f>SUM('TOP(まとめ)（行政区別人口)'!$D57:$R57)</f>
        <v>87589</v>
      </c>
      <c r="D57" s="60">
        <f>SUMIF(人口２月[地域（行政区別）],D$55,人口２月[合計人数])</f>
        <v>43295</v>
      </c>
      <c r="E57" s="60">
        <f>SUMIF(人口２月[地域（行政区別）],E$55,人口２月[合計人数])</f>
        <v>5270</v>
      </c>
      <c r="F57" s="60">
        <f>SUMIF(人口２月[地域（行政区別）],F$55,人口２月[合計人数])</f>
        <v>6131</v>
      </c>
      <c r="G57" s="60">
        <f>SUMIF(人口２月[地域（行政区別）],G$55,人口２月[合計人数])</f>
        <v>3346</v>
      </c>
      <c r="H57" s="60">
        <f>SUMIF(人口２月[地域（行政区別）],H$55,人口２月[合計人数])</f>
        <v>7961</v>
      </c>
      <c r="I57" s="60">
        <f>SUMIF(人口２月[地域（行政区別）],I$55,人口２月[合計人数])</f>
        <v>5459</v>
      </c>
      <c r="J57" s="60">
        <f>SUMIF(人口２月[地域（行政区別）],J$55,人口２月[合計人数])</f>
        <v>1258</v>
      </c>
      <c r="K57" s="60">
        <f>SUMIF(人口２月[地域（行政区別）],K$55,人口２月[合計人数])</f>
        <v>363</v>
      </c>
      <c r="L57" s="60">
        <f>SUMIF(人口２月[地域（行政区別）],L$55,人口２月[合計人数])</f>
        <v>1427</v>
      </c>
      <c r="M57" s="60">
        <f>SUMIF(人口２月[地域（行政区別）],M$55,人口２月[合計人数])</f>
        <v>769</v>
      </c>
      <c r="N57" s="60">
        <f>SUMIF(人口２月[地域（行政区別）],N$55,人口２月[合計人数])</f>
        <v>1934</v>
      </c>
      <c r="O57" s="60">
        <f>SUMIF(人口２月[地域（行政区別）],O$55,人口２月[合計人数])</f>
        <v>4400</v>
      </c>
      <c r="P57" s="60">
        <f>SUMIF(人口２月[地域（行政区別）],P$55,人口２月[合計人数])</f>
        <v>2088</v>
      </c>
      <c r="Q57" s="60">
        <f>SUMIF(人口２月[地域（行政区別）],Q$55,人口２月[合計人数])</f>
        <v>2079</v>
      </c>
      <c r="R57" s="60">
        <f>SUMIF(人口２月[地域（行政区別）],R$55,人口２月[合計人数])</f>
        <v>1809</v>
      </c>
      <c r="T57" s="40"/>
    </row>
    <row r="58" spans="2:20" x14ac:dyDescent="0.2">
      <c r="B58" s="39" t="s">
        <v>4</v>
      </c>
      <c r="C58" s="60">
        <f>SUM('TOP(まとめ)（行政区別人口)'!$D58:$R58)</f>
        <v>87078</v>
      </c>
      <c r="D58" s="60">
        <f>SUMIF(人口３月[地域（行政区別）],D$55,人口３月[合計人数])</f>
        <v>42910</v>
      </c>
      <c r="E58" s="60">
        <f>SUMIF(人口３月[地域（行政区別）],E$55,人口３月[合計人数])</f>
        <v>5285</v>
      </c>
      <c r="F58" s="60">
        <f>SUMIF(人口３月[地域（行政区別）],F$55,人口３月[合計人数])</f>
        <v>6088</v>
      </c>
      <c r="G58" s="60">
        <f>SUMIF(人口３月[地域（行政区別）],G$55,人口３月[合計人数])</f>
        <v>3341</v>
      </c>
      <c r="H58" s="60">
        <f>SUMIF(人口３月[地域（行政区別）],H$55,人口３月[合計人数])</f>
        <v>7946</v>
      </c>
      <c r="I58" s="60">
        <f>SUMIF(人口３月[地域（行政区別）],I$55,人口３月[合計人数])</f>
        <v>5451</v>
      </c>
      <c r="J58" s="60">
        <f>SUMIF(人口３月[地域（行政区別）],J$55,人口３月[合計人数])</f>
        <v>1251</v>
      </c>
      <c r="K58" s="60">
        <f>SUMIF(人口３月[地域（行政区別）],K$55,人口３月[合計人数])</f>
        <v>363</v>
      </c>
      <c r="L58" s="60">
        <f>SUMIF(人口３月[地域（行政区別）],L$55,人口３月[合計人数])</f>
        <v>1423</v>
      </c>
      <c r="M58" s="60">
        <f>SUMIF(人口３月[地域（行政区別）],M$55,人口３月[合計人数])</f>
        <v>765</v>
      </c>
      <c r="N58" s="60">
        <f>SUMIF(人口３月[地域（行政区別）],N$55,人口３月[合計人数])</f>
        <v>1935</v>
      </c>
      <c r="O58" s="60">
        <f>SUMIF(人口３月[地域（行政区別）],O$55,人口３月[合計人数])</f>
        <v>4377</v>
      </c>
      <c r="P58" s="60">
        <f>SUMIF(人口３月[地域（行政区別）],P$55,人口３月[合計人数])</f>
        <v>2084</v>
      </c>
      <c r="Q58" s="60">
        <f>SUMIF(人口３月[地域（行政区別）],Q$55,人口３月[合計人数])</f>
        <v>2065</v>
      </c>
      <c r="R58" s="60">
        <f>SUMIF(人口３月[地域（行政区別）],R$55,人口３月[合計人数])</f>
        <v>1794</v>
      </c>
      <c r="T58" s="40"/>
    </row>
    <row r="59" spans="2:20" x14ac:dyDescent="0.2">
      <c r="B59" s="39" t="s">
        <v>5</v>
      </c>
      <c r="C59" s="60">
        <f>SUM('TOP(まとめ)（行政区別人口)'!$D59:$R59)</f>
        <v>87359</v>
      </c>
      <c r="D59" s="60">
        <f>SUMIF(人口４月[地域（行政区別）],D$55,人口４月[合計人数])</f>
        <v>43121</v>
      </c>
      <c r="E59" s="60">
        <f>SUMIF(人口４月[地域（行政区別）],E$55,人口４月[合計人数])</f>
        <v>5324</v>
      </c>
      <c r="F59" s="60">
        <f>SUMIF(人口４月[地域（行政区別）],F$55,人口４月[合計人数])</f>
        <v>6110</v>
      </c>
      <c r="G59" s="60">
        <f>SUMIF(人口４月[地域（行政区別）],G$55,人口４月[合計人数])</f>
        <v>3348</v>
      </c>
      <c r="H59" s="60">
        <f>SUMIF(人口４月[地域（行政区別）],H$55,人口４月[合計人数])</f>
        <v>7938</v>
      </c>
      <c r="I59" s="60">
        <f>SUMIF(人口４月[地域（行政区別）],I$55,人口４月[合計人数])</f>
        <v>5484</v>
      </c>
      <c r="J59" s="60">
        <f>SUMIF(人口４月[地域（行政区別）],J$55,人口４月[合計人数])</f>
        <v>1252</v>
      </c>
      <c r="K59" s="60">
        <f>SUMIF(人口４月[地域（行政区別）],K$55,人口４月[合計人数])</f>
        <v>360</v>
      </c>
      <c r="L59" s="60">
        <f>SUMIF(人口４月[地域（行政区別）],L$55,人口４月[合計人数])</f>
        <v>1421</v>
      </c>
      <c r="M59" s="60">
        <f>SUMIF(人口４月[地域（行政区別）],M$55,人口４月[合計人数])</f>
        <v>763</v>
      </c>
      <c r="N59" s="60">
        <f>SUMIF(人口４月[地域（行政区別）],N$55,人口４月[合計人数])</f>
        <v>1936</v>
      </c>
      <c r="O59" s="60">
        <f>SUMIF(人口４月[地域（行政区別）],O$55,人口４月[合計人数])</f>
        <v>4372</v>
      </c>
      <c r="P59" s="60">
        <f>SUMIF(人口４月[地域（行政区別）],P$55,人口４月[合計人数])</f>
        <v>2077</v>
      </c>
      <c r="Q59" s="60">
        <f>SUMIF(人口４月[地域（行政区別）],Q$55,人口４月[合計人数])</f>
        <v>2062</v>
      </c>
      <c r="R59" s="60">
        <f>SUMIF(人口４月[地域（行政区別）],R$55,人口４月[合計人数])</f>
        <v>1791</v>
      </c>
      <c r="T59" s="40"/>
    </row>
    <row r="60" spans="2:20" x14ac:dyDescent="0.2">
      <c r="B60" s="39" t="s">
        <v>6</v>
      </c>
      <c r="C60" s="60">
        <f>SUM('TOP(まとめ)（行政区別人口)'!$D60:$R60)</f>
        <v>87375</v>
      </c>
      <c r="D60" s="60">
        <f>SUMIF(人口５月[地域（行政区別）],D$55,人口５月[合計人数])</f>
        <v>43137</v>
      </c>
      <c r="E60" s="60">
        <f>SUMIF(人口５月[地域（行政区別）],E$55,人口５月[合計人数])</f>
        <v>5320</v>
      </c>
      <c r="F60" s="60">
        <f>SUMIF(人口５月[地域（行政区別）],F$55,人口５月[合計人数])</f>
        <v>6112</v>
      </c>
      <c r="G60" s="60">
        <f>SUMIF(人口５月[地域（行政区別）],G$55,人口５月[合計人数])</f>
        <v>3344</v>
      </c>
      <c r="H60" s="60">
        <f>SUMIF(人口５月[地域（行政区別）],H$55,人口５月[合計人数])</f>
        <v>7942</v>
      </c>
      <c r="I60" s="60">
        <f>SUMIF(人口５月[地域（行政区別）],I$55,人口５月[合計人数])</f>
        <v>5496</v>
      </c>
      <c r="J60" s="60">
        <f>SUMIF(人口５月[地域（行政区別）],J$55,人口５月[合計人数])</f>
        <v>1258</v>
      </c>
      <c r="K60" s="60">
        <f>SUMIF(人口５月[地域（行政区別）],K$55,人口５月[合計人数])</f>
        <v>357</v>
      </c>
      <c r="L60" s="60">
        <f>SUMIF(人口５月[地域（行政区別）],L$55,人口５月[合計人数])</f>
        <v>1423</v>
      </c>
      <c r="M60" s="60">
        <f>SUMIF(人口５月[地域（行政区別）],M$55,人口５月[合計人数])</f>
        <v>761</v>
      </c>
      <c r="N60" s="60">
        <f>SUMIF(人口５月[地域（行政区別）],N$55,人口５月[合計人数])</f>
        <v>1936</v>
      </c>
      <c r="O60" s="60">
        <f>SUMIF(人口５月[地域（行政区別）],O$55,人口５月[合計人数])</f>
        <v>4364</v>
      </c>
      <c r="P60" s="60">
        <f>SUMIF(人口５月[地域（行政区別）],P$55,人口５月[合計人数])</f>
        <v>2073</v>
      </c>
      <c r="Q60" s="60">
        <f>SUMIF(人口５月[地域（行政区別）],Q$55,人口５月[合計人数])</f>
        <v>2063</v>
      </c>
      <c r="R60" s="60">
        <f>SUMIF(人口５月[地域（行政区別）],R$55,人口５月[合計人数])</f>
        <v>1789</v>
      </c>
      <c r="T60" s="40"/>
    </row>
    <row r="61" spans="2:20" x14ac:dyDescent="0.2">
      <c r="B61" s="39" t="s">
        <v>7</v>
      </c>
      <c r="C61" s="60">
        <f>SUM('TOP(まとめ)（行政区別人口)'!$D61:$R61)</f>
        <v>87378</v>
      </c>
      <c r="D61" s="60">
        <f>SUMIF(人口６月[地域（行政区別）],D$55,人口６月[合計人数])</f>
        <v>43137</v>
      </c>
      <c r="E61" s="60">
        <f>SUMIF(人口６月[地域（行政区別）],E$55,人口６月[合計人数])</f>
        <v>5314</v>
      </c>
      <c r="F61" s="60">
        <f>SUMIF(人口６月[地域（行政区別）],F$55,人口６月[合計人数])</f>
        <v>6117</v>
      </c>
      <c r="G61" s="60">
        <f>SUMIF(人口６月[地域（行政区別）],G$55,人口６月[合計人数])</f>
        <v>3344</v>
      </c>
      <c r="H61" s="60">
        <f>SUMIF(人口６月[地域（行政区別）],H$55,人口６月[合計人数])</f>
        <v>7961</v>
      </c>
      <c r="I61" s="60">
        <f>SUMIF(人口６月[地域（行政区別）],I$55,人口６月[合計人数])</f>
        <v>5501</v>
      </c>
      <c r="J61" s="60">
        <f>SUMIF(人口６月[地域（行政区別）],J$55,人口６月[合計人数])</f>
        <v>1260</v>
      </c>
      <c r="K61" s="60">
        <f>SUMIF(人口６月[地域（行政区別）],K$55,人口６月[合計人数])</f>
        <v>356</v>
      </c>
      <c r="L61" s="60">
        <f>SUMIF(人口６月[地域（行政区別）],L$55,人口６月[合計人数])</f>
        <v>1422</v>
      </c>
      <c r="M61" s="60">
        <f>SUMIF(人口６月[地域（行政区別）],M$55,人口６月[合計人数])</f>
        <v>764</v>
      </c>
      <c r="N61" s="60">
        <f>SUMIF(人口６月[地域（行政区別）],N$55,人口６月[合計人数])</f>
        <v>1935</v>
      </c>
      <c r="O61" s="60">
        <f>SUMIF(人口６月[地域（行政区別）],O$55,人口６月[合計人数])</f>
        <v>4351</v>
      </c>
      <c r="P61" s="60">
        <f>SUMIF(人口６月[地域（行政区別）],P$55,人口６月[合計人数])</f>
        <v>2073</v>
      </c>
      <c r="Q61" s="60">
        <f>SUMIF(人口６月[地域（行政区別）],Q$55,人口６月[合計人数])</f>
        <v>2055</v>
      </c>
      <c r="R61" s="60">
        <f>SUMIF(人口６月[地域（行政区別）],R$55,人口６月[合計人数])</f>
        <v>1788</v>
      </c>
      <c r="T61" s="40"/>
    </row>
    <row r="62" spans="2:20" x14ac:dyDescent="0.2">
      <c r="B62" s="39" t="s">
        <v>8</v>
      </c>
      <c r="C62" s="60">
        <f>SUM('TOP(まとめ)（行政区別人口)'!$D62:$R62)</f>
        <v>87276</v>
      </c>
      <c r="D62" s="60">
        <f>SUMIF(人口７月[地域（行政区別）],D$55,人口７月[合計人数])</f>
        <v>43051</v>
      </c>
      <c r="E62" s="60">
        <f>SUMIF(人口７月[地域（行政区別）],E$55,人口７月[合計人数])</f>
        <v>5297</v>
      </c>
      <c r="F62" s="60">
        <f>SUMIF(人口７月[地域（行政区別）],F$55,人口７月[合計人数])</f>
        <v>6124</v>
      </c>
      <c r="G62" s="60">
        <f>SUMIF(人口７月[地域（行政区別）],G$55,人口７月[合計人数])</f>
        <v>3350</v>
      </c>
      <c r="H62" s="60">
        <f>SUMIF(人口７月[地域（行政区別）],H$55,人口７月[合計人数])</f>
        <v>7964</v>
      </c>
      <c r="I62" s="60">
        <f>SUMIF(人口７月[地域（行政区別）],I$55,人口７月[合計人数])</f>
        <v>5527</v>
      </c>
      <c r="J62" s="60">
        <f>SUMIF(人口７月[地域（行政区別）],J$55,人口７月[合計人数])</f>
        <v>1258</v>
      </c>
      <c r="K62" s="60">
        <f>SUMIF(人口７月[地域（行政区別）],K$55,人口７月[合計人数])</f>
        <v>356</v>
      </c>
      <c r="L62" s="60">
        <f>SUMIF(人口７月[地域（行政区別）],L$55,人口７月[合計人数])</f>
        <v>1423</v>
      </c>
      <c r="M62" s="60">
        <f>SUMIF(人口７月[地域（行政区別）],M$55,人口７月[合計人数])</f>
        <v>757</v>
      </c>
      <c r="N62" s="60">
        <f>SUMIF(人口７月[地域（行政区別）],N$55,人口７月[合計人数])</f>
        <v>1943</v>
      </c>
      <c r="O62" s="60">
        <f>SUMIF(人口７月[地域（行政区別）],O$55,人口７月[合計人数])</f>
        <v>4322</v>
      </c>
      <c r="P62" s="60">
        <f>SUMIF(人口７月[地域（行政区別）],P$55,人口７月[合計人数])</f>
        <v>2068</v>
      </c>
      <c r="Q62" s="60">
        <f>SUMIF(人口７月[地域（行政区別）],Q$55,人口７月[合計人数])</f>
        <v>2050</v>
      </c>
      <c r="R62" s="60">
        <f>SUMIF(人口７月[地域（行政区別）],R$55,人口７月[合計人数])</f>
        <v>1786</v>
      </c>
      <c r="T62" s="40"/>
    </row>
    <row r="63" spans="2:20" x14ac:dyDescent="0.2">
      <c r="B63" s="39" t="s">
        <v>9</v>
      </c>
      <c r="C63" s="60">
        <f>SUM('TOP(まとめ)（行政区別人口)'!$D63:$R63)</f>
        <v>87290</v>
      </c>
      <c r="D63" s="60">
        <f>SUMIF(人口８月[地域（行政区別）],D$55,人口８月[合計人数])</f>
        <v>43016</v>
      </c>
      <c r="E63" s="60">
        <f>SUMIF(人口８月[地域（行政区別）],E$55,人口８月[合計人数])</f>
        <v>5295</v>
      </c>
      <c r="F63" s="60">
        <f>SUMIF(人口８月[地域（行政区別）],F$55,人口８月[合計人数])</f>
        <v>6137</v>
      </c>
      <c r="G63" s="60">
        <f>SUMIF(人口８月[地域（行政区別）],G$55,人口８月[合計人数])</f>
        <v>3352</v>
      </c>
      <c r="H63" s="60">
        <f>SUMIF(人口８月[地域（行政区別）],H$55,人口８月[合計人数])</f>
        <v>7979</v>
      </c>
      <c r="I63" s="60">
        <f>SUMIF(人口８月[地域（行政区別）],I$55,人口８月[合計人数])</f>
        <v>5554</v>
      </c>
      <c r="J63" s="60">
        <f>SUMIF(人口８月[地域（行政区別）],J$55,人口８月[合計人数])</f>
        <v>1257</v>
      </c>
      <c r="K63" s="60">
        <f>SUMIF(人口８月[地域（行政区別）],K$55,人口８月[合計人数])</f>
        <v>356</v>
      </c>
      <c r="L63" s="60">
        <f>SUMIF(人口８月[地域（行政区別）],L$55,人口８月[合計人数])</f>
        <v>1419</v>
      </c>
      <c r="M63" s="60">
        <f>SUMIF(人口８月[地域（行政区別）],M$55,人口８月[合計人数])</f>
        <v>752</v>
      </c>
      <c r="N63" s="60">
        <f>SUMIF(人口８月[地域（行政区別）],N$55,人口８月[合計人数])</f>
        <v>1947</v>
      </c>
      <c r="O63" s="60">
        <f>SUMIF(人口８月[地域（行政区別）],O$55,人口８月[合計人数])</f>
        <v>4322</v>
      </c>
      <c r="P63" s="60">
        <f>SUMIF(人口８月[地域（行政区別）],P$55,人口８月[合計人数])</f>
        <v>2067</v>
      </c>
      <c r="Q63" s="60">
        <f>SUMIF(人口８月[地域（行政区別）],Q$55,人口８月[合計人数])</f>
        <v>2050</v>
      </c>
      <c r="R63" s="60">
        <f>SUMIF(人口８月[地域（行政区別）],R$55,人口８月[合計人数])</f>
        <v>1787</v>
      </c>
      <c r="T63" s="40"/>
    </row>
    <row r="64" spans="2:20" x14ac:dyDescent="0.2">
      <c r="B64" s="39" t="s">
        <v>10</v>
      </c>
      <c r="C64" s="60">
        <f>SUM('TOP(まとめ)（行政区別人口)'!$D64:$R64)</f>
        <v>87292</v>
      </c>
      <c r="D64" s="60">
        <f>SUMIF(人口９月[地域（行政区別）],D$55,人口９月[合計人数])</f>
        <v>42996</v>
      </c>
      <c r="E64" s="60">
        <f>SUMIF(人口９月[地域（行政区別）],E$55,人口９月[合計人数])</f>
        <v>5298</v>
      </c>
      <c r="F64" s="60">
        <f>SUMIF(人口９月[地域（行政区別）],F$55,人口９月[合計人数])</f>
        <v>6157</v>
      </c>
      <c r="G64" s="60">
        <f>SUMIF(人口９月[地域（行政区別）],G$55,人口９月[合計人数])</f>
        <v>3345</v>
      </c>
      <c r="H64" s="60">
        <f>SUMIF(人口９月[地域（行政区別）],H$55,人口９月[合計人数])</f>
        <v>8007</v>
      </c>
      <c r="I64" s="60">
        <f>SUMIF(人口９月[地域（行政区別）],I$55,人口９月[合計人数])</f>
        <v>5557</v>
      </c>
      <c r="J64" s="60">
        <f>SUMIF(人口９月[地域（行政区別）],J$55,人口９月[合計人数])</f>
        <v>1253</v>
      </c>
      <c r="K64" s="60">
        <f>SUMIF(人口９月[地域（行政区別）],K$55,人口９月[合計人数])</f>
        <v>356</v>
      </c>
      <c r="L64" s="60">
        <f>SUMIF(人口９月[地域（行政区別）],L$55,人口９月[合計人数])</f>
        <v>1417</v>
      </c>
      <c r="M64" s="60">
        <f>SUMIF(人口９月[地域（行政区別）],M$55,人口９月[合計人数])</f>
        <v>752</v>
      </c>
      <c r="N64" s="60">
        <f>SUMIF(人口９月[地域（行政区別）],N$55,人口９月[合計人数])</f>
        <v>1943</v>
      </c>
      <c r="O64" s="60">
        <f>SUMIF(人口９月[地域（行政区別）],O$55,人口９月[合計人数])</f>
        <v>4317</v>
      </c>
      <c r="P64" s="60">
        <f>SUMIF(人口９月[地域（行政区別）],P$55,人口９月[合計人数])</f>
        <v>2068</v>
      </c>
      <c r="Q64" s="60">
        <f>SUMIF(人口９月[地域（行政区別）],Q$55,人口９月[合計人数])</f>
        <v>2042</v>
      </c>
      <c r="R64" s="60">
        <f>SUMIF(人口９月[地域（行政区別）],R$55,人口９月[合計人数])</f>
        <v>1784</v>
      </c>
      <c r="T64" s="40"/>
    </row>
    <row r="65" spans="2:22" x14ac:dyDescent="0.2">
      <c r="B65" s="39" t="s">
        <v>11</v>
      </c>
      <c r="C65" s="60">
        <f>SUM('TOP(まとめ)（行政区別人口)'!$D65:$R65)</f>
        <v>87326</v>
      </c>
      <c r="D65" s="60">
        <f>SUMIF(人口10月[地域（行政区別）],D$55,人口10月[合計人数])</f>
        <v>43006</v>
      </c>
      <c r="E65" s="60">
        <f>SUMIF(人口10月[地域（行政区別）],E$55,人口10月[合計人数])</f>
        <v>5292</v>
      </c>
      <c r="F65" s="60">
        <f>SUMIF(人口10月[地域（行政区別）],F$55,人口10月[合計人数])</f>
        <v>6172</v>
      </c>
      <c r="G65" s="60">
        <f>SUMIF(人口10月[地域（行政区別）],G$55,人口10月[合計人数])</f>
        <v>3350</v>
      </c>
      <c r="H65" s="60">
        <f>SUMIF(人口10月[地域（行政区別）],H$55,人口10月[合計人数])</f>
        <v>8023</v>
      </c>
      <c r="I65" s="60">
        <f>SUMIF(人口10月[地域（行政区別）],I$55,人口10月[合計人数])</f>
        <v>5569</v>
      </c>
      <c r="J65" s="60">
        <f>SUMIF(人口10月[地域（行政区別）],J$55,人口10月[合計人数])</f>
        <v>1252</v>
      </c>
      <c r="K65" s="60">
        <f>SUMIF(人口10月[地域（行政区別）],K$55,人口10月[合計人数])</f>
        <v>355</v>
      </c>
      <c r="L65" s="60">
        <f>SUMIF(人口10月[地域（行政区別）],L$55,人口10月[合計人数])</f>
        <v>1414</v>
      </c>
      <c r="M65" s="60">
        <f>SUMIF(人口10月[地域（行政区別）],M$55,人口10月[合計人数])</f>
        <v>752</v>
      </c>
      <c r="N65" s="60">
        <f>SUMIF(人口10月[地域（行政区別）],N$55,人口10月[合計人数])</f>
        <v>1949</v>
      </c>
      <c r="O65" s="60">
        <f>SUMIF(人口10月[地域（行政区別）],O$55,人口10月[合計人数])</f>
        <v>4302</v>
      </c>
      <c r="P65" s="60">
        <f>SUMIF(人口10月[地域（行政区別）],P$55,人口10月[合計人数])</f>
        <v>2072</v>
      </c>
      <c r="Q65" s="60">
        <f>SUMIF(人口10月[地域（行政区別）],Q$55,人口10月[合計人数])</f>
        <v>2036</v>
      </c>
      <c r="R65" s="60">
        <f>SUMIF(人口10月[地域（行政区別）],R$55,人口10月[合計人数])</f>
        <v>1782</v>
      </c>
      <c r="T65" s="40"/>
    </row>
    <row r="66" spans="2:22" x14ac:dyDescent="0.2">
      <c r="B66" s="39" t="s">
        <v>12</v>
      </c>
      <c r="C66" s="60">
        <f>SUM('TOP(まとめ)（行政区別人口)'!$D66:$R66)</f>
        <v>87305</v>
      </c>
      <c r="D66" s="60">
        <f>SUMIF(人口11月[地域（行政区別）],D$55,人口11月[合計人数])</f>
        <v>43008</v>
      </c>
      <c r="E66" s="60">
        <f>SUMIF(人口11月[地域（行政区別）],E$55,人口11月[合計人数])</f>
        <v>5298</v>
      </c>
      <c r="F66" s="60">
        <f>SUMIF(人口11月[地域（行政区別）],F$55,人口11月[合計人数])</f>
        <v>6175</v>
      </c>
      <c r="G66" s="60">
        <f>SUMIF(人口11月[地域（行政区別）],G$55,人口11月[合計人数])</f>
        <v>3344</v>
      </c>
      <c r="H66" s="60">
        <f>SUMIF(人口11月[地域（行政区別）],H$55,人口11月[合計人数])</f>
        <v>8034</v>
      </c>
      <c r="I66" s="60">
        <f>SUMIF(人口11月[地域（行政区別）],I$55,人口11月[合計人数])</f>
        <v>5585</v>
      </c>
      <c r="J66" s="60">
        <f>SUMIF(人口11月[地域（行政区別）],J$55,人口11月[合計人数])</f>
        <v>1255</v>
      </c>
      <c r="K66" s="60">
        <f>SUMIF(人口11月[地域（行政区別）],K$55,人口11月[合計人数])</f>
        <v>356</v>
      </c>
      <c r="L66" s="60">
        <f>SUMIF(人口11月[地域（行政区別）],L$55,人口11月[合計人数])</f>
        <v>1407</v>
      </c>
      <c r="M66" s="60">
        <f>SUMIF(人口11月[地域（行政区別）],M$55,人口11月[合計人数])</f>
        <v>750</v>
      </c>
      <c r="N66" s="60">
        <f>SUMIF(人口11月[地域（行政区別）],N$55,人口11月[合計人数])</f>
        <v>1942</v>
      </c>
      <c r="O66" s="60">
        <f>SUMIF(人口11月[地域（行政区別）],O$55,人口11月[合計人数])</f>
        <v>4289</v>
      </c>
      <c r="P66" s="60">
        <f>SUMIF(人口11月[地域（行政区別）],P$55,人口11月[合計人数])</f>
        <v>2059</v>
      </c>
      <c r="Q66" s="60">
        <f>SUMIF(人口11月[地域（行政区別）],Q$55,人口11月[合計人数])</f>
        <v>2028</v>
      </c>
      <c r="R66" s="60">
        <f>SUMIF(人口11月[地域（行政区別）],R$55,人口11月[合計人数])</f>
        <v>1775</v>
      </c>
      <c r="T66" s="40"/>
    </row>
    <row r="67" spans="2:22" x14ac:dyDescent="0.2">
      <c r="B67" s="59" t="s">
        <v>13</v>
      </c>
      <c r="C67" s="61">
        <f>SUM('TOP(まとめ)（行政区別人口)'!$D67:$R67)</f>
        <v>87295</v>
      </c>
      <c r="D67" s="61">
        <f>SUMIF(人口12月[地域（行政区別）],D$55,人口12月[合計人数])</f>
        <v>42984</v>
      </c>
      <c r="E67" s="61">
        <f>SUMIF(人口12月[地域（行政区別）],E$55,人口12月[合計人数])</f>
        <v>5317</v>
      </c>
      <c r="F67" s="61">
        <f>SUMIF(人口12月[地域（行政区別）],F$55,人口12月[合計人数])</f>
        <v>6177</v>
      </c>
      <c r="G67" s="61">
        <f>SUMIF(人口12月[地域（行政区別）],G$55,人口12月[合計人数])</f>
        <v>3354</v>
      </c>
      <c r="H67" s="61">
        <f>SUMIF(人口12月[地域（行政区別）],H$55,人口12月[合計人数])</f>
        <v>8041</v>
      </c>
      <c r="I67" s="61">
        <f>SUMIF(人口12月[地域（行政区別）],I$55,人口12月[合計人数])</f>
        <v>5576</v>
      </c>
      <c r="J67" s="61">
        <f>SUMIF(人口12月[地域（行政区別）],J$55,人口12月[合計人数])</f>
        <v>1252</v>
      </c>
      <c r="K67" s="61">
        <f>SUMIF(人口12月[地域（行政区別）],K$55,人口12月[合計人数])</f>
        <v>353</v>
      </c>
      <c r="L67" s="61">
        <f>SUMIF(人口12月[地域（行政区別）],L$55,人口12月[合計人数])</f>
        <v>1406</v>
      </c>
      <c r="M67" s="61">
        <f>SUMIF(人口12月[地域（行政区別）],M$55,人口12月[合計人数])</f>
        <v>747</v>
      </c>
      <c r="N67" s="61">
        <f>SUMIF(人口12月[地域（行政区別）],N$55,人口12月[合計人数])</f>
        <v>1953</v>
      </c>
      <c r="O67" s="61">
        <f>SUMIF(人口12月[地域（行政区別）],O$55,人口12月[合計人数])</f>
        <v>4282</v>
      </c>
      <c r="P67" s="61">
        <f>SUMIF(人口12月[地域（行政区別）],P$55,人口12月[合計人数])</f>
        <v>2056</v>
      </c>
      <c r="Q67" s="61">
        <f>SUMIF(人口12月[地域（行政区別）],Q$55,人口12月[合計人数])</f>
        <v>2020</v>
      </c>
      <c r="R67" s="61">
        <f>SUMIF(人口12月[地域（行政区別）],R$55,人口12月[合計人数])</f>
        <v>1777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610</v>
      </c>
    </row>
    <row r="71" spans="2:22" ht="16.2" x14ac:dyDescent="0.2">
      <c r="B71" s="103" t="s">
        <v>611</v>
      </c>
      <c r="C71" s="104" t="s">
        <v>293</v>
      </c>
      <c r="D71" s="104" t="s">
        <v>675</v>
      </c>
      <c r="E71" s="104" t="s">
        <v>22</v>
      </c>
      <c r="F71" s="104" t="s">
        <v>676</v>
      </c>
      <c r="G71" s="104" t="s">
        <v>35</v>
      </c>
      <c r="H71" s="105" t="s">
        <v>677</v>
      </c>
      <c r="K71" s="76"/>
    </row>
    <row r="72" spans="2:22" ht="16.2" x14ac:dyDescent="0.2">
      <c r="B72" s="106" t="s">
        <v>23</v>
      </c>
      <c r="C72" s="107">
        <v>90102</v>
      </c>
      <c r="D72" s="108">
        <v>-71</v>
      </c>
      <c r="E72" s="109">
        <v>45120</v>
      </c>
      <c r="F72" s="108">
        <v>-37</v>
      </c>
      <c r="G72" s="109">
        <v>44982</v>
      </c>
      <c r="H72" s="110">
        <v>-34</v>
      </c>
      <c r="J72" s="73" t="s">
        <v>613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90031</v>
      </c>
      <c r="D73" s="108">
        <f>推計人口[[#This Row],[男当月増減]]+推計人口[[#This Row],[女当月増減]]</f>
        <v>-64</v>
      </c>
      <c r="E73" s="111">
        <f>IFERROR(E72+F72,"")</f>
        <v>45083</v>
      </c>
      <c r="F73" s="108">
        <v>-48</v>
      </c>
      <c r="G73" s="111">
        <f>IFERROR(G72+H72,"")</f>
        <v>44948</v>
      </c>
      <c r="H73" s="110">
        <v>-16</v>
      </c>
      <c r="J73" s="73" t="s">
        <v>614</v>
      </c>
      <c r="K73" s="78" t="s">
        <v>358</v>
      </c>
    </row>
    <row r="74" spans="2:22" ht="16.2" x14ac:dyDescent="0.2">
      <c r="B74" s="106" t="s">
        <v>3</v>
      </c>
      <c r="C74" s="111">
        <f t="shared" ref="C74:C83" si="16">IFERROR(C73+D73,"")</f>
        <v>89967</v>
      </c>
      <c r="D74" s="108">
        <f>推計人口[[#This Row],[男当月増減]]+推計人口[[#This Row],[女当月増減]]</f>
        <v>-499</v>
      </c>
      <c r="E74" s="111">
        <f t="shared" ref="E74:E83" si="17">IFERROR(E73+F73,"")</f>
        <v>45035</v>
      </c>
      <c r="F74" s="108">
        <v>-274</v>
      </c>
      <c r="G74" s="111">
        <f t="shared" ref="G74:G83" si="18">IFERROR(G73+H73,"")</f>
        <v>44932</v>
      </c>
      <c r="H74" s="110">
        <v>-225</v>
      </c>
      <c r="J74" s="73" t="s">
        <v>615</v>
      </c>
      <c r="K74" s="78" t="s">
        <v>359</v>
      </c>
    </row>
    <row r="75" spans="2:22" ht="16.2" x14ac:dyDescent="0.2">
      <c r="B75" s="106" t="s">
        <v>24</v>
      </c>
      <c r="C75" s="111">
        <f t="shared" si="16"/>
        <v>89468</v>
      </c>
      <c r="D75" s="108">
        <f>推計人口[[#This Row],[男当月増減]]+推計人口[[#This Row],[女当月増減]]</f>
        <v>302</v>
      </c>
      <c r="E75" s="111">
        <f t="shared" si="17"/>
        <v>44761</v>
      </c>
      <c r="F75" s="108">
        <v>169</v>
      </c>
      <c r="G75" s="111">
        <f t="shared" si="18"/>
        <v>44707</v>
      </c>
      <c r="H75" s="110">
        <v>133</v>
      </c>
      <c r="J75" s="73" t="s">
        <v>614</v>
      </c>
      <c r="K75" s="78" t="s">
        <v>360</v>
      </c>
    </row>
    <row r="76" spans="2:22" ht="16.2" x14ac:dyDescent="0.2">
      <c r="B76" s="106" t="s">
        <v>25</v>
      </c>
      <c r="C76" s="111">
        <f t="shared" si="16"/>
        <v>89770</v>
      </c>
      <c r="D76" s="108">
        <f>推計人口[[#This Row],[男当月増減]]+推計人口[[#This Row],[女当月増減]]</f>
        <v>24</v>
      </c>
      <c r="E76" s="111">
        <f t="shared" si="17"/>
        <v>44930</v>
      </c>
      <c r="F76" s="108">
        <v>5</v>
      </c>
      <c r="G76" s="111">
        <f t="shared" si="18"/>
        <v>44840</v>
      </c>
      <c r="H76" s="110">
        <v>19</v>
      </c>
      <c r="J76" s="73" t="s">
        <v>616</v>
      </c>
      <c r="K76" s="78" t="s">
        <v>361</v>
      </c>
    </row>
    <row r="77" spans="2:22" ht="16.2" x14ac:dyDescent="0.2">
      <c r="B77" s="106" t="s">
        <v>26</v>
      </c>
      <c r="C77" s="111">
        <f t="shared" si="16"/>
        <v>89794</v>
      </c>
      <c r="D77" s="108">
        <f>推計人口[[#This Row],[男当月増減]]+推計人口[[#This Row],[女当月増減]]</f>
        <v>-3</v>
      </c>
      <c r="E77" s="111">
        <f t="shared" si="17"/>
        <v>44935</v>
      </c>
      <c r="F77" s="108">
        <v>-9</v>
      </c>
      <c r="G77" s="111">
        <f t="shared" si="18"/>
        <v>44859</v>
      </c>
      <c r="H77" s="110">
        <v>6</v>
      </c>
      <c r="J77" s="73" t="s">
        <v>616</v>
      </c>
      <c r="K77" s="78" t="s">
        <v>362</v>
      </c>
    </row>
    <row r="78" spans="2:22" ht="16.2" x14ac:dyDescent="0.2">
      <c r="B78" s="106" t="s">
        <v>27</v>
      </c>
      <c r="C78" s="111">
        <f t="shared" si="16"/>
        <v>89791</v>
      </c>
      <c r="D78" s="108">
        <f>推計人口[[#This Row],[男当月増減]]+推計人口[[#This Row],[女当月増減]]</f>
        <v>-129</v>
      </c>
      <c r="E78" s="111">
        <f t="shared" si="17"/>
        <v>44926</v>
      </c>
      <c r="F78" s="108">
        <v>-75</v>
      </c>
      <c r="G78" s="111">
        <f t="shared" si="18"/>
        <v>44865</v>
      </c>
      <c r="H78" s="110">
        <v>-54</v>
      </c>
      <c r="J78" s="73" t="s">
        <v>612</v>
      </c>
      <c r="K78" s="78" t="s">
        <v>363</v>
      </c>
    </row>
    <row r="79" spans="2:22" ht="16.2" x14ac:dyDescent="0.2">
      <c r="B79" s="106" t="s">
        <v>28</v>
      </c>
      <c r="C79" s="111">
        <f t="shared" si="16"/>
        <v>89662</v>
      </c>
      <c r="D79" s="108">
        <f>推計人口[[#This Row],[男当月増減]]+推計人口[[#This Row],[女当月増減]]</f>
        <v>-8</v>
      </c>
      <c r="E79" s="111">
        <f t="shared" si="17"/>
        <v>44851</v>
      </c>
      <c r="F79" s="108">
        <v>23</v>
      </c>
      <c r="G79" s="111">
        <f t="shared" si="18"/>
        <v>44811</v>
      </c>
      <c r="H79" s="110">
        <v>-31</v>
      </c>
      <c r="J79" s="73" t="s">
        <v>613</v>
      </c>
      <c r="K79" s="78" t="s">
        <v>364</v>
      </c>
    </row>
    <row r="80" spans="2:22" ht="16.2" x14ac:dyDescent="0.2">
      <c r="B80" s="106" t="s">
        <v>29</v>
      </c>
      <c r="C80" s="111">
        <f t="shared" si="16"/>
        <v>89654</v>
      </c>
      <c r="D80" s="108">
        <f>推計人口[[#This Row],[男当月増減]]+推計人口[[#This Row],[女当月増減]]</f>
        <v>11</v>
      </c>
      <c r="E80" s="111">
        <f t="shared" si="17"/>
        <v>44874</v>
      </c>
      <c r="F80" s="108">
        <v>15</v>
      </c>
      <c r="G80" s="111">
        <f t="shared" si="18"/>
        <v>44780</v>
      </c>
      <c r="H80" s="110">
        <v>-4</v>
      </c>
      <c r="J80" s="73" t="s">
        <v>616</v>
      </c>
      <c r="K80" s="78" t="s">
        <v>365</v>
      </c>
    </row>
    <row r="81" spans="2:11" ht="16.2" x14ac:dyDescent="0.2">
      <c r="B81" s="106" t="s">
        <v>30</v>
      </c>
      <c r="C81" s="111">
        <v>88418</v>
      </c>
      <c r="D81" s="108">
        <f>推計人口[[#This Row],[男当月増減]]+推計人口[[#This Row],[女当月増減]]</f>
        <v>33</v>
      </c>
      <c r="E81" s="111">
        <v>43866</v>
      </c>
      <c r="F81" s="108">
        <v>32</v>
      </c>
      <c r="G81" s="111">
        <v>44552</v>
      </c>
      <c r="H81" s="110">
        <v>1</v>
      </c>
      <c r="J81" s="73" t="s">
        <v>615</v>
      </c>
      <c r="K81" s="78" t="s">
        <v>366</v>
      </c>
    </row>
    <row r="82" spans="2:11" ht="16.2" x14ac:dyDescent="0.2">
      <c r="B82" s="106" t="s">
        <v>31</v>
      </c>
      <c r="C82" s="111">
        <f t="shared" si="16"/>
        <v>88451</v>
      </c>
      <c r="D82" s="108">
        <f>推計人口[[#This Row],[男当月増減]]+推計人口[[#This Row],[女当月増減]]</f>
        <v>-6</v>
      </c>
      <c r="E82" s="111">
        <f t="shared" si="17"/>
        <v>43898</v>
      </c>
      <c r="F82" s="108">
        <v>-11</v>
      </c>
      <c r="G82" s="111">
        <f t="shared" si="18"/>
        <v>44553</v>
      </c>
      <c r="H82" s="110">
        <v>5</v>
      </c>
      <c r="J82" s="73" t="s">
        <v>614</v>
      </c>
      <c r="K82" s="78" t="s">
        <v>367</v>
      </c>
    </row>
    <row r="83" spans="2:11" ht="16.2" x14ac:dyDescent="0.2">
      <c r="B83" s="112" t="s">
        <v>32</v>
      </c>
      <c r="C83" s="111">
        <f t="shared" si="16"/>
        <v>88445</v>
      </c>
      <c r="D83" s="113">
        <f>推計人口[[#This Row],[男当月増減]]+推計人口[[#This Row],[女当月増減]]</f>
        <v>-10</v>
      </c>
      <c r="E83" s="111">
        <f t="shared" si="17"/>
        <v>43887</v>
      </c>
      <c r="F83" s="113">
        <v>10</v>
      </c>
      <c r="G83" s="111">
        <f t="shared" si="18"/>
        <v>44558</v>
      </c>
      <c r="H83" s="114">
        <v>-20</v>
      </c>
      <c r="J83" s="73" t="s">
        <v>612</v>
      </c>
      <c r="K83" s="78" t="s">
        <v>368</v>
      </c>
    </row>
    <row r="84" spans="2:11" ht="16.2" x14ac:dyDescent="0.2">
      <c r="B84" s="112" t="s">
        <v>678</v>
      </c>
      <c r="C84" s="115"/>
      <c r="D84" s="116">
        <f>SUBTOTAL(109,推計人口[総数当月増減])</f>
        <v>-420</v>
      </c>
      <c r="E84" s="116"/>
      <c r="F84" s="116">
        <f>SUBTOTAL(109,推計人口[男当月増減])</f>
        <v>-200</v>
      </c>
      <c r="G84" s="116"/>
      <c r="H84" s="117">
        <f>SUBTOTAL(109,推計人口[女当月増減])</f>
        <v>-220</v>
      </c>
      <c r="J84" s="73" t="s">
        <v>615</v>
      </c>
      <c r="K84" s="78" t="s">
        <v>369</v>
      </c>
    </row>
    <row r="85" spans="2:11" x14ac:dyDescent="0.2">
      <c r="B85" s="130" t="s">
        <v>698</v>
      </c>
    </row>
    <row r="86" spans="2:11" x14ac:dyDescent="0.2">
      <c r="B86" s="130" t="s">
        <v>699</v>
      </c>
    </row>
    <row r="88" spans="2:11" ht="19.2" x14ac:dyDescent="0.2">
      <c r="B88" s="120" t="s">
        <v>617</v>
      </c>
    </row>
    <row r="90" spans="2:11" ht="19.2" x14ac:dyDescent="0.2">
      <c r="B90" s="121" t="s">
        <v>696</v>
      </c>
    </row>
    <row r="91" spans="2:11" ht="19.2" customHeight="1" x14ac:dyDescent="0.2"/>
    <row r="92" spans="2:11" ht="19.2" x14ac:dyDescent="0.2">
      <c r="B92" s="121" t="s">
        <v>697</v>
      </c>
    </row>
    <row r="93" spans="2:11" ht="14.25" customHeight="1" x14ac:dyDescent="0.2">
      <c r="B93" s="121"/>
    </row>
    <row r="94" spans="2:11" ht="14.25" customHeight="1" x14ac:dyDescent="0.2">
      <c r="B94" s="121"/>
    </row>
    <row r="95" spans="2:11" ht="14.25" customHeight="1" x14ac:dyDescent="0.2">
      <c r="B95" s="121"/>
    </row>
    <row r="96" spans="2:11" ht="14.25" customHeight="1" x14ac:dyDescent="0.2">
      <c r="B96" s="121"/>
    </row>
    <row r="97" spans="2:13" ht="14.25" customHeight="1" x14ac:dyDescent="0.2">
      <c r="B97" s="121"/>
    </row>
    <row r="98" spans="2:13" ht="14.25" customHeight="1" x14ac:dyDescent="0.2">
      <c r="B98" s="121"/>
    </row>
    <row r="99" spans="2:13" ht="14.25" customHeight="1" x14ac:dyDescent="0.2">
      <c r="B99" s="121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2000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平成12年</v>
      </c>
      <c r="K103" s="84" t="str">
        <f t="shared" si="19"/>
        <v>作成：企画政策課</v>
      </c>
    </row>
  </sheetData>
  <sheetProtection algorithmName="SHA-512" hashValue="WO6WNV9UKY7ItRaiqN4MX2EviqMB8GMOjl83700kl1JbI8TSokSJF/tlC2CKai9y0SISg6+dss88nW4Y1SbfUg==" saltValue="dPWBLmqjEH0+aBBF+jhC0g==" spinCount="100000" sheet="1" objects="1" scenarios="1" autoFilter="0"/>
  <phoneticPr fontId="2"/>
  <conditionalFormatting sqref="O38:O49">
    <cfRule type="cellIs" dxfId="3" priority="1" operator="equal">
      <formula>FALSE</formula>
    </cfRule>
  </conditionalFormatting>
  <conditionalFormatting sqref="T56:T67 V68">
    <cfRule type="cellIs" dxfId="2" priority="12" operator="equal">
      <formula>FALSE</formula>
    </cfRule>
  </conditionalFormatting>
  <conditionalFormatting sqref="T57:T67 V68">
    <cfRule type="cellIs" dxfId="1" priority="8" operator="equal">
      <formula>FALSE</formula>
    </cfRule>
  </conditionalFormatting>
  <hyperlinks>
    <hyperlink ref="N6" location="'1月'!A1" display="1月詳細画面へ" xr:uid="{00000000-0004-0000-0000-000000000000}"/>
    <hyperlink ref="N7" location="'2月'!A1" display="2月詳細画面へ" xr:uid="{00000000-0004-0000-0000-000001000000}"/>
    <hyperlink ref="N8" location="'3月'!A1" display="3月詳細画面へ" xr:uid="{00000000-0004-0000-0000-000002000000}"/>
    <hyperlink ref="N9" location="'4月'!A1" display="4月詳細画面へ" xr:uid="{00000000-0004-0000-0000-000003000000}"/>
    <hyperlink ref="N10" location="'5月'!A1" display="5月詳細画面へ" xr:uid="{00000000-0004-0000-0000-000004000000}"/>
    <hyperlink ref="N11" location="'6月'!A1" display="6月詳細画面へ" xr:uid="{00000000-0004-0000-0000-000005000000}"/>
    <hyperlink ref="N12" location="'7月'!A1" display="7月詳細画面へ" xr:uid="{00000000-0004-0000-0000-000006000000}"/>
    <hyperlink ref="N13" location="'8月'!A1" display="8月詳細画面へ" xr:uid="{00000000-0004-0000-0000-000007000000}"/>
    <hyperlink ref="N14" location="'9月'!A1" display="9月詳細画面へ" xr:uid="{00000000-0004-0000-0000-000008000000}"/>
    <hyperlink ref="N15" location="'10月'!A1" display="10月詳細画面へ" xr:uid="{00000000-0004-0000-0000-000009000000}"/>
    <hyperlink ref="N16" location="'11月'!A1" display="11月詳細画面へ" xr:uid="{00000000-0004-0000-0000-00000A000000}"/>
    <hyperlink ref="N17" location="'12月'!A1" display="12月詳細画面へ" xr:uid="{00000000-0004-0000-0000-00000B000000}"/>
    <hyperlink ref="N5" location="前年12月!A1" display="前年12月詳細画面へ" xr:uid="{00000000-0004-0000-0000-00000C000000}"/>
    <hyperlink ref="K73" location="'1月'!A1" display="1月詳細画面へ" xr:uid="{00000000-0004-0000-0000-00000D000000}"/>
    <hyperlink ref="K74" location="'2月'!A1" display="2月詳細画面へ" xr:uid="{00000000-0004-0000-0000-00000E000000}"/>
    <hyperlink ref="K75" location="'3月'!A1" display="3月詳細画面へ" xr:uid="{00000000-0004-0000-0000-00000F000000}"/>
    <hyperlink ref="K76" location="'4月'!A1" display="4月詳細画面へ" xr:uid="{00000000-0004-0000-0000-000010000000}"/>
    <hyperlink ref="K77" location="'5月'!A1" display="5月詳細画面へ" xr:uid="{00000000-0004-0000-0000-000011000000}"/>
    <hyperlink ref="K78" location="'6月'!A1" display="6月詳細画面へ" xr:uid="{00000000-0004-0000-0000-000012000000}"/>
    <hyperlink ref="K79" location="'7月'!A1" display="7月詳細画面へ" xr:uid="{00000000-0004-0000-0000-000013000000}"/>
    <hyperlink ref="K80" location="'8月'!A1" display="8月詳細画面へ" xr:uid="{00000000-0004-0000-0000-000014000000}"/>
    <hyperlink ref="K81" location="'9月'!A1" display="9月詳細画面へ" xr:uid="{00000000-0004-0000-0000-000015000000}"/>
    <hyperlink ref="K82" location="'10月'!A1" display="10月詳細画面へ" xr:uid="{00000000-0004-0000-0000-000016000000}"/>
    <hyperlink ref="K83" location="'11月'!A1" display="11月詳細画面へ" xr:uid="{00000000-0004-0000-0000-000017000000}"/>
    <hyperlink ref="K84" location="'12月'!A1" display="12月詳細画面へ" xr:uid="{00000000-0004-0000-0000-000018000000}"/>
    <hyperlink ref="K72" location="前年12月!A1" display="前年12月詳細画面へ" xr:uid="{00000000-0004-0000-0000-000019000000}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657</v>
      </c>
      <c r="B2" s="20" t="s">
        <v>658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42973</v>
      </c>
      <c r="G2" s="22">
        <f t="shared" si="0"/>
        <v>0</v>
      </c>
      <c r="H2" s="22">
        <f t="shared" si="0"/>
        <v>44317</v>
      </c>
      <c r="I2" s="22">
        <f t="shared" si="0"/>
        <v>0</v>
      </c>
      <c r="J2" s="22">
        <f t="shared" si="0"/>
        <v>87290</v>
      </c>
      <c r="K2" s="22">
        <f t="shared" si="0"/>
        <v>0</v>
      </c>
      <c r="L2" s="22">
        <f t="shared" si="0"/>
        <v>29297</v>
      </c>
      <c r="M2" s="72" t="s">
        <v>284</v>
      </c>
    </row>
    <row r="3" spans="1:17" x14ac:dyDescent="0.2">
      <c r="A3" s="5" t="str">
        <f>A2</f>
        <v>2000/8末</v>
      </c>
      <c r="B3" s="5" t="str">
        <f>B2</f>
        <v>平成12/8末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36</v>
      </c>
      <c r="I3" s="12"/>
      <c r="J3" s="12">
        <v>72</v>
      </c>
      <c r="K3" s="12"/>
      <c r="L3" s="12">
        <v>33</v>
      </c>
      <c r="M3" s="10" t="s">
        <v>303</v>
      </c>
    </row>
    <row r="4" spans="1:17" x14ac:dyDescent="0.2">
      <c r="A4" s="7" t="str">
        <f>A3</f>
        <v>2000/8末</v>
      </c>
      <c r="B4" s="7" t="str">
        <f>B3</f>
        <v>平成12/8末</v>
      </c>
      <c r="C4" s="14">
        <v>2</v>
      </c>
      <c r="D4" s="14">
        <v>2</v>
      </c>
      <c r="E4" s="15" t="s">
        <v>39</v>
      </c>
      <c r="F4" s="14">
        <v>95</v>
      </c>
      <c r="G4" s="14"/>
      <c r="H4" s="14">
        <v>98</v>
      </c>
      <c r="I4" s="14"/>
      <c r="J4" s="14">
        <v>193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2000/8末</v>
      </c>
      <c r="B5" s="9" t="str">
        <f t="shared" si="1"/>
        <v>平成12/8末</v>
      </c>
      <c r="C5" s="16">
        <v>3</v>
      </c>
      <c r="D5" s="16">
        <v>3</v>
      </c>
      <c r="E5" s="17" t="s">
        <v>40</v>
      </c>
      <c r="F5" s="16">
        <v>220</v>
      </c>
      <c r="G5" s="16"/>
      <c r="H5" s="16">
        <v>248</v>
      </c>
      <c r="I5" s="16"/>
      <c r="J5" s="16">
        <v>468</v>
      </c>
      <c r="K5" s="16"/>
      <c r="L5" s="16">
        <v>166</v>
      </c>
      <c r="M5" s="6" t="s">
        <v>303</v>
      </c>
    </row>
    <row r="6" spans="1:17" x14ac:dyDescent="0.2">
      <c r="A6" s="7" t="str">
        <f t="shared" si="1"/>
        <v>2000/8末</v>
      </c>
      <c r="B6" s="7" t="str">
        <f t="shared" si="1"/>
        <v>平成12/8末</v>
      </c>
      <c r="C6" s="14">
        <v>4</v>
      </c>
      <c r="D6" s="14">
        <v>4</v>
      </c>
      <c r="E6" s="15" t="s">
        <v>41</v>
      </c>
      <c r="F6" s="14">
        <v>397</v>
      </c>
      <c r="G6" s="14"/>
      <c r="H6" s="14">
        <v>407</v>
      </c>
      <c r="I6" s="14"/>
      <c r="J6" s="14">
        <v>804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2000/8末</v>
      </c>
      <c r="B7" s="9" t="str">
        <f t="shared" si="1"/>
        <v>平成12/8末</v>
      </c>
      <c r="C7" s="16">
        <v>5</v>
      </c>
      <c r="D7" s="16">
        <v>5</v>
      </c>
      <c r="E7" s="17" t="s">
        <v>42</v>
      </c>
      <c r="F7" s="16">
        <v>242</v>
      </c>
      <c r="G7" s="16"/>
      <c r="H7" s="16">
        <v>267</v>
      </c>
      <c r="I7" s="16"/>
      <c r="J7" s="16">
        <v>509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2000/8末</v>
      </c>
      <c r="B8" s="7" t="str">
        <f t="shared" si="1"/>
        <v>平成12/8末</v>
      </c>
      <c r="C8" s="14">
        <v>6</v>
      </c>
      <c r="D8" s="14">
        <v>6</v>
      </c>
      <c r="E8" s="15" t="s">
        <v>43</v>
      </c>
      <c r="F8" s="14">
        <v>357</v>
      </c>
      <c r="G8" s="14"/>
      <c r="H8" s="14">
        <v>432</v>
      </c>
      <c r="I8" s="14"/>
      <c r="J8" s="14">
        <v>789</v>
      </c>
      <c r="K8" s="14"/>
      <c r="L8" s="14">
        <v>286</v>
      </c>
      <c r="M8" s="8" t="s">
        <v>303</v>
      </c>
    </row>
    <row r="9" spans="1:17" x14ac:dyDescent="0.2">
      <c r="A9" s="9" t="str">
        <f t="shared" si="1"/>
        <v>2000/8末</v>
      </c>
      <c r="B9" s="9" t="str">
        <f t="shared" si="1"/>
        <v>平成12/8末</v>
      </c>
      <c r="C9" s="16">
        <v>7</v>
      </c>
      <c r="D9" s="16">
        <v>7</v>
      </c>
      <c r="E9" s="17" t="s">
        <v>44</v>
      </c>
      <c r="F9" s="16">
        <v>202</v>
      </c>
      <c r="G9" s="16"/>
      <c r="H9" s="16">
        <v>221</v>
      </c>
      <c r="I9" s="16"/>
      <c r="J9" s="16">
        <v>423</v>
      </c>
      <c r="K9" s="16"/>
      <c r="L9" s="16">
        <v>153</v>
      </c>
      <c r="M9" s="6" t="s">
        <v>303</v>
      </c>
    </row>
    <row r="10" spans="1:17" x14ac:dyDescent="0.2">
      <c r="A10" s="7" t="str">
        <f t="shared" si="1"/>
        <v>2000/8末</v>
      </c>
      <c r="B10" s="7" t="str">
        <f t="shared" si="1"/>
        <v>平成12/8末</v>
      </c>
      <c r="C10" s="14">
        <v>8</v>
      </c>
      <c r="D10" s="14">
        <v>8</v>
      </c>
      <c r="E10" s="15" t="s">
        <v>45</v>
      </c>
      <c r="F10" s="14">
        <v>241</v>
      </c>
      <c r="G10" s="14"/>
      <c r="H10" s="14">
        <v>240</v>
      </c>
      <c r="I10" s="14"/>
      <c r="J10" s="14">
        <v>481</v>
      </c>
      <c r="K10" s="14"/>
      <c r="L10" s="14">
        <v>177</v>
      </c>
      <c r="M10" s="8" t="s">
        <v>303</v>
      </c>
    </row>
    <row r="11" spans="1:17" x14ac:dyDescent="0.2">
      <c r="A11" s="9" t="str">
        <f t="shared" si="1"/>
        <v>2000/8末</v>
      </c>
      <c r="B11" s="9" t="str">
        <f t="shared" si="1"/>
        <v>平成12/8末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2000/8末</v>
      </c>
      <c r="B12" s="7" t="str">
        <f t="shared" si="1"/>
        <v>平成12/8末</v>
      </c>
      <c r="C12" s="14">
        <v>10</v>
      </c>
      <c r="D12" s="14">
        <v>11</v>
      </c>
      <c r="E12" s="15" t="s">
        <v>47</v>
      </c>
      <c r="F12" s="14">
        <v>166</v>
      </c>
      <c r="G12" s="14"/>
      <c r="H12" s="14">
        <v>162</v>
      </c>
      <c r="I12" s="14"/>
      <c r="J12" s="14">
        <v>328</v>
      </c>
      <c r="K12" s="14"/>
      <c r="L12" s="14">
        <v>126</v>
      </c>
      <c r="M12" s="8" t="s">
        <v>303</v>
      </c>
    </row>
    <row r="13" spans="1:17" x14ac:dyDescent="0.2">
      <c r="A13" s="9" t="str">
        <f t="shared" si="1"/>
        <v>2000/8末</v>
      </c>
      <c r="B13" s="9" t="str">
        <f t="shared" si="1"/>
        <v>平成12/8末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125</v>
      </c>
      <c r="I13" s="16"/>
      <c r="J13" s="16">
        <v>233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2000/8末</v>
      </c>
      <c r="B14" s="7" t="str">
        <f t="shared" si="1"/>
        <v>平成12/8末</v>
      </c>
      <c r="C14" s="14">
        <v>12</v>
      </c>
      <c r="D14" s="14">
        <v>13</v>
      </c>
      <c r="E14" s="15" t="s">
        <v>49</v>
      </c>
      <c r="F14" s="14">
        <v>250</v>
      </c>
      <c r="G14" s="14"/>
      <c r="H14" s="14">
        <v>285</v>
      </c>
      <c r="I14" s="14"/>
      <c r="J14" s="14">
        <v>535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2000/8末</v>
      </c>
      <c r="B15" s="9" t="str">
        <f t="shared" si="1"/>
        <v>平成12/8末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146</v>
      </c>
      <c r="I15" s="16"/>
      <c r="J15" s="16">
        <v>297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2000/8末</v>
      </c>
      <c r="B16" s="7" t="str">
        <f t="shared" si="1"/>
        <v>平成12/8末</v>
      </c>
      <c r="C16" s="14">
        <v>14</v>
      </c>
      <c r="D16" s="14">
        <v>15</v>
      </c>
      <c r="E16" s="15" t="s">
        <v>51</v>
      </c>
      <c r="F16" s="14">
        <v>291</v>
      </c>
      <c r="G16" s="14"/>
      <c r="H16" s="14">
        <v>328</v>
      </c>
      <c r="I16" s="14"/>
      <c r="J16" s="14">
        <v>619</v>
      </c>
      <c r="K16" s="14"/>
      <c r="L16" s="14">
        <v>231</v>
      </c>
      <c r="M16" s="8" t="s">
        <v>303</v>
      </c>
    </row>
    <row r="17" spans="1:13" x14ac:dyDescent="0.2">
      <c r="A17" s="9" t="str">
        <f t="shared" si="1"/>
        <v>2000/8末</v>
      </c>
      <c r="B17" s="9" t="str">
        <f t="shared" si="1"/>
        <v>平成12/8末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108</v>
      </c>
      <c r="I17" s="16"/>
      <c r="J17" s="16">
        <v>200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2000/8末</v>
      </c>
      <c r="B18" s="7" t="str">
        <f t="shared" si="1"/>
        <v>平成12/8末</v>
      </c>
      <c r="C18" s="14">
        <v>16</v>
      </c>
      <c r="D18" s="14">
        <v>17</v>
      </c>
      <c r="E18" s="15" t="s">
        <v>53</v>
      </c>
      <c r="F18" s="14">
        <v>263</v>
      </c>
      <c r="G18" s="14"/>
      <c r="H18" s="14">
        <v>273</v>
      </c>
      <c r="I18" s="14"/>
      <c r="J18" s="14">
        <v>536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2000/8末</v>
      </c>
      <c r="B19" s="9" t="str">
        <f t="shared" si="1"/>
        <v>平成12/8末</v>
      </c>
      <c r="C19" s="16">
        <v>17</v>
      </c>
      <c r="D19" s="16">
        <v>18</v>
      </c>
      <c r="E19" s="17" t="s">
        <v>54</v>
      </c>
      <c r="F19" s="16">
        <v>307</v>
      </c>
      <c r="G19" s="16"/>
      <c r="H19" s="16">
        <v>328</v>
      </c>
      <c r="I19" s="16"/>
      <c r="J19" s="16">
        <v>635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2000/8末</v>
      </c>
      <c r="B20" s="7" t="str">
        <f t="shared" si="1"/>
        <v>平成12/8末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222</v>
      </c>
      <c r="I20" s="14"/>
      <c r="J20" s="14">
        <v>430</v>
      </c>
      <c r="K20" s="14"/>
      <c r="L20" s="14">
        <v>142</v>
      </c>
      <c r="M20" s="8" t="s">
        <v>303</v>
      </c>
    </row>
    <row r="21" spans="1:13" x14ac:dyDescent="0.2">
      <c r="A21" s="9" t="str">
        <f t="shared" ref="A21:B36" si="2">A20</f>
        <v>2000/8末</v>
      </c>
      <c r="B21" s="9" t="str">
        <f t="shared" si="2"/>
        <v>平成12/8末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229</v>
      </c>
      <c r="I21" s="16"/>
      <c r="J21" s="16">
        <v>457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2000/8末</v>
      </c>
      <c r="B22" s="7" t="str">
        <f t="shared" si="2"/>
        <v>平成12/8末</v>
      </c>
      <c r="C22" s="14">
        <v>20</v>
      </c>
      <c r="D22" s="14">
        <v>104</v>
      </c>
      <c r="E22" s="15" t="s">
        <v>57</v>
      </c>
      <c r="F22" s="14">
        <v>64</v>
      </c>
      <c r="G22" s="14"/>
      <c r="H22" s="14">
        <v>92</v>
      </c>
      <c r="I22" s="14"/>
      <c r="J22" s="14">
        <v>156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2000/8末</v>
      </c>
      <c r="B23" s="9" t="str">
        <f t="shared" si="2"/>
        <v>平成12/8末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2000/8末</v>
      </c>
      <c r="B24" s="7" t="str">
        <f t="shared" si="2"/>
        <v>平成12/8末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40</v>
      </c>
      <c r="I24" s="14"/>
      <c r="J24" s="14">
        <v>77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2000/8末</v>
      </c>
      <c r="B25" s="9" t="str">
        <f t="shared" si="2"/>
        <v>平成12/8末</v>
      </c>
      <c r="C25" s="16">
        <v>23</v>
      </c>
      <c r="D25" s="16">
        <v>21</v>
      </c>
      <c r="E25" s="17" t="s">
        <v>60</v>
      </c>
      <c r="F25" s="16">
        <v>243</v>
      </c>
      <c r="G25" s="16"/>
      <c r="H25" s="16">
        <v>260</v>
      </c>
      <c r="I25" s="16"/>
      <c r="J25" s="16">
        <v>503</v>
      </c>
      <c r="K25" s="16"/>
      <c r="L25" s="16">
        <v>170</v>
      </c>
      <c r="M25" s="6" t="s">
        <v>303</v>
      </c>
    </row>
    <row r="26" spans="1:13" x14ac:dyDescent="0.2">
      <c r="A26" s="7" t="str">
        <f t="shared" si="2"/>
        <v>2000/8末</v>
      </c>
      <c r="B26" s="7" t="str">
        <f t="shared" si="2"/>
        <v>平成12/8末</v>
      </c>
      <c r="C26" s="14">
        <v>24</v>
      </c>
      <c r="D26" s="14">
        <v>22</v>
      </c>
      <c r="E26" s="15" t="s">
        <v>61</v>
      </c>
      <c r="F26" s="14">
        <v>399</v>
      </c>
      <c r="G26" s="14"/>
      <c r="H26" s="14">
        <v>447</v>
      </c>
      <c r="I26" s="14"/>
      <c r="J26" s="14">
        <v>846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2000/8末</v>
      </c>
      <c r="B27" s="9" t="str">
        <f t="shared" si="2"/>
        <v>平成12/8末</v>
      </c>
      <c r="C27" s="16">
        <v>25</v>
      </c>
      <c r="D27" s="16">
        <v>23</v>
      </c>
      <c r="E27" s="17" t="s">
        <v>62</v>
      </c>
      <c r="F27" s="16">
        <v>299</v>
      </c>
      <c r="G27" s="16"/>
      <c r="H27" s="16">
        <v>310</v>
      </c>
      <c r="I27" s="16"/>
      <c r="J27" s="16">
        <v>609</v>
      </c>
      <c r="K27" s="16"/>
      <c r="L27" s="16">
        <v>201</v>
      </c>
      <c r="M27" s="6" t="s">
        <v>303</v>
      </c>
    </row>
    <row r="28" spans="1:13" x14ac:dyDescent="0.2">
      <c r="A28" s="7" t="str">
        <f t="shared" si="2"/>
        <v>2000/8末</v>
      </c>
      <c r="B28" s="7" t="str">
        <f t="shared" si="2"/>
        <v>平成12/8末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479</v>
      </c>
      <c r="I28" s="14"/>
      <c r="J28" s="14">
        <v>884</v>
      </c>
      <c r="K28" s="14"/>
      <c r="L28" s="14">
        <v>310</v>
      </c>
      <c r="M28" s="8" t="s">
        <v>303</v>
      </c>
    </row>
    <row r="29" spans="1:13" x14ac:dyDescent="0.2">
      <c r="A29" s="9" t="str">
        <f t="shared" si="2"/>
        <v>2000/8末</v>
      </c>
      <c r="B29" s="9" t="str">
        <f t="shared" si="2"/>
        <v>平成12/8末</v>
      </c>
      <c r="C29" s="16">
        <v>27</v>
      </c>
      <c r="D29" s="16">
        <v>25</v>
      </c>
      <c r="E29" s="17" t="s">
        <v>64</v>
      </c>
      <c r="F29" s="16">
        <v>250</v>
      </c>
      <c r="G29" s="16"/>
      <c r="H29" s="16">
        <v>291</v>
      </c>
      <c r="I29" s="16"/>
      <c r="J29" s="16">
        <v>541</v>
      </c>
      <c r="K29" s="16"/>
      <c r="L29" s="16">
        <v>215</v>
      </c>
      <c r="M29" s="6" t="s">
        <v>303</v>
      </c>
    </row>
    <row r="30" spans="1:13" x14ac:dyDescent="0.2">
      <c r="A30" s="7" t="str">
        <f t="shared" si="2"/>
        <v>2000/8末</v>
      </c>
      <c r="B30" s="7" t="str">
        <f t="shared" si="2"/>
        <v>平成12/8末</v>
      </c>
      <c r="C30" s="14">
        <v>28</v>
      </c>
      <c r="D30" s="14">
        <v>26</v>
      </c>
      <c r="E30" s="15" t="s">
        <v>65</v>
      </c>
      <c r="F30" s="14">
        <v>246</v>
      </c>
      <c r="G30" s="14"/>
      <c r="H30" s="14">
        <v>259</v>
      </c>
      <c r="I30" s="14"/>
      <c r="J30" s="14">
        <v>505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2000/8末</v>
      </c>
      <c r="B31" s="9" t="str">
        <f t="shared" si="2"/>
        <v>平成12/8末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2000/8末</v>
      </c>
      <c r="B32" s="7" t="str">
        <f t="shared" si="2"/>
        <v>平成12/8末</v>
      </c>
      <c r="C32" s="14">
        <v>30</v>
      </c>
      <c r="D32" s="14">
        <v>29</v>
      </c>
      <c r="E32" s="15" t="s">
        <v>67</v>
      </c>
      <c r="F32" s="14">
        <v>0</v>
      </c>
      <c r="G32" s="14"/>
      <c r="H32" s="14">
        <v>0</v>
      </c>
      <c r="I32" s="14"/>
      <c r="J32" s="14">
        <v>0</v>
      </c>
      <c r="K32" s="14"/>
      <c r="L32" s="14">
        <v>0</v>
      </c>
      <c r="M32" s="8" t="s">
        <v>303</v>
      </c>
    </row>
    <row r="33" spans="1:13" x14ac:dyDescent="0.2">
      <c r="A33" s="9" t="str">
        <f t="shared" si="2"/>
        <v>2000/8末</v>
      </c>
      <c r="B33" s="9" t="str">
        <f t="shared" si="2"/>
        <v>平成12/8末</v>
      </c>
      <c r="C33" s="16">
        <v>31</v>
      </c>
      <c r="D33" s="16">
        <v>30</v>
      </c>
      <c r="E33" s="17" t="s">
        <v>68</v>
      </c>
      <c r="F33" s="16">
        <v>746</v>
      </c>
      <c r="G33" s="16"/>
      <c r="H33" s="16">
        <v>743</v>
      </c>
      <c r="I33" s="16"/>
      <c r="J33" s="16">
        <v>1489</v>
      </c>
      <c r="K33" s="16"/>
      <c r="L33" s="16">
        <v>542</v>
      </c>
      <c r="M33" s="6" t="s">
        <v>303</v>
      </c>
    </row>
    <row r="34" spans="1:13" x14ac:dyDescent="0.2">
      <c r="A34" s="7" t="str">
        <f t="shared" si="2"/>
        <v>2000/8末</v>
      </c>
      <c r="B34" s="7" t="str">
        <f t="shared" si="2"/>
        <v>平成12/8末</v>
      </c>
      <c r="C34" s="14">
        <v>32</v>
      </c>
      <c r="D34" s="14">
        <v>31</v>
      </c>
      <c r="E34" s="15" t="s">
        <v>69</v>
      </c>
      <c r="F34" s="14">
        <v>851</v>
      </c>
      <c r="G34" s="14"/>
      <c r="H34" s="14">
        <v>863</v>
      </c>
      <c r="I34" s="14"/>
      <c r="J34" s="14">
        <v>1714</v>
      </c>
      <c r="K34" s="14"/>
      <c r="L34" s="14">
        <v>659</v>
      </c>
      <c r="M34" s="8" t="s">
        <v>303</v>
      </c>
    </row>
    <row r="35" spans="1:13" x14ac:dyDescent="0.2">
      <c r="A35" s="9" t="str">
        <f t="shared" si="2"/>
        <v>2000/8末</v>
      </c>
      <c r="B35" s="9" t="str">
        <f t="shared" si="2"/>
        <v>平成12/8末</v>
      </c>
      <c r="C35" s="16">
        <v>33</v>
      </c>
      <c r="D35" s="16">
        <v>32</v>
      </c>
      <c r="E35" s="17" t="s">
        <v>70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2000/8末</v>
      </c>
      <c r="B36" s="7" t="str">
        <f t="shared" si="2"/>
        <v>平成12/8末</v>
      </c>
      <c r="C36" s="14">
        <v>34</v>
      </c>
      <c r="D36" s="14">
        <v>33</v>
      </c>
      <c r="E36" s="15" t="s">
        <v>71</v>
      </c>
      <c r="F36" s="14">
        <v>265</v>
      </c>
      <c r="G36" s="14"/>
      <c r="H36" s="14">
        <v>271</v>
      </c>
      <c r="I36" s="14"/>
      <c r="J36" s="14">
        <v>536</v>
      </c>
      <c r="K36" s="14"/>
      <c r="L36" s="14">
        <v>165</v>
      </c>
      <c r="M36" s="8" t="s">
        <v>303</v>
      </c>
    </row>
    <row r="37" spans="1:13" x14ac:dyDescent="0.2">
      <c r="A37" s="9" t="str">
        <f t="shared" ref="A37:B52" si="3">A36</f>
        <v>2000/8末</v>
      </c>
      <c r="B37" s="9" t="str">
        <f t="shared" si="3"/>
        <v>平成12/8末</v>
      </c>
      <c r="C37" s="16">
        <v>35</v>
      </c>
      <c r="D37" s="16">
        <v>34</v>
      </c>
      <c r="E37" s="17" t="s">
        <v>72</v>
      </c>
      <c r="F37" s="16">
        <v>360</v>
      </c>
      <c r="G37" s="16"/>
      <c r="H37" s="16">
        <v>296</v>
      </c>
      <c r="I37" s="16"/>
      <c r="J37" s="16">
        <v>656</v>
      </c>
      <c r="K37" s="16"/>
      <c r="L37" s="16">
        <v>243</v>
      </c>
      <c r="M37" s="6" t="s">
        <v>303</v>
      </c>
    </row>
    <row r="38" spans="1:13" x14ac:dyDescent="0.2">
      <c r="A38" s="7" t="str">
        <f t="shared" si="3"/>
        <v>2000/8末</v>
      </c>
      <c r="B38" s="7" t="str">
        <f t="shared" si="3"/>
        <v>平成12/8末</v>
      </c>
      <c r="C38" s="14">
        <v>36</v>
      </c>
      <c r="D38" s="14">
        <v>35</v>
      </c>
      <c r="E38" s="15" t="s">
        <v>73</v>
      </c>
      <c r="F38" s="14">
        <v>300</v>
      </c>
      <c r="G38" s="14"/>
      <c r="H38" s="14">
        <v>278</v>
      </c>
      <c r="I38" s="14"/>
      <c r="J38" s="14">
        <v>578</v>
      </c>
      <c r="K38" s="14"/>
      <c r="L38" s="14">
        <v>185</v>
      </c>
      <c r="M38" s="8" t="s">
        <v>303</v>
      </c>
    </row>
    <row r="39" spans="1:13" x14ac:dyDescent="0.2">
      <c r="A39" s="9" t="str">
        <f t="shared" si="3"/>
        <v>2000/8末</v>
      </c>
      <c r="B39" s="9" t="str">
        <f t="shared" si="3"/>
        <v>平成12/8末</v>
      </c>
      <c r="C39" s="16">
        <v>37</v>
      </c>
      <c r="D39" s="16">
        <v>36</v>
      </c>
      <c r="E39" s="17" t="s">
        <v>74</v>
      </c>
      <c r="F39" s="16">
        <v>77</v>
      </c>
      <c r="G39" s="16"/>
      <c r="H39" s="16">
        <v>56</v>
      </c>
      <c r="I39" s="16"/>
      <c r="J39" s="16">
        <v>133</v>
      </c>
      <c r="K39" s="16"/>
      <c r="L39" s="16">
        <v>61</v>
      </c>
      <c r="M39" s="6" t="s">
        <v>303</v>
      </c>
    </row>
    <row r="40" spans="1:13" x14ac:dyDescent="0.2">
      <c r="A40" s="7" t="str">
        <f t="shared" si="3"/>
        <v>2000/8末</v>
      </c>
      <c r="B40" s="7" t="str">
        <f t="shared" si="3"/>
        <v>平成12/8末</v>
      </c>
      <c r="C40" s="14">
        <v>38</v>
      </c>
      <c r="D40" s="14">
        <v>37</v>
      </c>
      <c r="E40" s="15" t="s">
        <v>75</v>
      </c>
      <c r="F40" s="14">
        <v>287</v>
      </c>
      <c r="G40" s="14"/>
      <c r="H40" s="14">
        <v>274</v>
      </c>
      <c r="I40" s="14"/>
      <c r="J40" s="14">
        <v>561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2000/8末</v>
      </c>
      <c r="B41" s="9" t="str">
        <f t="shared" si="3"/>
        <v>平成12/8末</v>
      </c>
      <c r="C41" s="16">
        <v>39</v>
      </c>
      <c r="D41" s="16">
        <v>38</v>
      </c>
      <c r="E41" s="17" t="s">
        <v>76</v>
      </c>
      <c r="F41" s="16">
        <v>334</v>
      </c>
      <c r="G41" s="16"/>
      <c r="H41" s="16">
        <v>310</v>
      </c>
      <c r="I41" s="16"/>
      <c r="J41" s="16">
        <v>644</v>
      </c>
      <c r="K41" s="16"/>
      <c r="L41" s="16">
        <v>214</v>
      </c>
      <c r="M41" s="6" t="s">
        <v>303</v>
      </c>
    </row>
    <row r="42" spans="1:13" x14ac:dyDescent="0.2">
      <c r="A42" s="7" t="str">
        <f t="shared" si="3"/>
        <v>2000/8末</v>
      </c>
      <c r="B42" s="7" t="str">
        <f t="shared" si="3"/>
        <v>平成12/8末</v>
      </c>
      <c r="C42" s="14">
        <v>40</v>
      </c>
      <c r="D42" s="14">
        <v>39</v>
      </c>
      <c r="E42" s="15" t="s">
        <v>77</v>
      </c>
      <c r="F42" s="14">
        <v>132</v>
      </c>
      <c r="G42" s="14"/>
      <c r="H42" s="14">
        <v>126</v>
      </c>
      <c r="I42" s="14"/>
      <c r="J42" s="14">
        <v>258</v>
      </c>
      <c r="K42" s="14"/>
      <c r="L42" s="14">
        <v>89</v>
      </c>
      <c r="M42" s="8" t="s">
        <v>303</v>
      </c>
    </row>
    <row r="43" spans="1:13" x14ac:dyDescent="0.2">
      <c r="A43" s="9" t="str">
        <f t="shared" si="3"/>
        <v>2000/8末</v>
      </c>
      <c r="B43" s="9" t="str">
        <f t="shared" si="3"/>
        <v>平成12/8末</v>
      </c>
      <c r="C43" s="16">
        <v>41</v>
      </c>
      <c r="D43" s="16">
        <v>40</v>
      </c>
      <c r="E43" s="17" t="s">
        <v>619</v>
      </c>
      <c r="F43" s="16">
        <v>152</v>
      </c>
      <c r="G43" s="16"/>
      <c r="H43" s="16">
        <v>169</v>
      </c>
      <c r="I43" s="16"/>
      <c r="J43" s="16">
        <v>321</v>
      </c>
      <c r="K43" s="16"/>
      <c r="L43" s="16">
        <v>119</v>
      </c>
      <c r="M43" s="6" t="s">
        <v>303</v>
      </c>
    </row>
    <row r="44" spans="1:13" x14ac:dyDescent="0.2">
      <c r="A44" s="7" t="str">
        <f t="shared" si="3"/>
        <v>2000/8末</v>
      </c>
      <c r="B44" s="7" t="str">
        <f t="shared" si="3"/>
        <v>平成12/8末</v>
      </c>
      <c r="C44" s="14">
        <v>42</v>
      </c>
      <c r="D44" s="14">
        <v>41</v>
      </c>
      <c r="E44" s="15" t="s">
        <v>620</v>
      </c>
      <c r="F44" s="14">
        <v>179</v>
      </c>
      <c r="G44" s="14"/>
      <c r="H44" s="14">
        <v>201</v>
      </c>
      <c r="I44" s="14"/>
      <c r="J44" s="14">
        <v>380</v>
      </c>
      <c r="K44" s="14"/>
      <c r="L44" s="14">
        <v>135</v>
      </c>
      <c r="M44" s="8" t="s">
        <v>303</v>
      </c>
    </row>
    <row r="45" spans="1:13" x14ac:dyDescent="0.2">
      <c r="A45" s="9" t="str">
        <f t="shared" si="3"/>
        <v>2000/8末</v>
      </c>
      <c r="B45" s="9" t="str">
        <f t="shared" si="3"/>
        <v>平成12/8末</v>
      </c>
      <c r="C45" s="16">
        <v>43</v>
      </c>
      <c r="D45" s="16">
        <v>42</v>
      </c>
      <c r="E45" s="17" t="s">
        <v>78</v>
      </c>
      <c r="F45" s="16">
        <v>261</v>
      </c>
      <c r="G45" s="16"/>
      <c r="H45" s="16">
        <v>315</v>
      </c>
      <c r="I45" s="16"/>
      <c r="J45" s="16">
        <v>576</v>
      </c>
      <c r="K45" s="16"/>
      <c r="L45" s="16">
        <v>206</v>
      </c>
      <c r="M45" s="6" t="s">
        <v>303</v>
      </c>
    </row>
    <row r="46" spans="1:13" x14ac:dyDescent="0.2">
      <c r="A46" s="7" t="str">
        <f t="shared" si="3"/>
        <v>2000/8末</v>
      </c>
      <c r="B46" s="7" t="str">
        <f t="shared" si="3"/>
        <v>平成12/8末</v>
      </c>
      <c r="C46" s="14">
        <v>44</v>
      </c>
      <c r="D46" s="14">
        <v>43</v>
      </c>
      <c r="E46" s="15" t="s">
        <v>79</v>
      </c>
      <c r="F46" s="14">
        <v>356</v>
      </c>
      <c r="G46" s="14"/>
      <c r="H46" s="14">
        <v>380</v>
      </c>
      <c r="I46" s="14"/>
      <c r="J46" s="14">
        <v>736</v>
      </c>
      <c r="K46" s="14"/>
      <c r="L46" s="14">
        <v>249</v>
      </c>
      <c r="M46" s="8" t="s">
        <v>303</v>
      </c>
    </row>
    <row r="47" spans="1:13" x14ac:dyDescent="0.2">
      <c r="A47" s="9" t="str">
        <f t="shared" si="3"/>
        <v>2000/8末</v>
      </c>
      <c r="B47" s="9" t="str">
        <f t="shared" si="3"/>
        <v>平成12/8末</v>
      </c>
      <c r="C47" s="16">
        <v>45</v>
      </c>
      <c r="D47" s="16">
        <v>44</v>
      </c>
      <c r="E47" s="17" t="s">
        <v>80</v>
      </c>
      <c r="F47" s="16">
        <v>53</v>
      </c>
      <c r="G47" s="16"/>
      <c r="H47" s="16">
        <v>72</v>
      </c>
      <c r="I47" s="16"/>
      <c r="J47" s="16">
        <v>125</v>
      </c>
      <c r="K47" s="16"/>
      <c r="L47" s="16">
        <v>47</v>
      </c>
      <c r="M47" s="6" t="s">
        <v>303</v>
      </c>
    </row>
    <row r="48" spans="1:13" x14ac:dyDescent="0.2">
      <c r="A48" s="7" t="str">
        <f t="shared" si="3"/>
        <v>2000/8末</v>
      </c>
      <c r="B48" s="7" t="str">
        <f t="shared" si="3"/>
        <v>平成12/8末</v>
      </c>
      <c r="C48" s="14">
        <v>46</v>
      </c>
      <c r="D48" s="14">
        <v>45</v>
      </c>
      <c r="E48" s="15" t="s">
        <v>81</v>
      </c>
      <c r="F48" s="14">
        <v>221</v>
      </c>
      <c r="G48" s="14"/>
      <c r="H48" s="14">
        <v>255</v>
      </c>
      <c r="I48" s="14"/>
      <c r="J48" s="14">
        <v>476</v>
      </c>
      <c r="K48" s="14"/>
      <c r="L48" s="14">
        <v>162</v>
      </c>
      <c r="M48" s="8" t="s">
        <v>303</v>
      </c>
    </row>
    <row r="49" spans="1:13" x14ac:dyDescent="0.2">
      <c r="A49" s="9" t="str">
        <f t="shared" si="3"/>
        <v>2000/8末</v>
      </c>
      <c r="B49" s="9" t="str">
        <f t="shared" si="3"/>
        <v>平成12/8末</v>
      </c>
      <c r="C49" s="16">
        <v>47</v>
      </c>
      <c r="D49" s="16">
        <v>46</v>
      </c>
      <c r="E49" s="17" t="s">
        <v>82</v>
      </c>
      <c r="F49" s="16">
        <v>94</v>
      </c>
      <c r="G49" s="16"/>
      <c r="H49" s="16">
        <v>141</v>
      </c>
      <c r="I49" s="16"/>
      <c r="J49" s="16">
        <v>235</v>
      </c>
      <c r="K49" s="16"/>
      <c r="L49" s="16">
        <v>130</v>
      </c>
      <c r="M49" s="6" t="s">
        <v>303</v>
      </c>
    </row>
    <row r="50" spans="1:13" x14ac:dyDescent="0.2">
      <c r="A50" s="7" t="str">
        <f t="shared" si="3"/>
        <v>2000/8末</v>
      </c>
      <c r="B50" s="7" t="str">
        <f t="shared" si="3"/>
        <v>平成12/8末</v>
      </c>
      <c r="C50" s="14">
        <v>48</v>
      </c>
      <c r="D50" s="14">
        <v>47</v>
      </c>
      <c r="E50" s="15" t="s">
        <v>83</v>
      </c>
      <c r="F50" s="14">
        <v>186</v>
      </c>
      <c r="G50" s="14"/>
      <c r="H50" s="14">
        <v>220</v>
      </c>
      <c r="I50" s="14"/>
      <c r="J50" s="14">
        <v>406</v>
      </c>
      <c r="K50" s="14"/>
      <c r="L50" s="14">
        <v>121</v>
      </c>
      <c r="M50" s="8" t="s">
        <v>303</v>
      </c>
    </row>
    <row r="51" spans="1:13" x14ac:dyDescent="0.2">
      <c r="A51" s="9" t="str">
        <f t="shared" si="3"/>
        <v>2000/8末</v>
      </c>
      <c r="B51" s="9" t="str">
        <f t="shared" si="3"/>
        <v>平成12/8末</v>
      </c>
      <c r="C51" s="16">
        <v>49</v>
      </c>
      <c r="D51" s="16">
        <v>48</v>
      </c>
      <c r="E51" s="17" t="s">
        <v>84</v>
      </c>
      <c r="F51" s="16">
        <v>255</v>
      </c>
      <c r="G51" s="16"/>
      <c r="H51" s="16">
        <v>262</v>
      </c>
      <c r="I51" s="16"/>
      <c r="J51" s="16">
        <v>517</v>
      </c>
      <c r="K51" s="16"/>
      <c r="L51" s="16">
        <v>165</v>
      </c>
      <c r="M51" s="6" t="s">
        <v>303</v>
      </c>
    </row>
    <row r="52" spans="1:13" x14ac:dyDescent="0.2">
      <c r="A52" s="7" t="str">
        <f t="shared" si="3"/>
        <v>2000/8末</v>
      </c>
      <c r="B52" s="7" t="str">
        <f t="shared" si="3"/>
        <v>平成12/8末</v>
      </c>
      <c r="C52" s="14">
        <v>50</v>
      </c>
      <c r="D52" s="14">
        <v>49</v>
      </c>
      <c r="E52" s="15" t="s">
        <v>85</v>
      </c>
      <c r="F52" s="14">
        <v>126</v>
      </c>
      <c r="G52" s="14"/>
      <c r="H52" s="14">
        <v>130</v>
      </c>
      <c r="I52" s="14"/>
      <c r="J52" s="14">
        <v>256</v>
      </c>
      <c r="K52" s="14"/>
      <c r="L52" s="14">
        <v>96</v>
      </c>
      <c r="M52" s="8" t="s">
        <v>303</v>
      </c>
    </row>
    <row r="53" spans="1:13" x14ac:dyDescent="0.2">
      <c r="A53" s="9" t="str">
        <f t="shared" ref="A53:B68" si="4">A52</f>
        <v>2000/8末</v>
      </c>
      <c r="B53" s="9" t="str">
        <f t="shared" si="4"/>
        <v>平成12/8末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2000/8末</v>
      </c>
      <c r="B54" s="7" t="str">
        <f t="shared" si="4"/>
        <v>平成12/8末</v>
      </c>
      <c r="C54" s="14">
        <v>52</v>
      </c>
      <c r="D54" s="14">
        <v>51</v>
      </c>
      <c r="E54" s="15" t="s">
        <v>87</v>
      </c>
      <c r="F54" s="14">
        <v>166</v>
      </c>
      <c r="G54" s="14"/>
      <c r="H54" s="14">
        <v>152</v>
      </c>
      <c r="I54" s="14"/>
      <c r="J54" s="14">
        <v>318</v>
      </c>
      <c r="K54" s="14"/>
      <c r="L54" s="14">
        <v>110</v>
      </c>
      <c r="M54" s="8" t="s">
        <v>303</v>
      </c>
    </row>
    <row r="55" spans="1:13" x14ac:dyDescent="0.2">
      <c r="A55" s="9" t="str">
        <f t="shared" si="4"/>
        <v>2000/8末</v>
      </c>
      <c r="B55" s="9" t="str">
        <f t="shared" si="4"/>
        <v>平成12/8末</v>
      </c>
      <c r="C55" s="16">
        <v>53</v>
      </c>
      <c r="D55" s="16">
        <v>52</v>
      </c>
      <c r="E55" s="17" t="s">
        <v>88</v>
      </c>
      <c r="F55" s="16">
        <v>20</v>
      </c>
      <c r="G55" s="16"/>
      <c r="H55" s="16">
        <v>23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2000/8末</v>
      </c>
      <c r="B56" s="7" t="str">
        <f t="shared" si="4"/>
        <v>平成12/8末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2000/8末</v>
      </c>
      <c r="B57" s="9" t="str">
        <f t="shared" si="4"/>
        <v>平成12/8末</v>
      </c>
      <c r="C57" s="16">
        <v>55</v>
      </c>
      <c r="D57" s="16">
        <v>54</v>
      </c>
      <c r="E57" s="17" t="s">
        <v>90</v>
      </c>
      <c r="F57" s="16">
        <v>230</v>
      </c>
      <c r="G57" s="16"/>
      <c r="H57" s="16">
        <v>259</v>
      </c>
      <c r="I57" s="16"/>
      <c r="J57" s="16">
        <v>489</v>
      </c>
      <c r="K57" s="16"/>
      <c r="L57" s="16">
        <v>141</v>
      </c>
      <c r="M57" s="6" t="s">
        <v>303</v>
      </c>
    </row>
    <row r="58" spans="1:13" x14ac:dyDescent="0.2">
      <c r="A58" s="7" t="str">
        <f t="shared" si="4"/>
        <v>2000/8末</v>
      </c>
      <c r="B58" s="7" t="str">
        <f t="shared" si="4"/>
        <v>平成12/8末</v>
      </c>
      <c r="C58" s="14">
        <v>56</v>
      </c>
      <c r="D58" s="14">
        <v>55</v>
      </c>
      <c r="E58" s="15" t="s">
        <v>91</v>
      </c>
      <c r="F58" s="14">
        <v>374</v>
      </c>
      <c r="G58" s="14"/>
      <c r="H58" s="14">
        <v>349</v>
      </c>
      <c r="I58" s="14"/>
      <c r="J58" s="14">
        <v>723</v>
      </c>
      <c r="K58" s="14"/>
      <c r="L58" s="14">
        <v>269</v>
      </c>
      <c r="M58" s="8" t="s">
        <v>303</v>
      </c>
    </row>
    <row r="59" spans="1:13" x14ac:dyDescent="0.2">
      <c r="A59" s="9" t="str">
        <f t="shared" si="4"/>
        <v>2000/8末</v>
      </c>
      <c r="B59" s="9" t="str">
        <f t="shared" si="4"/>
        <v>平成12/8末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2000/8末</v>
      </c>
      <c r="B60" s="7" t="str">
        <f t="shared" si="4"/>
        <v>平成12/8末</v>
      </c>
      <c r="C60" s="14">
        <v>58</v>
      </c>
      <c r="D60" s="14">
        <v>57</v>
      </c>
      <c r="E60" s="15" t="s">
        <v>92</v>
      </c>
      <c r="F60" s="14">
        <v>82</v>
      </c>
      <c r="G60" s="14"/>
      <c r="H60" s="14">
        <v>86</v>
      </c>
      <c r="I60" s="14"/>
      <c r="J60" s="14">
        <v>168</v>
      </c>
      <c r="K60" s="14"/>
      <c r="L60" s="14">
        <v>59</v>
      </c>
      <c r="M60" s="8" t="s">
        <v>303</v>
      </c>
    </row>
    <row r="61" spans="1:13" x14ac:dyDescent="0.2">
      <c r="A61" s="9" t="str">
        <f t="shared" si="4"/>
        <v>2000/8末</v>
      </c>
      <c r="B61" s="9" t="str">
        <f t="shared" si="4"/>
        <v>平成12/8末</v>
      </c>
      <c r="C61" s="16">
        <v>59</v>
      </c>
      <c r="D61" s="16">
        <v>58</v>
      </c>
      <c r="E61" s="17" t="s">
        <v>93</v>
      </c>
      <c r="F61" s="16">
        <v>181</v>
      </c>
      <c r="G61" s="16"/>
      <c r="H61" s="16">
        <v>164</v>
      </c>
      <c r="I61" s="16"/>
      <c r="J61" s="16">
        <v>345</v>
      </c>
      <c r="K61" s="16"/>
      <c r="L61" s="16">
        <v>101</v>
      </c>
      <c r="M61" s="6" t="s">
        <v>303</v>
      </c>
    </row>
    <row r="62" spans="1:13" x14ac:dyDescent="0.2">
      <c r="A62" s="7" t="str">
        <f t="shared" si="4"/>
        <v>2000/8末</v>
      </c>
      <c r="B62" s="7" t="str">
        <f t="shared" si="4"/>
        <v>平成12/8末</v>
      </c>
      <c r="C62" s="14">
        <v>60</v>
      </c>
      <c r="D62" s="14">
        <v>59</v>
      </c>
      <c r="E62" s="15" t="s">
        <v>94</v>
      </c>
      <c r="F62" s="14">
        <v>269</v>
      </c>
      <c r="G62" s="14"/>
      <c r="H62" s="14">
        <v>275</v>
      </c>
      <c r="I62" s="14"/>
      <c r="J62" s="14">
        <v>544</v>
      </c>
      <c r="K62" s="14"/>
      <c r="L62" s="14">
        <v>159</v>
      </c>
      <c r="M62" s="8" t="s">
        <v>303</v>
      </c>
    </row>
    <row r="63" spans="1:13" x14ac:dyDescent="0.2">
      <c r="A63" s="9" t="str">
        <f t="shared" si="4"/>
        <v>2000/8末</v>
      </c>
      <c r="B63" s="9" t="str">
        <f t="shared" si="4"/>
        <v>平成12/8末</v>
      </c>
      <c r="C63" s="16">
        <v>61</v>
      </c>
      <c r="D63" s="16">
        <v>60</v>
      </c>
      <c r="E63" s="17" t="s">
        <v>95</v>
      </c>
      <c r="F63" s="16">
        <v>348</v>
      </c>
      <c r="G63" s="16"/>
      <c r="H63" s="16">
        <v>372</v>
      </c>
      <c r="I63" s="16"/>
      <c r="J63" s="16">
        <v>720</v>
      </c>
      <c r="K63" s="16"/>
      <c r="L63" s="16">
        <v>271</v>
      </c>
      <c r="M63" s="6" t="s">
        <v>303</v>
      </c>
    </row>
    <row r="64" spans="1:13" x14ac:dyDescent="0.2">
      <c r="A64" s="7" t="str">
        <f t="shared" si="4"/>
        <v>2000/8末</v>
      </c>
      <c r="B64" s="7" t="str">
        <f t="shared" si="4"/>
        <v>平成12/8末</v>
      </c>
      <c r="C64" s="14">
        <v>62</v>
      </c>
      <c r="D64" s="14">
        <v>61</v>
      </c>
      <c r="E64" s="15" t="s">
        <v>96</v>
      </c>
      <c r="F64" s="14">
        <v>285</v>
      </c>
      <c r="G64" s="14"/>
      <c r="H64" s="14">
        <v>296</v>
      </c>
      <c r="I64" s="14"/>
      <c r="J64" s="14">
        <v>581</v>
      </c>
      <c r="K64" s="14"/>
      <c r="L64" s="14">
        <v>234</v>
      </c>
      <c r="M64" s="8" t="s">
        <v>303</v>
      </c>
    </row>
    <row r="65" spans="1:13" x14ac:dyDescent="0.2">
      <c r="A65" s="9" t="str">
        <f t="shared" si="4"/>
        <v>2000/8末</v>
      </c>
      <c r="B65" s="9" t="str">
        <f t="shared" si="4"/>
        <v>平成12/8末</v>
      </c>
      <c r="C65" s="16">
        <v>63</v>
      </c>
      <c r="D65" s="16">
        <v>62</v>
      </c>
      <c r="E65" s="17" t="s">
        <v>97</v>
      </c>
      <c r="F65" s="16">
        <v>62</v>
      </c>
      <c r="G65" s="16"/>
      <c r="H65" s="16">
        <v>47</v>
      </c>
      <c r="I65" s="16"/>
      <c r="J65" s="16">
        <v>109</v>
      </c>
      <c r="K65" s="16"/>
      <c r="L65" s="16">
        <v>59</v>
      </c>
      <c r="M65" s="6" t="s">
        <v>303</v>
      </c>
    </row>
    <row r="66" spans="1:13" x14ac:dyDescent="0.2">
      <c r="A66" s="7" t="str">
        <f t="shared" si="4"/>
        <v>2000/8末</v>
      </c>
      <c r="B66" s="7" t="str">
        <f t="shared" si="4"/>
        <v>平成12/8末</v>
      </c>
      <c r="C66" s="14">
        <v>64</v>
      </c>
      <c r="D66" s="14">
        <v>63</v>
      </c>
      <c r="E66" s="15" t="s">
        <v>98</v>
      </c>
      <c r="F66" s="14">
        <v>491</v>
      </c>
      <c r="G66" s="14"/>
      <c r="H66" s="14">
        <v>476</v>
      </c>
      <c r="I66" s="14"/>
      <c r="J66" s="14">
        <v>967</v>
      </c>
      <c r="K66" s="14"/>
      <c r="L66" s="14">
        <v>359</v>
      </c>
      <c r="M66" s="8" t="s">
        <v>303</v>
      </c>
    </row>
    <row r="67" spans="1:13" x14ac:dyDescent="0.2">
      <c r="A67" s="9" t="str">
        <f t="shared" si="4"/>
        <v>2000/8末</v>
      </c>
      <c r="B67" s="9" t="str">
        <f t="shared" si="4"/>
        <v>平成12/8末</v>
      </c>
      <c r="C67" s="16">
        <v>65</v>
      </c>
      <c r="D67" s="16">
        <v>64</v>
      </c>
      <c r="E67" s="17" t="s">
        <v>99</v>
      </c>
      <c r="F67" s="16">
        <v>388</v>
      </c>
      <c r="G67" s="16"/>
      <c r="H67" s="16">
        <v>382</v>
      </c>
      <c r="I67" s="16"/>
      <c r="J67" s="16">
        <v>770</v>
      </c>
      <c r="K67" s="16"/>
      <c r="L67" s="16">
        <v>267</v>
      </c>
      <c r="M67" s="6" t="s">
        <v>303</v>
      </c>
    </row>
    <row r="68" spans="1:13" x14ac:dyDescent="0.2">
      <c r="A68" s="7" t="str">
        <f t="shared" si="4"/>
        <v>2000/8末</v>
      </c>
      <c r="B68" s="7" t="str">
        <f t="shared" si="4"/>
        <v>平成12/8末</v>
      </c>
      <c r="C68" s="14">
        <v>66</v>
      </c>
      <c r="D68" s="14">
        <v>65</v>
      </c>
      <c r="E68" s="15" t="s">
        <v>100</v>
      </c>
      <c r="F68" s="14">
        <v>20</v>
      </c>
      <c r="G68" s="14"/>
      <c r="H68" s="14">
        <v>14</v>
      </c>
      <c r="I68" s="14"/>
      <c r="J68" s="14">
        <v>34</v>
      </c>
      <c r="K68" s="14"/>
      <c r="L68" s="14">
        <v>34</v>
      </c>
      <c r="M68" s="8" t="s">
        <v>303</v>
      </c>
    </row>
    <row r="69" spans="1:13" x14ac:dyDescent="0.2">
      <c r="A69" s="9" t="str">
        <f t="shared" ref="A69:B84" si="5">A68</f>
        <v>2000/8末</v>
      </c>
      <c r="B69" s="9" t="str">
        <f t="shared" si="5"/>
        <v>平成12/8末</v>
      </c>
      <c r="C69" s="16">
        <v>67</v>
      </c>
      <c r="D69" s="16">
        <v>66</v>
      </c>
      <c r="E69" s="17" t="s">
        <v>101</v>
      </c>
      <c r="F69" s="16">
        <v>138</v>
      </c>
      <c r="G69" s="16"/>
      <c r="H69" s="16">
        <v>145</v>
      </c>
      <c r="I69" s="16"/>
      <c r="J69" s="16">
        <v>283</v>
      </c>
      <c r="K69" s="16"/>
      <c r="L69" s="16">
        <v>92</v>
      </c>
      <c r="M69" s="6" t="s">
        <v>303</v>
      </c>
    </row>
    <row r="70" spans="1:13" x14ac:dyDescent="0.2">
      <c r="A70" s="7" t="str">
        <f t="shared" si="5"/>
        <v>2000/8末</v>
      </c>
      <c r="B70" s="7" t="str">
        <f t="shared" si="5"/>
        <v>平成12/8末</v>
      </c>
      <c r="C70" s="14">
        <v>68</v>
      </c>
      <c r="D70" s="14">
        <v>67</v>
      </c>
      <c r="E70" s="15" t="s">
        <v>102</v>
      </c>
      <c r="F70" s="14">
        <v>235</v>
      </c>
      <c r="G70" s="14"/>
      <c r="H70" s="14">
        <v>237</v>
      </c>
      <c r="I70" s="14"/>
      <c r="J70" s="14">
        <v>472</v>
      </c>
      <c r="K70" s="14"/>
      <c r="L70" s="14">
        <v>163</v>
      </c>
      <c r="M70" s="8" t="s">
        <v>303</v>
      </c>
    </row>
    <row r="71" spans="1:13" x14ac:dyDescent="0.2">
      <c r="A71" s="9" t="str">
        <f t="shared" si="5"/>
        <v>2000/8末</v>
      </c>
      <c r="B71" s="9" t="str">
        <f t="shared" si="5"/>
        <v>平成12/8末</v>
      </c>
      <c r="C71" s="16">
        <v>69</v>
      </c>
      <c r="D71" s="16">
        <v>68</v>
      </c>
      <c r="E71" s="17" t="s">
        <v>103</v>
      </c>
      <c r="F71" s="16">
        <v>426</v>
      </c>
      <c r="G71" s="16"/>
      <c r="H71" s="16">
        <v>388</v>
      </c>
      <c r="I71" s="16"/>
      <c r="J71" s="16">
        <v>814</v>
      </c>
      <c r="K71" s="16"/>
      <c r="L71" s="16">
        <v>310</v>
      </c>
      <c r="M71" s="6" t="s">
        <v>303</v>
      </c>
    </row>
    <row r="72" spans="1:13" x14ac:dyDescent="0.2">
      <c r="A72" s="7" t="str">
        <f t="shared" si="5"/>
        <v>2000/8末</v>
      </c>
      <c r="B72" s="7" t="str">
        <f t="shared" si="5"/>
        <v>平成12/8末</v>
      </c>
      <c r="C72" s="14">
        <v>70</v>
      </c>
      <c r="D72" s="14">
        <v>69</v>
      </c>
      <c r="E72" s="15" t="s">
        <v>104</v>
      </c>
      <c r="F72" s="14">
        <v>288</v>
      </c>
      <c r="G72" s="14"/>
      <c r="H72" s="14">
        <v>230</v>
      </c>
      <c r="I72" s="14"/>
      <c r="J72" s="14">
        <v>518</v>
      </c>
      <c r="K72" s="14"/>
      <c r="L72" s="14">
        <v>195</v>
      </c>
      <c r="M72" s="8" t="s">
        <v>303</v>
      </c>
    </row>
    <row r="73" spans="1:13" x14ac:dyDescent="0.2">
      <c r="A73" s="9" t="str">
        <f t="shared" si="5"/>
        <v>2000/8末</v>
      </c>
      <c r="B73" s="9" t="str">
        <f t="shared" si="5"/>
        <v>平成12/8末</v>
      </c>
      <c r="C73" s="16">
        <v>71</v>
      </c>
      <c r="D73" s="16">
        <v>70</v>
      </c>
      <c r="E73" s="17" t="s">
        <v>105</v>
      </c>
      <c r="F73" s="16">
        <v>122</v>
      </c>
      <c r="G73" s="16"/>
      <c r="H73" s="16">
        <v>110</v>
      </c>
      <c r="I73" s="16"/>
      <c r="J73" s="16">
        <v>232</v>
      </c>
      <c r="K73" s="16"/>
      <c r="L73" s="16">
        <v>89</v>
      </c>
      <c r="M73" s="6" t="s">
        <v>303</v>
      </c>
    </row>
    <row r="74" spans="1:13" x14ac:dyDescent="0.2">
      <c r="A74" s="7" t="str">
        <f t="shared" si="5"/>
        <v>2000/8末</v>
      </c>
      <c r="B74" s="7" t="str">
        <f t="shared" si="5"/>
        <v>平成12/8末</v>
      </c>
      <c r="C74" s="14">
        <v>72</v>
      </c>
      <c r="D74" s="14">
        <v>71</v>
      </c>
      <c r="E74" s="15" t="s">
        <v>106</v>
      </c>
      <c r="F74" s="14">
        <v>163</v>
      </c>
      <c r="G74" s="14"/>
      <c r="H74" s="14">
        <v>133</v>
      </c>
      <c r="I74" s="14"/>
      <c r="J74" s="14">
        <v>296</v>
      </c>
      <c r="K74" s="14"/>
      <c r="L74" s="14">
        <v>123</v>
      </c>
      <c r="M74" s="8" t="s">
        <v>303</v>
      </c>
    </row>
    <row r="75" spans="1:13" x14ac:dyDescent="0.2">
      <c r="A75" s="9" t="str">
        <f t="shared" si="5"/>
        <v>2000/8末</v>
      </c>
      <c r="B75" s="9" t="str">
        <f t="shared" si="5"/>
        <v>平成12/8末</v>
      </c>
      <c r="C75" s="16">
        <v>73</v>
      </c>
      <c r="D75" s="16">
        <v>72</v>
      </c>
      <c r="E75" s="17" t="s">
        <v>107</v>
      </c>
      <c r="F75" s="16">
        <v>284</v>
      </c>
      <c r="G75" s="16"/>
      <c r="H75" s="16">
        <v>319</v>
      </c>
      <c r="I75" s="16"/>
      <c r="J75" s="16">
        <v>603</v>
      </c>
      <c r="K75" s="16"/>
      <c r="L75" s="16">
        <v>243</v>
      </c>
      <c r="M75" s="6" t="s">
        <v>303</v>
      </c>
    </row>
    <row r="76" spans="1:13" x14ac:dyDescent="0.2">
      <c r="A76" s="7" t="str">
        <f t="shared" si="5"/>
        <v>2000/8末</v>
      </c>
      <c r="B76" s="7" t="str">
        <f t="shared" si="5"/>
        <v>平成12/8末</v>
      </c>
      <c r="C76" s="14">
        <v>74</v>
      </c>
      <c r="D76" s="14">
        <v>73</v>
      </c>
      <c r="E76" s="15" t="s">
        <v>108</v>
      </c>
      <c r="F76" s="14">
        <v>401</v>
      </c>
      <c r="G76" s="14"/>
      <c r="H76" s="14">
        <v>299</v>
      </c>
      <c r="I76" s="14"/>
      <c r="J76" s="14">
        <v>700</v>
      </c>
      <c r="K76" s="14"/>
      <c r="L76" s="14">
        <v>336</v>
      </c>
      <c r="M76" s="8" t="s">
        <v>303</v>
      </c>
    </row>
    <row r="77" spans="1:13" x14ac:dyDescent="0.2">
      <c r="A77" s="9" t="str">
        <f t="shared" si="5"/>
        <v>2000/8末</v>
      </c>
      <c r="B77" s="9" t="str">
        <f t="shared" si="5"/>
        <v>平成12/8末</v>
      </c>
      <c r="C77" s="16">
        <v>75</v>
      </c>
      <c r="D77" s="16">
        <v>74</v>
      </c>
      <c r="E77" s="17" t="s">
        <v>109</v>
      </c>
      <c r="F77" s="16">
        <v>321</v>
      </c>
      <c r="G77" s="16"/>
      <c r="H77" s="16">
        <v>340</v>
      </c>
      <c r="I77" s="16"/>
      <c r="J77" s="16">
        <v>661</v>
      </c>
      <c r="K77" s="16"/>
      <c r="L77" s="16">
        <v>216</v>
      </c>
      <c r="M77" s="6" t="s">
        <v>303</v>
      </c>
    </row>
    <row r="78" spans="1:13" x14ac:dyDescent="0.2">
      <c r="A78" s="7" t="str">
        <f t="shared" si="5"/>
        <v>2000/8末</v>
      </c>
      <c r="B78" s="7" t="str">
        <f t="shared" si="5"/>
        <v>平成12/8末</v>
      </c>
      <c r="C78" s="14">
        <v>76</v>
      </c>
      <c r="D78" s="14">
        <v>75</v>
      </c>
      <c r="E78" s="15" t="s">
        <v>110</v>
      </c>
      <c r="F78" s="14">
        <v>262</v>
      </c>
      <c r="G78" s="14"/>
      <c r="H78" s="14">
        <v>258</v>
      </c>
      <c r="I78" s="14"/>
      <c r="J78" s="14">
        <v>520</v>
      </c>
      <c r="K78" s="14"/>
      <c r="L78" s="14">
        <v>166</v>
      </c>
      <c r="M78" s="8" t="s">
        <v>303</v>
      </c>
    </row>
    <row r="79" spans="1:13" x14ac:dyDescent="0.2">
      <c r="A79" s="9" t="str">
        <f t="shared" si="5"/>
        <v>2000/8末</v>
      </c>
      <c r="B79" s="9" t="str">
        <f t="shared" si="5"/>
        <v>平成12/8末</v>
      </c>
      <c r="C79" s="16">
        <v>77</v>
      </c>
      <c r="D79" s="16">
        <v>76</v>
      </c>
      <c r="E79" s="17" t="s">
        <v>111</v>
      </c>
      <c r="F79" s="16">
        <v>96</v>
      </c>
      <c r="G79" s="16"/>
      <c r="H79" s="16">
        <v>93</v>
      </c>
      <c r="I79" s="16"/>
      <c r="J79" s="16">
        <v>189</v>
      </c>
      <c r="K79" s="16"/>
      <c r="L79" s="16">
        <v>57</v>
      </c>
      <c r="M79" s="6" t="s">
        <v>303</v>
      </c>
    </row>
    <row r="80" spans="1:13" x14ac:dyDescent="0.2">
      <c r="A80" s="7" t="str">
        <f t="shared" si="5"/>
        <v>2000/8末</v>
      </c>
      <c r="B80" s="7" t="str">
        <f t="shared" si="5"/>
        <v>平成12/8末</v>
      </c>
      <c r="C80" s="14">
        <v>78</v>
      </c>
      <c r="D80" s="14">
        <v>77</v>
      </c>
      <c r="E80" s="15" t="s">
        <v>684</v>
      </c>
      <c r="F80" s="14">
        <v>260</v>
      </c>
      <c r="G80" s="14"/>
      <c r="H80" s="14">
        <v>241</v>
      </c>
      <c r="I80" s="14"/>
      <c r="J80" s="14">
        <v>501</v>
      </c>
      <c r="K80" s="14"/>
      <c r="L80" s="14">
        <v>155</v>
      </c>
      <c r="M80" s="8" t="s">
        <v>303</v>
      </c>
    </row>
    <row r="81" spans="1:13" x14ac:dyDescent="0.2">
      <c r="A81" s="9" t="str">
        <f t="shared" si="5"/>
        <v>2000/8末</v>
      </c>
      <c r="B81" s="9" t="str">
        <f t="shared" si="5"/>
        <v>平成12/8末</v>
      </c>
      <c r="C81" s="16">
        <v>79</v>
      </c>
      <c r="D81" s="16">
        <v>80</v>
      </c>
      <c r="E81" s="17" t="s">
        <v>115</v>
      </c>
      <c r="F81" s="16">
        <v>309</v>
      </c>
      <c r="G81" s="16"/>
      <c r="H81" s="16">
        <v>277</v>
      </c>
      <c r="I81" s="16"/>
      <c r="J81" s="16">
        <v>586</v>
      </c>
      <c r="K81" s="16"/>
      <c r="L81" s="16">
        <v>248</v>
      </c>
      <c r="M81" s="6" t="s">
        <v>303</v>
      </c>
    </row>
    <row r="82" spans="1:13" x14ac:dyDescent="0.2">
      <c r="A82" s="7" t="str">
        <f t="shared" si="5"/>
        <v>2000/8末</v>
      </c>
      <c r="B82" s="7" t="str">
        <f t="shared" si="5"/>
        <v>平成12/8末</v>
      </c>
      <c r="C82" s="14">
        <v>80</v>
      </c>
      <c r="D82" s="14">
        <v>81</v>
      </c>
      <c r="E82" s="15" t="s">
        <v>116</v>
      </c>
      <c r="F82" s="14">
        <v>344</v>
      </c>
      <c r="G82" s="14"/>
      <c r="H82" s="14">
        <v>323</v>
      </c>
      <c r="I82" s="14"/>
      <c r="J82" s="14">
        <v>667</v>
      </c>
      <c r="K82" s="14"/>
      <c r="L82" s="14">
        <v>271</v>
      </c>
      <c r="M82" s="8" t="s">
        <v>303</v>
      </c>
    </row>
    <row r="83" spans="1:13" x14ac:dyDescent="0.2">
      <c r="A83" s="9" t="str">
        <f t="shared" si="5"/>
        <v>2000/8末</v>
      </c>
      <c r="B83" s="9" t="str">
        <f t="shared" si="5"/>
        <v>平成12/8末</v>
      </c>
      <c r="C83" s="16">
        <v>81</v>
      </c>
      <c r="D83" s="16">
        <v>82</v>
      </c>
      <c r="E83" s="17" t="s">
        <v>117</v>
      </c>
      <c r="F83" s="16">
        <v>234</v>
      </c>
      <c r="G83" s="16"/>
      <c r="H83" s="16">
        <v>210</v>
      </c>
      <c r="I83" s="16"/>
      <c r="J83" s="16">
        <v>444</v>
      </c>
      <c r="K83" s="16"/>
      <c r="L83" s="16">
        <v>182</v>
      </c>
      <c r="M83" s="6" t="s">
        <v>303</v>
      </c>
    </row>
    <row r="84" spans="1:13" x14ac:dyDescent="0.2">
      <c r="A84" s="7" t="str">
        <f t="shared" si="5"/>
        <v>2000/8末</v>
      </c>
      <c r="B84" s="7" t="str">
        <f t="shared" si="5"/>
        <v>平成12/8末</v>
      </c>
      <c r="C84" s="14">
        <v>82</v>
      </c>
      <c r="D84" s="14">
        <v>83</v>
      </c>
      <c r="E84" s="15" t="s">
        <v>118</v>
      </c>
      <c r="F84" s="14">
        <v>290</v>
      </c>
      <c r="G84" s="14"/>
      <c r="H84" s="14">
        <v>312</v>
      </c>
      <c r="I84" s="14"/>
      <c r="J84" s="14">
        <v>602</v>
      </c>
      <c r="K84" s="14"/>
      <c r="L84" s="14">
        <v>232</v>
      </c>
      <c r="M84" s="8" t="s">
        <v>303</v>
      </c>
    </row>
    <row r="85" spans="1:13" x14ac:dyDescent="0.2">
      <c r="A85" s="9" t="str">
        <f t="shared" ref="A85:B100" si="6">A84</f>
        <v>2000/8末</v>
      </c>
      <c r="B85" s="9" t="str">
        <f t="shared" si="6"/>
        <v>平成12/8末</v>
      </c>
      <c r="C85" s="16">
        <v>83</v>
      </c>
      <c r="D85" s="16">
        <v>84</v>
      </c>
      <c r="E85" s="17" t="s">
        <v>119</v>
      </c>
      <c r="F85" s="16">
        <v>210</v>
      </c>
      <c r="G85" s="16"/>
      <c r="H85" s="16">
        <v>204</v>
      </c>
      <c r="I85" s="16"/>
      <c r="J85" s="16">
        <v>414</v>
      </c>
      <c r="K85" s="16"/>
      <c r="L85" s="16">
        <v>156</v>
      </c>
      <c r="M85" s="6" t="s">
        <v>303</v>
      </c>
    </row>
    <row r="86" spans="1:13" x14ac:dyDescent="0.2">
      <c r="A86" s="7" t="str">
        <f t="shared" si="6"/>
        <v>2000/8末</v>
      </c>
      <c r="B86" s="7" t="str">
        <f t="shared" si="6"/>
        <v>平成12/8末</v>
      </c>
      <c r="C86" s="14">
        <v>84</v>
      </c>
      <c r="D86" s="14">
        <v>85</v>
      </c>
      <c r="E86" s="15" t="s">
        <v>120</v>
      </c>
      <c r="F86" s="14">
        <v>172</v>
      </c>
      <c r="G86" s="14"/>
      <c r="H86" s="14">
        <v>188</v>
      </c>
      <c r="I86" s="14"/>
      <c r="J86" s="14">
        <v>360</v>
      </c>
      <c r="K86" s="14"/>
      <c r="L86" s="14">
        <v>122</v>
      </c>
      <c r="M86" s="8" t="s">
        <v>303</v>
      </c>
    </row>
    <row r="87" spans="1:13" x14ac:dyDescent="0.2">
      <c r="A87" s="9" t="str">
        <f t="shared" si="6"/>
        <v>2000/8末</v>
      </c>
      <c r="B87" s="9" t="str">
        <f t="shared" si="6"/>
        <v>平成12/8末</v>
      </c>
      <c r="C87" s="16">
        <v>85</v>
      </c>
      <c r="D87" s="16">
        <v>86</v>
      </c>
      <c r="E87" s="17" t="s">
        <v>121</v>
      </c>
      <c r="F87" s="16">
        <v>267</v>
      </c>
      <c r="G87" s="16"/>
      <c r="H87" s="16">
        <v>294</v>
      </c>
      <c r="I87" s="16"/>
      <c r="J87" s="16">
        <v>561</v>
      </c>
      <c r="K87" s="16"/>
      <c r="L87" s="16">
        <v>194</v>
      </c>
      <c r="M87" s="6" t="s">
        <v>303</v>
      </c>
    </row>
    <row r="88" spans="1:13" x14ac:dyDescent="0.2">
      <c r="A88" s="7" t="str">
        <f t="shared" si="6"/>
        <v>2000/8末</v>
      </c>
      <c r="B88" s="7" t="str">
        <f t="shared" si="6"/>
        <v>平成12/8末</v>
      </c>
      <c r="C88" s="14">
        <v>86</v>
      </c>
      <c r="D88" s="14">
        <v>87</v>
      </c>
      <c r="E88" s="15" t="s">
        <v>122</v>
      </c>
      <c r="F88" s="14">
        <v>361</v>
      </c>
      <c r="G88" s="14"/>
      <c r="H88" s="14">
        <v>397</v>
      </c>
      <c r="I88" s="14"/>
      <c r="J88" s="14">
        <v>758</v>
      </c>
      <c r="K88" s="14"/>
      <c r="L88" s="14">
        <v>277</v>
      </c>
      <c r="M88" s="8" t="s">
        <v>303</v>
      </c>
    </row>
    <row r="89" spans="1:13" x14ac:dyDescent="0.2">
      <c r="A89" s="9" t="str">
        <f t="shared" si="6"/>
        <v>2000/8末</v>
      </c>
      <c r="B89" s="9" t="str">
        <f t="shared" si="6"/>
        <v>平成12/8末</v>
      </c>
      <c r="C89" s="16">
        <v>87</v>
      </c>
      <c r="D89" s="16">
        <v>88</v>
      </c>
      <c r="E89" s="17" t="s">
        <v>123</v>
      </c>
      <c r="F89" s="16">
        <v>268</v>
      </c>
      <c r="G89" s="16"/>
      <c r="H89" s="16">
        <v>271</v>
      </c>
      <c r="I89" s="16"/>
      <c r="J89" s="16">
        <v>539</v>
      </c>
      <c r="K89" s="16"/>
      <c r="L89" s="16">
        <v>202</v>
      </c>
      <c r="M89" s="6" t="s">
        <v>303</v>
      </c>
    </row>
    <row r="90" spans="1:13" x14ac:dyDescent="0.2">
      <c r="A90" s="7" t="str">
        <f t="shared" si="6"/>
        <v>2000/8末</v>
      </c>
      <c r="B90" s="7" t="str">
        <f t="shared" si="6"/>
        <v>平成12/8末</v>
      </c>
      <c r="C90" s="14">
        <v>88</v>
      </c>
      <c r="D90" s="14">
        <v>89</v>
      </c>
      <c r="E90" s="15" t="s">
        <v>124</v>
      </c>
      <c r="F90" s="14">
        <v>165</v>
      </c>
      <c r="G90" s="14"/>
      <c r="H90" s="14">
        <v>146</v>
      </c>
      <c r="I90" s="14"/>
      <c r="J90" s="14">
        <v>311</v>
      </c>
      <c r="K90" s="14"/>
      <c r="L90" s="14">
        <v>125</v>
      </c>
      <c r="M90" s="8" t="s">
        <v>303</v>
      </c>
    </row>
    <row r="91" spans="1:13" x14ac:dyDescent="0.2">
      <c r="A91" s="9" t="str">
        <f t="shared" si="6"/>
        <v>2000/8末</v>
      </c>
      <c r="B91" s="9" t="str">
        <f t="shared" si="6"/>
        <v>平成12/8末</v>
      </c>
      <c r="C91" s="16">
        <v>89</v>
      </c>
      <c r="D91" s="16">
        <v>90</v>
      </c>
      <c r="E91" s="17" t="s">
        <v>622</v>
      </c>
      <c r="F91" s="16">
        <v>428</v>
      </c>
      <c r="G91" s="16"/>
      <c r="H91" s="16">
        <v>427</v>
      </c>
      <c r="I91" s="16"/>
      <c r="J91" s="16">
        <v>855</v>
      </c>
      <c r="K91" s="16"/>
      <c r="L91" s="16">
        <v>311</v>
      </c>
      <c r="M91" s="6" t="s">
        <v>303</v>
      </c>
    </row>
    <row r="92" spans="1:13" x14ac:dyDescent="0.2">
      <c r="A92" s="7" t="str">
        <f t="shared" si="6"/>
        <v>2000/8末</v>
      </c>
      <c r="B92" s="7" t="str">
        <f t="shared" si="6"/>
        <v>平成12/8末</v>
      </c>
      <c r="C92" s="14">
        <v>90</v>
      </c>
      <c r="D92" s="14">
        <v>91</v>
      </c>
      <c r="E92" s="15" t="s">
        <v>126</v>
      </c>
      <c r="F92" s="14">
        <v>202</v>
      </c>
      <c r="G92" s="14"/>
      <c r="H92" s="14">
        <v>185</v>
      </c>
      <c r="I92" s="14"/>
      <c r="J92" s="14">
        <v>387</v>
      </c>
      <c r="K92" s="14"/>
      <c r="L92" s="14">
        <v>132</v>
      </c>
      <c r="M92" s="8" t="s">
        <v>303</v>
      </c>
    </row>
    <row r="93" spans="1:13" x14ac:dyDescent="0.2">
      <c r="A93" s="9" t="str">
        <f t="shared" si="6"/>
        <v>2000/8末</v>
      </c>
      <c r="B93" s="9" t="str">
        <f t="shared" si="6"/>
        <v>平成12/8末</v>
      </c>
      <c r="C93" s="16">
        <v>91</v>
      </c>
      <c r="D93" s="16">
        <v>92</v>
      </c>
      <c r="E93" s="17" t="s">
        <v>127</v>
      </c>
      <c r="F93" s="16">
        <v>76</v>
      </c>
      <c r="G93" s="16"/>
      <c r="H93" s="16">
        <v>69</v>
      </c>
      <c r="I93" s="16"/>
      <c r="J93" s="16">
        <v>145</v>
      </c>
      <c r="K93" s="16"/>
      <c r="L93" s="16">
        <v>59</v>
      </c>
      <c r="M93" s="6" t="s">
        <v>303</v>
      </c>
    </row>
    <row r="94" spans="1:13" x14ac:dyDescent="0.2">
      <c r="A94" s="7" t="str">
        <f t="shared" si="6"/>
        <v>2000/8末</v>
      </c>
      <c r="B94" s="7" t="str">
        <f t="shared" si="6"/>
        <v>平成12/8末</v>
      </c>
      <c r="C94" s="14">
        <v>92</v>
      </c>
      <c r="D94" s="14">
        <v>93</v>
      </c>
      <c r="E94" s="15" t="s">
        <v>128</v>
      </c>
      <c r="F94" s="14">
        <v>121</v>
      </c>
      <c r="G94" s="14"/>
      <c r="H94" s="14">
        <v>111</v>
      </c>
      <c r="I94" s="14"/>
      <c r="J94" s="14">
        <v>232</v>
      </c>
      <c r="K94" s="14"/>
      <c r="L94" s="14">
        <v>96</v>
      </c>
      <c r="M94" s="8" t="s">
        <v>303</v>
      </c>
    </row>
    <row r="95" spans="1:13" x14ac:dyDescent="0.2">
      <c r="A95" s="9" t="str">
        <f t="shared" si="6"/>
        <v>2000/8末</v>
      </c>
      <c r="B95" s="9" t="str">
        <f t="shared" si="6"/>
        <v>平成12/8末</v>
      </c>
      <c r="C95" s="16">
        <v>93</v>
      </c>
      <c r="D95" s="16">
        <v>95</v>
      </c>
      <c r="E95" s="17" t="s">
        <v>129</v>
      </c>
      <c r="F95" s="16">
        <v>128</v>
      </c>
      <c r="G95" s="16"/>
      <c r="H95" s="16">
        <v>126</v>
      </c>
      <c r="I95" s="16"/>
      <c r="J95" s="16">
        <v>254</v>
      </c>
      <c r="K95" s="16"/>
      <c r="L95" s="16">
        <v>82</v>
      </c>
      <c r="M95" s="6" t="s">
        <v>303</v>
      </c>
    </row>
    <row r="96" spans="1:13" x14ac:dyDescent="0.2">
      <c r="A96" s="7" t="str">
        <f t="shared" si="6"/>
        <v>2000/8末</v>
      </c>
      <c r="B96" s="7" t="str">
        <f t="shared" si="6"/>
        <v>平成12/8末</v>
      </c>
      <c r="C96" s="14">
        <v>94</v>
      </c>
      <c r="D96" s="14">
        <v>96</v>
      </c>
      <c r="E96" s="15" t="s">
        <v>130</v>
      </c>
      <c r="F96" s="14">
        <v>174</v>
      </c>
      <c r="G96" s="14"/>
      <c r="H96" s="14">
        <v>152</v>
      </c>
      <c r="I96" s="14"/>
      <c r="J96" s="14">
        <v>326</v>
      </c>
      <c r="K96" s="14"/>
      <c r="L96" s="14">
        <v>120</v>
      </c>
      <c r="M96" s="8" t="s">
        <v>303</v>
      </c>
    </row>
    <row r="97" spans="1:13" x14ac:dyDescent="0.2">
      <c r="A97" s="9" t="str">
        <f t="shared" si="6"/>
        <v>2000/8末</v>
      </c>
      <c r="B97" s="9" t="str">
        <f t="shared" si="6"/>
        <v>平成12/8末</v>
      </c>
      <c r="C97" s="16">
        <v>95</v>
      </c>
      <c r="D97" s="16">
        <v>97</v>
      </c>
      <c r="E97" s="17" t="s">
        <v>131</v>
      </c>
      <c r="F97" s="16">
        <v>172</v>
      </c>
      <c r="G97" s="16"/>
      <c r="H97" s="16">
        <v>171</v>
      </c>
      <c r="I97" s="16"/>
      <c r="J97" s="16">
        <v>343</v>
      </c>
      <c r="K97" s="16"/>
      <c r="L97" s="16">
        <v>122</v>
      </c>
      <c r="M97" s="6" t="s">
        <v>303</v>
      </c>
    </row>
    <row r="98" spans="1:13" x14ac:dyDescent="0.2">
      <c r="A98" s="7" t="str">
        <f t="shared" si="6"/>
        <v>2000/8末</v>
      </c>
      <c r="B98" s="7" t="str">
        <f t="shared" si="6"/>
        <v>平成12/8末</v>
      </c>
      <c r="C98" s="14">
        <v>96</v>
      </c>
      <c r="D98" s="14">
        <v>98</v>
      </c>
      <c r="E98" s="15" t="s">
        <v>132</v>
      </c>
      <c r="F98" s="14">
        <v>200</v>
      </c>
      <c r="G98" s="14"/>
      <c r="H98" s="14">
        <v>203</v>
      </c>
      <c r="I98" s="14"/>
      <c r="J98" s="14">
        <v>403</v>
      </c>
      <c r="K98" s="14"/>
      <c r="L98" s="14">
        <v>144</v>
      </c>
      <c r="M98" s="8" t="s">
        <v>303</v>
      </c>
    </row>
    <row r="99" spans="1:13" x14ac:dyDescent="0.2">
      <c r="A99" s="9" t="str">
        <f t="shared" si="6"/>
        <v>2000/8末</v>
      </c>
      <c r="B99" s="9" t="str">
        <f t="shared" si="6"/>
        <v>平成12/8末</v>
      </c>
      <c r="C99" s="16">
        <v>97</v>
      </c>
      <c r="D99" s="16">
        <v>99</v>
      </c>
      <c r="E99" s="17" t="s">
        <v>133</v>
      </c>
      <c r="F99" s="16">
        <v>92</v>
      </c>
      <c r="G99" s="16"/>
      <c r="H99" s="16">
        <v>108</v>
      </c>
      <c r="I99" s="16"/>
      <c r="J99" s="16">
        <v>200</v>
      </c>
      <c r="K99" s="16"/>
      <c r="L99" s="16">
        <v>66</v>
      </c>
      <c r="M99" s="6" t="s">
        <v>303</v>
      </c>
    </row>
    <row r="100" spans="1:13" x14ac:dyDescent="0.2">
      <c r="A100" s="7" t="str">
        <f t="shared" si="6"/>
        <v>2000/8末</v>
      </c>
      <c r="B100" s="7" t="str">
        <f t="shared" si="6"/>
        <v>平成12/8末</v>
      </c>
      <c r="C100" s="14">
        <v>98</v>
      </c>
      <c r="D100" s="14">
        <v>120</v>
      </c>
      <c r="E100" s="15" t="s">
        <v>140</v>
      </c>
      <c r="F100" s="14">
        <v>46</v>
      </c>
      <c r="G100" s="14"/>
      <c r="H100" s="14">
        <v>45</v>
      </c>
      <c r="I100" s="14"/>
      <c r="J100" s="14">
        <v>91</v>
      </c>
      <c r="K100" s="14"/>
      <c r="L100" s="14">
        <v>27</v>
      </c>
      <c r="M100" s="8" t="s">
        <v>304</v>
      </c>
    </row>
    <row r="101" spans="1:13" x14ac:dyDescent="0.2">
      <c r="A101" s="9" t="str">
        <f t="shared" ref="A101:B116" si="7">A100</f>
        <v>2000/8末</v>
      </c>
      <c r="B101" s="9" t="str">
        <f t="shared" si="7"/>
        <v>平成12/8末</v>
      </c>
      <c r="C101" s="16">
        <v>99</v>
      </c>
      <c r="D101" s="16">
        <v>140</v>
      </c>
      <c r="E101" s="17" t="s">
        <v>141</v>
      </c>
      <c r="F101" s="16">
        <v>549</v>
      </c>
      <c r="G101" s="16"/>
      <c r="H101" s="16">
        <v>566</v>
      </c>
      <c r="I101" s="16"/>
      <c r="J101" s="16">
        <v>1115</v>
      </c>
      <c r="K101" s="16"/>
      <c r="L101" s="16">
        <v>373</v>
      </c>
      <c r="M101" s="6" t="s">
        <v>304</v>
      </c>
    </row>
    <row r="102" spans="1:13" x14ac:dyDescent="0.2">
      <c r="A102" s="7" t="str">
        <f t="shared" si="7"/>
        <v>2000/8末</v>
      </c>
      <c r="B102" s="7" t="str">
        <f t="shared" si="7"/>
        <v>平成12/8末</v>
      </c>
      <c r="C102" s="14">
        <v>100</v>
      </c>
      <c r="D102" s="14">
        <v>141</v>
      </c>
      <c r="E102" s="15" t="s">
        <v>142</v>
      </c>
      <c r="F102" s="14">
        <v>478</v>
      </c>
      <c r="G102" s="14"/>
      <c r="H102" s="14">
        <v>449</v>
      </c>
      <c r="I102" s="14"/>
      <c r="J102" s="14">
        <v>927</v>
      </c>
      <c r="K102" s="14"/>
      <c r="L102" s="14">
        <v>305</v>
      </c>
      <c r="M102" s="8" t="s">
        <v>304</v>
      </c>
    </row>
    <row r="103" spans="1:13" x14ac:dyDescent="0.2">
      <c r="A103" s="9" t="str">
        <f t="shared" si="7"/>
        <v>2000/8末</v>
      </c>
      <c r="B103" s="9" t="str">
        <f t="shared" si="7"/>
        <v>平成12/8末</v>
      </c>
      <c r="C103" s="16">
        <v>101</v>
      </c>
      <c r="D103" s="16">
        <v>142</v>
      </c>
      <c r="E103" s="17" t="s">
        <v>143</v>
      </c>
      <c r="F103" s="16">
        <v>543</v>
      </c>
      <c r="G103" s="16"/>
      <c r="H103" s="16">
        <v>584</v>
      </c>
      <c r="I103" s="16"/>
      <c r="J103" s="16">
        <v>1127</v>
      </c>
      <c r="K103" s="16"/>
      <c r="L103" s="16">
        <v>423</v>
      </c>
      <c r="M103" s="6" t="s">
        <v>304</v>
      </c>
    </row>
    <row r="104" spans="1:13" x14ac:dyDescent="0.2">
      <c r="A104" s="7" t="str">
        <f t="shared" si="7"/>
        <v>2000/8末</v>
      </c>
      <c r="B104" s="7" t="str">
        <f t="shared" si="7"/>
        <v>平成12/8末</v>
      </c>
      <c r="C104" s="14">
        <v>102</v>
      </c>
      <c r="D104" s="14">
        <v>143</v>
      </c>
      <c r="E104" s="15" t="s">
        <v>144</v>
      </c>
      <c r="F104" s="14">
        <v>374</v>
      </c>
      <c r="G104" s="14"/>
      <c r="H104" s="14">
        <v>366</v>
      </c>
      <c r="I104" s="14"/>
      <c r="J104" s="14">
        <v>740</v>
      </c>
      <c r="K104" s="14"/>
      <c r="L104" s="14">
        <v>344</v>
      </c>
      <c r="M104" s="8" t="s">
        <v>304</v>
      </c>
    </row>
    <row r="105" spans="1:13" x14ac:dyDescent="0.2">
      <c r="A105" s="9" t="str">
        <f t="shared" si="7"/>
        <v>2000/8末</v>
      </c>
      <c r="B105" s="9" t="str">
        <f t="shared" si="7"/>
        <v>平成12/8末</v>
      </c>
      <c r="C105" s="16">
        <v>103</v>
      </c>
      <c r="D105" s="16">
        <v>144</v>
      </c>
      <c r="E105" s="17" t="s">
        <v>145</v>
      </c>
      <c r="F105" s="16">
        <v>38</v>
      </c>
      <c r="G105" s="16"/>
      <c r="H105" s="16">
        <v>47</v>
      </c>
      <c r="I105" s="16"/>
      <c r="J105" s="16">
        <v>85</v>
      </c>
      <c r="K105" s="16"/>
      <c r="L105" s="16">
        <v>26</v>
      </c>
      <c r="M105" s="6" t="s">
        <v>304</v>
      </c>
    </row>
    <row r="106" spans="1:13" x14ac:dyDescent="0.2">
      <c r="A106" s="7" t="str">
        <f t="shared" si="7"/>
        <v>2000/8末</v>
      </c>
      <c r="B106" s="7" t="str">
        <f t="shared" si="7"/>
        <v>平成12/8末</v>
      </c>
      <c r="C106" s="14">
        <v>104</v>
      </c>
      <c r="D106" s="14">
        <v>145</v>
      </c>
      <c r="E106" s="15" t="s">
        <v>146</v>
      </c>
      <c r="F106" s="14">
        <v>259</v>
      </c>
      <c r="G106" s="14"/>
      <c r="H106" s="14">
        <v>243</v>
      </c>
      <c r="I106" s="14"/>
      <c r="J106" s="14">
        <v>502</v>
      </c>
      <c r="K106" s="14"/>
      <c r="L106" s="14">
        <v>169</v>
      </c>
      <c r="M106" s="8" t="s">
        <v>304</v>
      </c>
    </row>
    <row r="107" spans="1:13" x14ac:dyDescent="0.2">
      <c r="A107" s="9" t="str">
        <f t="shared" si="7"/>
        <v>2000/8末</v>
      </c>
      <c r="B107" s="9" t="str">
        <f t="shared" si="7"/>
        <v>平成12/8末</v>
      </c>
      <c r="C107" s="16">
        <v>105</v>
      </c>
      <c r="D107" s="16">
        <v>146</v>
      </c>
      <c r="E107" s="17" t="s">
        <v>147</v>
      </c>
      <c r="F107" s="16">
        <v>210</v>
      </c>
      <c r="G107" s="16"/>
      <c r="H107" s="16">
        <v>224</v>
      </c>
      <c r="I107" s="16"/>
      <c r="J107" s="16">
        <v>434</v>
      </c>
      <c r="K107" s="16"/>
      <c r="L107" s="16">
        <v>148</v>
      </c>
      <c r="M107" s="6" t="s">
        <v>304</v>
      </c>
    </row>
    <row r="108" spans="1:13" x14ac:dyDescent="0.2">
      <c r="A108" s="7" t="str">
        <f t="shared" si="7"/>
        <v>2000/8末</v>
      </c>
      <c r="B108" s="7" t="str">
        <f t="shared" si="7"/>
        <v>平成12/8末</v>
      </c>
      <c r="C108" s="14">
        <v>106</v>
      </c>
      <c r="D108" s="14">
        <v>147</v>
      </c>
      <c r="E108" s="15" t="s">
        <v>148</v>
      </c>
      <c r="F108" s="14">
        <v>133</v>
      </c>
      <c r="G108" s="14"/>
      <c r="H108" s="14">
        <v>141</v>
      </c>
      <c r="I108" s="14"/>
      <c r="J108" s="14">
        <v>274</v>
      </c>
      <c r="K108" s="14"/>
      <c r="L108" s="14">
        <v>82</v>
      </c>
      <c r="M108" s="8" t="s">
        <v>304</v>
      </c>
    </row>
    <row r="109" spans="1:13" x14ac:dyDescent="0.2">
      <c r="A109" s="9" t="str">
        <f t="shared" si="7"/>
        <v>2000/8末</v>
      </c>
      <c r="B109" s="9" t="str">
        <f t="shared" si="7"/>
        <v>平成12/8末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2000/8末</v>
      </c>
      <c r="B110" s="7" t="str">
        <f t="shared" si="7"/>
        <v>平成12/8末</v>
      </c>
      <c r="C110" s="14">
        <v>108</v>
      </c>
      <c r="D110" s="14">
        <v>110</v>
      </c>
      <c r="E110" s="15" t="s">
        <v>150</v>
      </c>
      <c r="F110" s="14">
        <v>247</v>
      </c>
      <c r="G110" s="14"/>
      <c r="H110" s="14">
        <v>280</v>
      </c>
      <c r="I110" s="14"/>
      <c r="J110" s="14">
        <v>527</v>
      </c>
      <c r="K110" s="14"/>
      <c r="L110" s="14">
        <v>168</v>
      </c>
      <c r="M110" s="8" t="s">
        <v>305</v>
      </c>
    </row>
    <row r="111" spans="1:13" x14ac:dyDescent="0.2">
      <c r="A111" s="9" t="str">
        <f t="shared" si="7"/>
        <v>2000/8末</v>
      </c>
      <c r="B111" s="9" t="str">
        <f t="shared" si="7"/>
        <v>平成12/8末</v>
      </c>
      <c r="C111" s="16">
        <v>109</v>
      </c>
      <c r="D111" s="16">
        <v>111</v>
      </c>
      <c r="E111" s="17" t="s">
        <v>151</v>
      </c>
      <c r="F111" s="16">
        <v>237</v>
      </c>
      <c r="G111" s="16"/>
      <c r="H111" s="16">
        <v>230</v>
      </c>
      <c r="I111" s="16"/>
      <c r="J111" s="16">
        <v>467</v>
      </c>
      <c r="K111" s="16"/>
      <c r="L111" s="16">
        <v>155</v>
      </c>
      <c r="M111" s="6" t="s">
        <v>305</v>
      </c>
    </row>
    <row r="112" spans="1:13" x14ac:dyDescent="0.2">
      <c r="A112" s="7" t="str">
        <f t="shared" si="7"/>
        <v>2000/8末</v>
      </c>
      <c r="B112" s="7" t="str">
        <f t="shared" si="7"/>
        <v>平成12/8末</v>
      </c>
      <c r="C112" s="14">
        <v>110</v>
      </c>
      <c r="D112" s="14">
        <v>112</v>
      </c>
      <c r="E112" s="15" t="s">
        <v>152</v>
      </c>
      <c r="F112" s="14">
        <v>102</v>
      </c>
      <c r="G112" s="14"/>
      <c r="H112" s="14">
        <v>104</v>
      </c>
      <c r="I112" s="14"/>
      <c r="J112" s="14">
        <v>206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2000/8末</v>
      </c>
      <c r="B113" s="9" t="str">
        <f t="shared" si="7"/>
        <v>平成12/8末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86</v>
      </c>
      <c r="I113" s="16"/>
      <c r="J113" s="16">
        <v>151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2000/8末</v>
      </c>
      <c r="B114" s="7" t="str">
        <f t="shared" si="7"/>
        <v>平成12/8末</v>
      </c>
      <c r="C114" s="14">
        <v>112</v>
      </c>
      <c r="D114" s="14">
        <v>114</v>
      </c>
      <c r="E114" s="15" t="s">
        <v>153</v>
      </c>
      <c r="F114" s="14">
        <v>257</v>
      </c>
      <c r="G114" s="14"/>
      <c r="H114" s="14">
        <v>250</v>
      </c>
      <c r="I114" s="14"/>
      <c r="J114" s="14">
        <v>507</v>
      </c>
      <c r="K114" s="14"/>
      <c r="L114" s="14">
        <v>150</v>
      </c>
      <c r="M114" s="8" t="s">
        <v>305</v>
      </c>
    </row>
    <row r="115" spans="1:13" x14ac:dyDescent="0.2">
      <c r="A115" s="9" t="str">
        <f t="shared" si="7"/>
        <v>2000/8末</v>
      </c>
      <c r="B115" s="9" t="str">
        <f t="shared" si="7"/>
        <v>平成12/8末</v>
      </c>
      <c r="C115" s="16">
        <v>113</v>
      </c>
      <c r="D115" s="16">
        <v>115</v>
      </c>
      <c r="E115" s="17" t="s">
        <v>154</v>
      </c>
      <c r="F115" s="16">
        <v>506</v>
      </c>
      <c r="G115" s="16"/>
      <c r="H115" s="16">
        <v>506</v>
      </c>
      <c r="I115" s="16"/>
      <c r="J115" s="16">
        <v>1012</v>
      </c>
      <c r="K115" s="16"/>
      <c r="L115" s="16">
        <v>336</v>
      </c>
      <c r="M115" s="6" t="s">
        <v>305</v>
      </c>
    </row>
    <row r="116" spans="1:13" x14ac:dyDescent="0.2">
      <c r="A116" s="7" t="str">
        <f t="shared" si="7"/>
        <v>2000/8末</v>
      </c>
      <c r="B116" s="7" t="str">
        <f t="shared" si="7"/>
        <v>平成12/8末</v>
      </c>
      <c r="C116" s="14">
        <v>114</v>
      </c>
      <c r="D116" s="14">
        <v>116</v>
      </c>
      <c r="E116" s="15" t="s">
        <v>155</v>
      </c>
      <c r="F116" s="14">
        <v>15</v>
      </c>
      <c r="G116" s="14"/>
      <c r="H116" s="14">
        <v>2</v>
      </c>
      <c r="I116" s="14"/>
      <c r="J116" s="14">
        <v>17</v>
      </c>
      <c r="K116" s="14"/>
      <c r="L116" s="14">
        <v>14</v>
      </c>
      <c r="M116" s="8" t="s">
        <v>305</v>
      </c>
    </row>
    <row r="117" spans="1:13" x14ac:dyDescent="0.2">
      <c r="A117" s="9" t="str">
        <f t="shared" ref="A117:B132" si="8">A116</f>
        <v>2000/8末</v>
      </c>
      <c r="B117" s="9" t="str">
        <f t="shared" si="8"/>
        <v>平成12/8末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2000/8末</v>
      </c>
      <c r="B118" s="7" t="str">
        <f t="shared" si="8"/>
        <v>平成12/8末</v>
      </c>
      <c r="C118" s="14">
        <v>116</v>
      </c>
      <c r="D118" s="14">
        <v>118</v>
      </c>
      <c r="E118" s="15" t="s">
        <v>157</v>
      </c>
      <c r="F118" s="14">
        <v>264</v>
      </c>
      <c r="G118" s="14"/>
      <c r="H118" s="14">
        <v>243</v>
      </c>
      <c r="I118" s="14"/>
      <c r="J118" s="14">
        <v>507</v>
      </c>
      <c r="K118" s="14"/>
      <c r="L118" s="14">
        <v>149</v>
      </c>
      <c r="M118" s="8" t="s">
        <v>305</v>
      </c>
    </row>
    <row r="119" spans="1:13" x14ac:dyDescent="0.2">
      <c r="A119" s="9" t="str">
        <f t="shared" si="8"/>
        <v>2000/8末</v>
      </c>
      <c r="B119" s="9" t="str">
        <f t="shared" si="8"/>
        <v>平成12/8末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2000/8末</v>
      </c>
      <c r="B120" s="7" t="str">
        <f t="shared" si="8"/>
        <v>平成12/8末</v>
      </c>
      <c r="C120" s="14">
        <v>118</v>
      </c>
      <c r="D120" s="14">
        <v>122</v>
      </c>
      <c r="E120" s="15" t="s">
        <v>159</v>
      </c>
      <c r="F120" s="14">
        <v>61</v>
      </c>
      <c r="G120" s="14"/>
      <c r="H120" s="14">
        <v>72</v>
      </c>
      <c r="I120" s="14"/>
      <c r="J120" s="14">
        <v>133</v>
      </c>
      <c r="K120" s="14"/>
      <c r="L120" s="14">
        <v>33</v>
      </c>
      <c r="M120" s="8" t="s">
        <v>305</v>
      </c>
    </row>
    <row r="121" spans="1:13" x14ac:dyDescent="0.2">
      <c r="A121" s="9" t="str">
        <f t="shared" si="8"/>
        <v>2000/8末</v>
      </c>
      <c r="B121" s="9" t="str">
        <f t="shared" si="8"/>
        <v>平成12/8末</v>
      </c>
      <c r="C121" s="16">
        <v>119</v>
      </c>
      <c r="D121" s="16">
        <v>123</v>
      </c>
      <c r="E121" s="17" t="s">
        <v>160</v>
      </c>
      <c r="F121" s="16">
        <v>411</v>
      </c>
      <c r="G121" s="16"/>
      <c r="H121" s="16">
        <v>410</v>
      </c>
      <c r="I121" s="16"/>
      <c r="J121" s="16">
        <v>821</v>
      </c>
      <c r="K121" s="16"/>
      <c r="L121" s="16">
        <v>244</v>
      </c>
      <c r="M121" s="6" t="s">
        <v>305</v>
      </c>
    </row>
    <row r="122" spans="1:13" x14ac:dyDescent="0.2">
      <c r="A122" s="7" t="str">
        <f t="shared" si="8"/>
        <v>2000/8末</v>
      </c>
      <c r="B122" s="7" t="str">
        <f t="shared" si="8"/>
        <v>平成12/8末</v>
      </c>
      <c r="C122" s="14">
        <v>120</v>
      </c>
      <c r="D122" s="14">
        <v>124</v>
      </c>
      <c r="E122" s="15" t="s">
        <v>161</v>
      </c>
      <c r="F122" s="14">
        <v>157</v>
      </c>
      <c r="G122" s="14"/>
      <c r="H122" s="14">
        <v>179</v>
      </c>
      <c r="I122" s="14"/>
      <c r="J122" s="14">
        <v>336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2000/8末</v>
      </c>
      <c r="B123" s="9" t="str">
        <f t="shared" si="8"/>
        <v>平成12/8末</v>
      </c>
      <c r="C123" s="16">
        <v>121</v>
      </c>
      <c r="D123" s="16">
        <v>125</v>
      </c>
      <c r="E123" s="17" t="s">
        <v>683</v>
      </c>
      <c r="F123" s="16">
        <v>320</v>
      </c>
      <c r="G123" s="16"/>
      <c r="H123" s="16">
        <v>322</v>
      </c>
      <c r="I123" s="16"/>
      <c r="J123" s="16">
        <v>642</v>
      </c>
      <c r="K123" s="16"/>
      <c r="L123" s="16">
        <v>185</v>
      </c>
      <c r="M123" s="6" t="s">
        <v>305</v>
      </c>
    </row>
    <row r="124" spans="1:13" x14ac:dyDescent="0.2">
      <c r="A124" s="7" t="str">
        <f t="shared" si="8"/>
        <v>2000/8末</v>
      </c>
      <c r="B124" s="7" t="str">
        <f t="shared" si="8"/>
        <v>平成12/8末</v>
      </c>
      <c r="C124" s="14">
        <v>122</v>
      </c>
      <c r="D124" s="14">
        <v>126</v>
      </c>
      <c r="E124" s="15" t="s">
        <v>163</v>
      </c>
      <c r="F124" s="14">
        <v>124</v>
      </c>
      <c r="G124" s="14"/>
      <c r="H124" s="14">
        <v>140</v>
      </c>
      <c r="I124" s="14"/>
      <c r="J124" s="14">
        <v>264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2000/8末</v>
      </c>
      <c r="B125" s="9" t="str">
        <f t="shared" si="8"/>
        <v>平成12/8末</v>
      </c>
      <c r="C125" s="16">
        <v>123</v>
      </c>
      <c r="D125" s="16">
        <v>127</v>
      </c>
      <c r="E125" s="17" t="s">
        <v>164</v>
      </c>
      <c r="F125" s="16">
        <v>36</v>
      </c>
      <c r="G125" s="16"/>
      <c r="H125" s="16">
        <v>44</v>
      </c>
      <c r="I125" s="16"/>
      <c r="J125" s="16">
        <v>80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2000/8末</v>
      </c>
      <c r="B126" s="7" t="str">
        <f t="shared" si="8"/>
        <v>平成12/8末</v>
      </c>
      <c r="C126" s="14">
        <v>124</v>
      </c>
      <c r="D126" s="14">
        <v>128</v>
      </c>
      <c r="E126" s="15" t="s">
        <v>165</v>
      </c>
      <c r="F126" s="14">
        <v>127</v>
      </c>
      <c r="G126" s="14"/>
      <c r="H126" s="14">
        <v>137</v>
      </c>
      <c r="I126" s="14"/>
      <c r="J126" s="14">
        <v>264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2000/8末</v>
      </c>
      <c r="B127" s="9" t="str">
        <f t="shared" si="8"/>
        <v>平成12/8末</v>
      </c>
      <c r="C127" s="16">
        <v>125</v>
      </c>
      <c r="D127" s="16">
        <v>129</v>
      </c>
      <c r="E127" s="17" t="s">
        <v>166</v>
      </c>
      <c r="F127" s="16">
        <v>95</v>
      </c>
      <c r="G127" s="16"/>
      <c r="H127" s="16">
        <v>106</v>
      </c>
      <c r="I127" s="16"/>
      <c r="J127" s="16">
        <v>201</v>
      </c>
      <c r="K127" s="16"/>
      <c r="L127" s="16">
        <v>49</v>
      </c>
      <c r="M127" s="6" t="s">
        <v>305</v>
      </c>
    </row>
    <row r="128" spans="1:13" x14ac:dyDescent="0.2">
      <c r="A128" s="7" t="str">
        <f t="shared" si="8"/>
        <v>2000/8末</v>
      </c>
      <c r="B128" s="7" t="str">
        <f t="shared" si="8"/>
        <v>平成12/8末</v>
      </c>
      <c r="C128" s="14">
        <v>126</v>
      </c>
      <c r="D128" s="14">
        <v>150</v>
      </c>
      <c r="E128" s="15" t="s">
        <v>169</v>
      </c>
      <c r="F128" s="14">
        <v>204</v>
      </c>
      <c r="G128" s="14"/>
      <c r="H128" s="14">
        <v>216</v>
      </c>
      <c r="I128" s="14"/>
      <c r="J128" s="14">
        <v>420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2000/8末</v>
      </c>
      <c r="B129" s="9" t="str">
        <f t="shared" si="8"/>
        <v>平成12/8末</v>
      </c>
      <c r="C129" s="16">
        <v>127</v>
      </c>
      <c r="D129" s="16">
        <v>151</v>
      </c>
      <c r="E129" s="17" t="s">
        <v>170</v>
      </c>
      <c r="F129" s="16">
        <v>402</v>
      </c>
      <c r="G129" s="16"/>
      <c r="H129" s="16">
        <v>403</v>
      </c>
      <c r="I129" s="16"/>
      <c r="J129" s="16">
        <v>805</v>
      </c>
      <c r="K129" s="16"/>
      <c r="L129" s="16">
        <v>225</v>
      </c>
      <c r="M129" s="6" t="s">
        <v>306</v>
      </c>
    </row>
    <row r="130" spans="1:13" x14ac:dyDescent="0.2">
      <c r="A130" s="7" t="str">
        <f t="shared" si="8"/>
        <v>2000/8末</v>
      </c>
      <c r="B130" s="7" t="str">
        <f t="shared" si="8"/>
        <v>平成12/8末</v>
      </c>
      <c r="C130" s="14">
        <v>128</v>
      </c>
      <c r="D130" s="14">
        <v>152</v>
      </c>
      <c r="E130" s="15" t="s">
        <v>171</v>
      </c>
      <c r="F130" s="14">
        <v>406</v>
      </c>
      <c r="G130" s="14"/>
      <c r="H130" s="14">
        <v>430</v>
      </c>
      <c r="I130" s="14"/>
      <c r="J130" s="14">
        <v>836</v>
      </c>
      <c r="K130" s="14"/>
      <c r="L130" s="14">
        <v>225</v>
      </c>
      <c r="M130" s="8" t="s">
        <v>306</v>
      </c>
    </row>
    <row r="131" spans="1:13" x14ac:dyDescent="0.2">
      <c r="A131" s="9" t="str">
        <f t="shared" si="8"/>
        <v>2000/8末</v>
      </c>
      <c r="B131" s="9" t="str">
        <f t="shared" si="8"/>
        <v>平成12/8末</v>
      </c>
      <c r="C131" s="16">
        <v>129</v>
      </c>
      <c r="D131" s="16">
        <v>153</v>
      </c>
      <c r="E131" s="17" t="s">
        <v>172</v>
      </c>
      <c r="F131" s="16">
        <v>183</v>
      </c>
      <c r="G131" s="16"/>
      <c r="H131" s="16">
        <v>186</v>
      </c>
      <c r="I131" s="16"/>
      <c r="J131" s="16">
        <v>369</v>
      </c>
      <c r="K131" s="16"/>
      <c r="L131" s="16">
        <v>106</v>
      </c>
      <c r="M131" s="6" t="s">
        <v>306</v>
      </c>
    </row>
    <row r="132" spans="1:13" x14ac:dyDescent="0.2">
      <c r="A132" s="7" t="str">
        <f t="shared" si="8"/>
        <v>2000/8末</v>
      </c>
      <c r="B132" s="7" t="str">
        <f t="shared" si="8"/>
        <v>平成12/8末</v>
      </c>
      <c r="C132" s="14">
        <v>130</v>
      </c>
      <c r="D132" s="14">
        <v>154</v>
      </c>
      <c r="E132" s="15" t="s">
        <v>173</v>
      </c>
      <c r="F132" s="14">
        <v>170</v>
      </c>
      <c r="G132" s="14"/>
      <c r="H132" s="14">
        <v>186</v>
      </c>
      <c r="I132" s="14"/>
      <c r="J132" s="14">
        <v>356</v>
      </c>
      <c r="K132" s="14"/>
      <c r="L132" s="14">
        <v>90</v>
      </c>
      <c r="M132" s="8" t="s">
        <v>306</v>
      </c>
    </row>
    <row r="133" spans="1:13" x14ac:dyDescent="0.2">
      <c r="A133" s="9" t="str">
        <f t="shared" ref="A133:B148" si="9">A132</f>
        <v>2000/8末</v>
      </c>
      <c r="B133" s="9" t="str">
        <f t="shared" si="9"/>
        <v>平成12/8末</v>
      </c>
      <c r="C133" s="16">
        <v>131</v>
      </c>
      <c r="D133" s="16">
        <v>155</v>
      </c>
      <c r="E133" s="17" t="s">
        <v>174</v>
      </c>
      <c r="F133" s="16">
        <v>136</v>
      </c>
      <c r="G133" s="16"/>
      <c r="H133" s="16">
        <v>131</v>
      </c>
      <c r="I133" s="16"/>
      <c r="J133" s="16">
        <v>267</v>
      </c>
      <c r="K133" s="16"/>
      <c r="L133" s="16">
        <v>86</v>
      </c>
      <c r="M133" s="6" t="s">
        <v>306</v>
      </c>
    </row>
    <row r="134" spans="1:13" x14ac:dyDescent="0.2">
      <c r="A134" s="7" t="str">
        <f t="shared" si="9"/>
        <v>2000/8末</v>
      </c>
      <c r="B134" s="7" t="str">
        <f t="shared" si="9"/>
        <v>平成12/8末</v>
      </c>
      <c r="C134" s="14">
        <v>132</v>
      </c>
      <c r="D134" s="14">
        <v>157</v>
      </c>
      <c r="E134" s="15" t="s">
        <v>175</v>
      </c>
      <c r="F134" s="14">
        <v>99</v>
      </c>
      <c r="G134" s="14"/>
      <c r="H134" s="14">
        <v>99</v>
      </c>
      <c r="I134" s="14"/>
      <c r="J134" s="14">
        <v>198</v>
      </c>
      <c r="K134" s="14"/>
      <c r="L134" s="14">
        <v>189</v>
      </c>
      <c r="M134" s="8" t="s">
        <v>306</v>
      </c>
    </row>
    <row r="135" spans="1:13" x14ac:dyDescent="0.2">
      <c r="A135" s="9" t="str">
        <f t="shared" si="9"/>
        <v>2000/8末</v>
      </c>
      <c r="B135" s="9" t="str">
        <f t="shared" si="9"/>
        <v>平成12/8末</v>
      </c>
      <c r="C135" s="16">
        <v>133</v>
      </c>
      <c r="D135" s="16">
        <v>158</v>
      </c>
      <c r="E135" s="17" t="s">
        <v>176</v>
      </c>
      <c r="F135" s="16">
        <v>20</v>
      </c>
      <c r="G135" s="16"/>
      <c r="H135" s="16">
        <v>81</v>
      </c>
      <c r="I135" s="16"/>
      <c r="J135" s="16">
        <v>101</v>
      </c>
      <c r="K135" s="16"/>
      <c r="L135" s="16">
        <v>101</v>
      </c>
      <c r="M135" s="6" t="s">
        <v>306</v>
      </c>
    </row>
    <row r="136" spans="1:13" x14ac:dyDescent="0.2">
      <c r="A136" s="7" t="str">
        <f t="shared" si="9"/>
        <v>2000/8末</v>
      </c>
      <c r="B136" s="7" t="str">
        <f t="shared" si="9"/>
        <v>平成12/8末</v>
      </c>
      <c r="C136" s="14">
        <v>134</v>
      </c>
      <c r="D136" s="14">
        <v>159</v>
      </c>
      <c r="E136" s="15" t="s">
        <v>177</v>
      </c>
      <c r="F136" s="14">
        <v>25</v>
      </c>
      <c r="G136" s="14"/>
      <c r="H136" s="14">
        <v>55</v>
      </c>
      <c r="I136" s="14"/>
      <c r="J136" s="14">
        <v>80</v>
      </c>
      <c r="K136" s="14"/>
      <c r="L136" s="14">
        <v>76</v>
      </c>
      <c r="M136" s="8" t="s">
        <v>307</v>
      </c>
    </row>
    <row r="137" spans="1:13" x14ac:dyDescent="0.2">
      <c r="A137" s="9" t="str">
        <f t="shared" si="9"/>
        <v>2000/8末</v>
      </c>
      <c r="B137" s="9" t="str">
        <f t="shared" si="9"/>
        <v>平成12/8末</v>
      </c>
      <c r="C137" s="16">
        <v>135</v>
      </c>
      <c r="D137" s="16">
        <v>160</v>
      </c>
      <c r="E137" s="17" t="s">
        <v>624</v>
      </c>
      <c r="F137" s="16">
        <v>109</v>
      </c>
      <c r="G137" s="16"/>
      <c r="H137" s="16">
        <v>94</v>
      </c>
      <c r="I137" s="16"/>
      <c r="J137" s="16">
        <v>203</v>
      </c>
      <c r="K137" s="16"/>
      <c r="L137" s="16">
        <v>87</v>
      </c>
      <c r="M137" s="6" t="s">
        <v>307</v>
      </c>
    </row>
    <row r="138" spans="1:13" x14ac:dyDescent="0.2">
      <c r="A138" s="7" t="str">
        <f t="shared" si="9"/>
        <v>2000/8末</v>
      </c>
      <c r="B138" s="7" t="str">
        <f t="shared" si="9"/>
        <v>平成12/8末</v>
      </c>
      <c r="C138" s="14">
        <v>136</v>
      </c>
      <c r="D138" s="14">
        <v>161</v>
      </c>
      <c r="E138" s="15" t="s">
        <v>178</v>
      </c>
      <c r="F138" s="14">
        <v>176</v>
      </c>
      <c r="G138" s="14"/>
      <c r="H138" s="14">
        <v>172</v>
      </c>
      <c r="I138" s="14"/>
      <c r="J138" s="14">
        <v>348</v>
      </c>
      <c r="K138" s="14"/>
      <c r="L138" s="14">
        <v>119</v>
      </c>
      <c r="M138" s="8" t="s">
        <v>307</v>
      </c>
    </row>
    <row r="139" spans="1:13" x14ac:dyDescent="0.2">
      <c r="A139" s="9" t="str">
        <f t="shared" si="9"/>
        <v>2000/8末</v>
      </c>
      <c r="B139" s="9" t="str">
        <f t="shared" si="9"/>
        <v>平成12/8末</v>
      </c>
      <c r="C139" s="16">
        <v>137</v>
      </c>
      <c r="D139" s="16">
        <v>162</v>
      </c>
      <c r="E139" s="17" t="s">
        <v>179</v>
      </c>
      <c r="F139" s="16">
        <v>111</v>
      </c>
      <c r="G139" s="16"/>
      <c r="H139" s="16">
        <v>99</v>
      </c>
      <c r="I139" s="16"/>
      <c r="J139" s="16">
        <v>210</v>
      </c>
      <c r="K139" s="16"/>
      <c r="L139" s="16">
        <v>76</v>
      </c>
      <c r="M139" s="6" t="s">
        <v>307</v>
      </c>
    </row>
    <row r="140" spans="1:13" x14ac:dyDescent="0.2">
      <c r="A140" s="7" t="str">
        <f t="shared" si="9"/>
        <v>2000/8末</v>
      </c>
      <c r="B140" s="7" t="str">
        <f t="shared" si="9"/>
        <v>平成12/8末</v>
      </c>
      <c r="C140" s="14">
        <v>138</v>
      </c>
      <c r="D140" s="14">
        <v>163</v>
      </c>
      <c r="E140" s="15" t="s">
        <v>180</v>
      </c>
      <c r="F140" s="14">
        <v>61</v>
      </c>
      <c r="G140" s="14"/>
      <c r="H140" s="14">
        <v>62</v>
      </c>
      <c r="I140" s="14"/>
      <c r="J140" s="14">
        <v>123</v>
      </c>
      <c r="K140" s="14"/>
      <c r="L140" s="14">
        <v>38</v>
      </c>
      <c r="M140" s="8" t="s">
        <v>307</v>
      </c>
    </row>
    <row r="141" spans="1:13" x14ac:dyDescent="0.2">
      <c r="A141" s="9" t="str">
        <f t="shared" si="9"/>
        <v>2000/8末</v>
      </c>
      <c r="B141" s="9" t="str">
        <f t="shared" si="9"/>
        <v>平成12/8末</v>
      </c>
      <c r="C141" s="16">
        <v>139</v>
      </c>
      <c r="D141" s="16">
        <v>164</v>
      </c>
      <c r="E141" s="17" t="s">
        <v>181</v>
      </c>
      <c r="F141" s="16">
        <v>92</v>
      </c>
      <c r="G141" s="16"/>
      <c r="H141" s="16">
        <v>105</v>
      </c>
      <c r="I141" s="16"/>
      <c r="J141" s="16">
        <v>197</v>
      </c>
      <c r="K141" s="16"/>
      <c r="L141" s="16">
        <v>58</v>
      </c>
      <c r="M141" s="6" t="s">
        <v>307</v>
      </c>
    </row>
    <row r="142" spans="1:13" x14ac:dyDescent="0.2">
      <c r="A142" s="7" t="str">
        <f t="shared" si="9"/>
        <v>2000/8末</v>
      </c>
      <c r="B142" s="7" t="str">
        <f t="shared" si="9"/>
        <v>平成12/8末</v>
      </c>
      <c r="C142" s="14">
        <v>140</v>
      </c>
      <c r="D142" s="14">
        <v>165</v>
      </c>
      <c r="E142" s="15" t="s">
        <v>182</v>
      </c>
      <c r="F142" s="14">
        <v>77</v>
      </c>
      <c r="G142" s="14"/>
      <c r="H142" s="14">
        <v>82</v>
      </c>
      <c r="I142" s="14"/>
      <c r="J142" s="14">
        <v>159</v>
      </c>
      <c r="K142" s="14"/>
      <c r="L142" s="14">
        <v>44</v>
      </c>
      <c r="M142" s="8" t="s">
        <v>307</v>
      </c>
    </row>
    <row r="143" spans="1:13" x14ac:dyDescent="0.2">
      <c r="A143" s="9" t="str">
        <f t="shared" si="9"/>
        <v>2000/8末</v>
      </c>
      <c r="B143" s="9" t="str">
        <f t="shared" si="9"/>
        <v>平成12/8末</v>
      </c>
      <c r="C143" s="16">
        <v>141</v>
      </c>
      <c r="D143" s="16">
        <v>166</v>
      </c>
      <c r="E143" s="17" t="s">
        <v>183</v>
      </c>
      <c r="F143" s="16">
        <v>183</v>
      </c>
      <c r="G143" s="16"/>
      <c r="H143" s="16">
        <v>203</v>
      </c>
      <c r="I143" s="16"/>
      <c r="J143" s="16">
        <v>386</v>
      </c>
      <c r="K143" s="16"/>
      <c r="L143" s="16">
        <v>107</v>
      </c>
      <c r="M143" s="6" t="s">
        <v>307</v>
      </c>
    </row>
    <row r="144" spans="1:13" x14ac:dyDescent="0.2">
      <c r="A144" s="7" t="str">
        <f t="shared" si="9"/>
        <v>2000/8末</v>
      </c>
      <c r="B144" s="7" t="str">
        <f t="shared" si="9"/>
        <v>平成12/8末</v>
      </c>
      <c r="C144" s="14">
        <v>142</v>
      </c>
      <c r="D144" s="14">
        <v>167</v>
      </c>
      <c r="E144" s="15" t="s">
        <v>184</v>
      </c>
      <c r="F144" s="14">
        <v>202</v>
      </c>
      <c r="G144" s="14"/>
      <c r="H144" s="14">
        <v>204</v>
      </c>
      <c r="I144" s="14"/>
      <c r="J144" s="14">
        <v>406</v>
      </c>
      <c r="K144" s="14"/>
      <c r="L144" s="14">
        <v>117</v>
      </c>
      <c r="M144" s="8" t="s">
        <v>307</v>
      </c>
    </row>
    <row r="145" spans="1:13" x14ac:dyDescent="0.2">
      <c r="A145" s="9" t="str">
        <f t="shared" si="9"/>
        <v>2000/8末</v>
      </c>
      <c r="B145" s="9" t="str">
        <f t="shared" si="9"/>
        <v>平成12/8末</v>
      </c>
      <c r="C145" s="16">
        <v>143</v>
      </c>
      <c r="D145" s="16">
        <v>168</v>
      </c>
      <c r="E145" s="17" t="s">
        <v>185</v>
      </c>
      <c r="F145" s="16">
        <v>340</v>
      </c>
      <c r="G145" s="16"/>
      <c r="H145" s="16">
        <v>313</v>
      </c>
      <c r="I145" s="16"/>
      <c r="J145" s="16">
        <v>653</v>
      </c>
      <c r="K145" s="16"/>
      <c r="L145" s="16">
        <v>222</v>
      </c>
      <c r="M145" s="6" t="s">
        <v>307</v>
      </c>
    </row>
    <row r="146" spans="1:13" x14ac:dyDescent="0.2">
      <c r="A146" s="7" t="str">
        <f t="shared" si="9"/>
        <v>2000/8末</v>
      </c>
      <c r="B146" s="7" t="str">
        <f t="shared" si="9"/>
        <v>平成12/8末</v>
      </c>
      <c r="C146" s="14">
        <v>144</v>
      </c>
      <c r="D146" s="14">
        <v>169</v>
      </c>
      <c r="E146" s="15" t="s">
        <v>186</v>
      </c>
      <c r="F146" s="14">
        <v>188</v>
      </c>
      <c r="G146" s="14"/>
      <c r="H146" s="14">
        <v>206</v>
      </c>
      <c r="I146" s="14"/>
      <c r="J146" s="14">
        <v>394</v>
      </c>
      <c r="K146" s="14"/>
      <c r="L146" s="14">
        <v>125</v>
      </c>
      <c r="M146" s="8" t="s">
        <v>307</v>
      </c>
    </row>
    <row r="147" spans="1:13" x14ac:dyDescent="0.2">
      <c r="A147" s="9" t="str">
        <f t="shared" si="9"/>
        <v>2000/8末</v>
      </c>
      <c r="B147" s="9" t="str">
        <f t="shared" si="9"/>
        <v>平成12/8末</v>
      </c>
      <c r="C147" s="16">
        <v>145</v>
      </c>
      <c r="D147" s="16">
        <v>170</v>
      </c>
      <c r="E147" s="17" t="s">
        <v>187</v>
      </c>
      <c r="F147" s="16">
        <v>537</v>
      </c>
      <c r="G147" s="16"/>
      <c r="H147" s="16">
        <v>561</v>
      </c>
      <c r="I147" s="16"/>
      <c r="J147" s="16">
        <v>1098</v>
      </c>
      <c r="K147" s="16"/>
      <c r="L147" s="16">
        <v>312</v>
      </c>
      <c r="M147" s="6" t="s">
        <v>307</v>
      </c>
    </row>
    <row r="148" spans="1:13" x14ac:dyDescent="0.2">
      <c r="A148" s="7" t="str">
        <f t="shared" si="9"/>
        <v>2000/8末</v>
      </c>
      <c r="B148" s="7" t="str">
        <f t="shared" si="9"/>
        <v>平成12/8末</v>
      </c>
      <c r="C148" s="14">
        <v>146</v>
      </c>
      <c r="D148" s="14">
        <v>171</v>
      </c>
      <c r="E148" s="15" t="s">
        <v>188</v>
      </c>
      <c r="F148" s="14">
        <v>327</v>
      </c>
      <c r="G148" s="14"/>
      <c r="H148" s="14">
        <v>334</v>
      </c>
      <c r="I148" s="14"/>
      <c r="J148" s="14">
        <v>661</v>
      </c>
      <c r="K148" s="14"/>
      <c r="L148" s="14">
        <v>175</v>
      </c>
      <c r="M148" s="8" t="s">
        <v>307</v>
      </c>
    </row>
    <row r="149" spans="1:13" x14ac:dyDescent="0.2">
      <c r="A149" s="9" t="str">
        <f t="shared" ref="A149:B164" si="10">A148</f>
        <v>2000/8末</v>
      </c>
      <c r="B149" s="9" t="str">
        <f t="shared" si="10"/>
        <v>平成12/8末</v>
      </c>
      <c r="C149" s="16">
        <v>147</v>
      </c>
      <c r="D149" s="16">
        <v>172</v>
      </c>
      <c r="E149" s="17" t="s">
        <v>189</v>
      </c>
      <c r="F149" s="16">
        <v>503</v>
      </c>
      <c r="G149" s="16"/>
      <c r="H149" s="16">
        <v>479</v>
      </c>
      <c r="I149" s="16"/>
      <c r="J149" s="16">
        <v>982</v>
      </c>
      <c r="K149" s="16"/>
      <c r="L149" s="16">
        <v>305</v>
      </c>
      <c r="M149" s="6" t="s">
        <v>307</v>
      </c>
    </row>
    <row r="150" spans="1:13" x14ac:dyDescent="0.2">
      <c r="A150" s="7" t="str">
        <f t="shared" si="10"/>
        <v>2000/8末</v>
      </c>
      <c r="B150" s="7" t="str">
        <f t="shared" si="10"/>
        <v>平成12/8末</v>
      </c>
      <c r="C150" s="14">
        <v>148</v>
      </c>
      <c r="D150" s="14">
        <v>173</v>
      </c>
      <c r="E150" s="15" t="s">
        <v>190</v>
      </c>
      <c r="F150" s="14">
        <v>314</v>
      </c>
      <c r="G150" s="14"/>
      <c r="H150" s="14">
        <v>305</v>
      </c>
      <c r="I150" s="14"/>
      <c r="J150" s="14">
        <v>619</v>
      </c>
      <c r="K150" s="14"/>
      <c r="L150" s="14">
        <v>178</v>
      </c>
      <c r="M150" s="8" t="s">
        <v>307</v>
      </c>
    </row>
    <row r="151" spans="1:13" x14ac:dyDescent="0.2">
      <c r="A151" s="9" t="str">
        <f t="shared" si="10"/>
        <v>2000/8末</v>
      </c>
      <c r="B151" s="9" t="str">
        <f t="shared" si="10"/>
        <v>平成12/8末</v>
      </c>
      <c r="C151" s="16">
        <v>149</v>
      </c>
      <c r="D151" s="16">
        <v>174</v>
      </c>
      <c r="E151" s="17" t="s">
        <v>625</v>
      </c>
      <c r="F151" s="16">
        <v>1</v>
      </c>
      <c r="G151" s="16"/>
      <c r="H151" s="16">
        <v>2</v>
      </c>
      <c r="I151" s="16"/>
      <c r="J151" s="16">
        <v>3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2000/8末</v>
      </c>
      <c r="B152" s="7" t="str">
        <f t="shared" si="10"/>
        <v>平成12/8末</v>
      </c>
      <c r="C152" s="14">
        <v>150</v>
      </c>
      <c r="D152" s="14">
        <v>175</v>
      </c>
      <c r="E152" s="15" t="s">
        <v>626</v>
      </c>
      <c r="F152" s="14">
        <v>224</v>
      </c>
      <c r="G152" s="14"/>
      <c r="H152" s="14">
        <v>215</v>
      </c>
      <c r="I152" s="14"/>
      <c r="J152" s="14">
        <v>439</v>
      </c>
      <c r="K152" s="14"/>
      <c r="L152" s="14">
        <v>147</v>
      </c>
      <c r="M152" s="8" t="s">
        <v>307</v>
      </c>
    </row>
    <row r="153" spans="1:13" x14ac:dyDescent="0.2">
      <c r="A153" s="9" t="str">
        <f t="shared" si="10"/>
        <v>2000/8末</v>
      </c>
      <c r="B153" s="9" t="str">
        <f t="shared" si="10"/>
        <v>平成12/8末</v>
      </c>
      <c r="C153" s="16">
        <v>151</v>
      </c>
      <c r="D153" s="16">
        <v>176</v>
      </c>
      <c r="E153" s="17" t="s">
        <v>627</v>
      </c>
      <c r="F153" s="16">
        <v>142</v>
      </c>
      <c r="G153" s="16"/>
      <c r="H153" s="16">
        <v>154</v>
      </c>
      <c r="I153" s="16"/>
      <c r="J153" s="16">
        <v>296</v>
      </c>
      <c r="K153" s="16"/>
      <c r="L153" s="16">
        <v>94</v>
      </c>
      <c r="M153" s="6" t="s">
        <v>307</v>
      </c>
    </row>
    <row r="154" spans="1:13" x14ac:dyDescent="0.2">
      <c r="A154" s="7" t="str">
        <f t="shared" si="10"/>
        <v>2000/8末</v>
      </c>
      <c r="B154" s="7" t="str">
        <f t="shared" si="10"/>
        <v>平成12/8末</v>
      </c>
      <c r="C154" s="14">
        <v>152</v>
      </c>
      <c r="D154" s="14">
        <v>177</v>
      </c>
      <c r="E154" s="15" t="s">
        <v>191</v>
      </c>
      <c r="F154" s="14">
        <v>72</v>
      </c>
      <c r="G154" s="14"/>
      <c r="H154" s="14">
        <v>69</v>
      </c>
      <c r="I154" s="14"/>
      <c r="J154" s="14">
        <v>141</v>
      </c>
      <c r="K154" s="14"/>
      <c r="L154" s="14">
        <v>48</v>
      </c>
      <c r="M154" s="8" t="s">
        <v>307</v>
      </c>
    </row>
    <row r="155" spans="1:13" x14ac:dyDescent="0.2">
      <c r="A155" s="9" t="str">
        <f t="shared" si="10"/>
        <v>2000/8末</v>
      </c>
      <c r="B155" s="9" t="str">
        <f t="shared" si="10"/>
        <v>平成12/8末</v>
      </c>
      <c r="C155" s="16">
        <v>153</v>
      </c>
      <c r="D155" s="16">
        <v>178</v>
      </c>
      <c r="E155" s="17" t="s">
        <v>192</v>
      </c>
      <c r="F155" s="16">
        <v>63</v>
      </c>
      <c r="G155" s="16"/>
      <c r="H155" s="16">
        <v>67</v>
      </c>
      <c r="I155" s="16"/>
      <c r="J155" s="16">
        <v>130</v>
      </c>
      <c r="K155" s="16"/>
      <c r="L155" s="16">
        <v>43</v>
      </c>
      <c r="M155" s="6" t="s">
        <v>307</v>
      </c>
    </row>
    <row r="156" spans="1:13" x14ac:dyDescent="0.2">
      <c r="A156" s="7" t="str">
        <f t="shared" si="10"/>
        <v>2000/8末</v>
      </c>
      <c r="B156" s="7" t="str">
        <f t="shared" si="10"/>
        <v>平成12/8末</v>
      </c>
      <c r="C156" s="14">
        <v>154</v>
      </c>
      <c r="D156" s="14">
        <v>179</v>
      </c>
      <c r="E156" s="15" t="s">
        <v>193</v>
      </c>
      <c r="F156" s="14">
        <v>220</v>
      </c>
      <c r="G156" s="14"/>
      <c r="H156" s="14">
        <v>231</v>
      </c>
      <c r="I156" s="14"/>
      <c r="J156" s="14">
        <v>451</v>
      </c>
      <c r="K156" s="14"/>
      <c r="L156" s="14">
        <v>154</v>
      </c>
      <c r="M156" s="8" t="s">
        <v>307</v>
      </c>
    </row>
    <row r="157" spans="1:13" x14ac:dyDescent="0.2">
      <c r="A157" s="9" t="str">
        <f t="shared" si="10"/>
        <v>2000/8末</v>
      </c>
      <c r="B157" s="9" t="str">
        <f t="shared" si="10"/>
        <v>平成12/8末</v>
      </c>
      <c r="C157" s="16">
        <v>155</v>
      </c>
      <c r="D157" s="16">
        <v>180</v>
      </c>
      <c r="E157" s="17" t="s">
        <v>196</v>
      </c>
      <c r="F157" s="16">
        <v>136</v>
      </c>
      <c r="G157" s="16"/>
      <c r="H157" s="16">
        <v>155</v>
      </c>
      <c r="I157" s="16"/>
      <c r="J157" s="16">
        <v>291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2000/8末</v>
      </c>
      <c r="B158" s="7" t="str">
        <f t="shared" si="10"/>
        <v>平成12/8末</v>
      </c>
      <c r="C158" s="14">
        <v>156</v>
      </c>
      <c r="D158" s="14">
        <v>181</v>
      </c>
      <c r="E158" s="15" t="s">
        <v>197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2000/8末</v>
      </c>
      <c r="B159" s="9" t="str">
        <f t="shared" si="10"/>
        <v>平成12/8末</v>
      </c>
      <c r="C159" s="16">
        <v>157</v>
      </c>
      <c r="D159" s="16">
        <v>182</v>
      </c>
      <c r="E159" s="17" t="s">
        <v>198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2000/8末</v>
      </c>
      <c r="B160" s="7" t="str">
        <f t="shared" si="10"/>
        <v>平成12/8末</v>
      </c>
      <c r="C160" s="14">
        <v>158</v>
      </c>
      <c r="D160" s="14">
        <v>183</v>
      </c>
      <c r="E160" s="15" t="s">
        <v>199</v>
      </c>
      <c r="F160" s="14">
        <v>501</v>
      </c>
      <c r="G160" s="14"/>
      <c r="H160" s="14">
        <v>535</v>
      </c>
      <c r="I160" s="14"/>
      <c r="J160" s="14">
        <v>1036</v>
      </c>
      <c r="K160" s="14"/>
      <c r="L160" s="14">
        <v>278</v>
      </c>
      <c r="M160" s="8" t="s">
        <v>308</v>
      </c>
    </row>
    <row r="161" spans="1:13" x14ac:dyDescent="0.2">
      <c r="A161" s="9" t="str">
        <f t="shared" si="10"/>
        <v>2000/8末</v>
      </c>
      <c r="B161" s="9" t="str">
        <f t="shared" si="10"/>
        <v>平成12/8末</v>
      </c>
      <c r="C161" s="16">
        <v>159</v>
      </c>
      <c r="D161" s="16">
        <v>184</v>
      </c>
      <c r="E161" s="17" t="s">
        <v>200</v>
      </c>
      <c r="F161" s="16">
        <v>164</v>
      </c>
      <c r="G161" s="16"/>
      <c r="H161" s="16">
        <v>148</v>
      </c>
      <c r="I161" s="16"/>
      <c r="J161" s="16">
        <v>312</v>
      </c>
      <c r="K161" s="16"/>
      <c r="L161" s="16">
        <v>82</v>
      </c>
      <c r="M161" s="6" t="s">
        <v>308</v>
      </c>
    </row>
    <row r="162" spans="1:13" x14ac:dyDescent="0.2">
      <c r="A162" s="7" t="str">
        <f t="shared" si="10"/>
        <v>2000/8末</v>
      </c>
      <c r="B162" s="7" t="str">
        <f t="shared" si="10"/>
        <v>平成12/8末</v>
      </c>
      <c r="C162" s="14">
        <v>160</v>
      </c>
      <c r="D162" s="14">
        <v>185</v>
      </c>
      <c r="E162" s="15" t="s">
        <v>201</v>
      </c>
      <c r="F162" s="14">
        <v>137</v>
      </c>
      <c r="G162" s="14"/>
      <c r="H162" s="14">
        <v>141</v>
      </c>
      <c r="I162" s="14"/>
      <c r="J162" s="14">
        <v>278</v>
      </c>
      <c r="K162" s="14"/>
      <c r="L162" s="14">
        <v>80</v>
      </c>
      <c r="M162" s="8" t="s">
        <v>308</v>
      </c>
    </row>
    <row r="163" spans="1:13" x14ac:dyDescent="0.2">
      <c r="A163" s="9" t="str">
        <f t="shared" si="10"/>
        <v>2000/8末</v>
      </c>
      <c r="B163" s="9" t="str">
        <f t="shared" si="10"/>
        <v>平成12/8末</v>
      </c>
      <c r="C163" s="16">
        <v>161</v>
      </c>
      <c r="D163" s="16">
        <v>186</v>
      </c>
      <c r="E163" s="17" t="s">
        <v>202</v>
      </c>
      <c r="F163" s="16">
        <v>237</v>
      </c>
      <c r="G163" s="16"/>
      <c r="H163" s="16">
        <v>221</v>
      </c>
      <c r="I163" s="16"/>
      <c r="J163" s="16">
        <v>458</v>
      </c>
      <c r="K163" s="16"/>
      <c r="L163" s="16">
        <v>163</v>
      </c>
      <c r="M163" s="6" t="s">
        <v>308</v>
      </c>
    </row>
    <row r="164" spans="1:13" x14ac:dyDescent="0.2">
      <c r="A164" s="7" t="str">
        <f t="shared" si="10"/>
        <v>2000/8末</v>
      </c>
      <c r="B164" s="7" t="str">
        <f t="shared" si="10"/>
        <v>平成12/8末</v>
      </c>
      <c r="C164" s="14">
        <v>162</v>
      </c>
      <c r="D164" s="14">
        <v>187</v>
      </c>
      <c r="E164" s="15" t="s">
        <v>203</v>
      </c>
      <c r="F164" s="14">
        <v>210</v>
      </c>
      <c r="G164" s="14"/>
      <c r="H164" s="14">
        <v>193</v>
      </c>
      <c r="I164" s="14"/>
      <c r="J164" s="14">
        <v>403</v>
      </c>
      <c r="K164" s="14"/>
      <c r="L164" s="14">
        <v>137</v>
      </c>
      <c r="M164" s="8" t="s">
        <v>308</v>
      </c>
    </row>
    <row r="165" spans="1:13" x14ac:dyDescent="0.2">
      <c r="A165" s="9" t="str">
        <f t="shared" ref="A165:B180" si="11">A164</f>
        <v>2000/8末</v>
      </c>
      <c r="B165" s="9" t="str">
        <f t="shared" si="11"/>
        <v>平成12/8末</v>
      </c>
      <c r="C165" s="16">
        <v>163</v>
      </c>
      <c r="D165" s="16">
        <v>188</v>
      </c>
      <c r="E165" s="17" t="s">
        <v>204</v>
      </c>
      <c r="F165" s="16">
        <v>226</v>
      </c>
      <c r="G165" s="16"/>
      <c r="H165" s="16">
        <v>204</v>
      </c>
      <c r="I165" s="16"/>
      <c r="J165" s="16">
        <v>430</v>
      </c>
      <c r="K165" s="16"/>
      <c r="L165" s="16">
        <v>138</v>
      </c>
      <c r="M165" s="6" t="s">
        <v>308</v>
      </c>
    </row>
    <row r="166" spans="1:13" x14ac:dyDescent="0.2">
      <c r="A166" s="7" t="str">
        <f t="shared" si="11"/>
        <v>2000/8末</v>
      </c>
      <c r="B166" s="7" t="str">
        <f t="shared" si="11"/>
        <v>平成12/8末</v>
      </c>
      <c r="C166" s="14">
        <v>164</v>
      </c>
      <c r="D166" s="14">
        <v>189</v>
      </c>
      <c r="E166" s="15" t="s">
        <v>205</v>
      </c>
      <c r="F166" s="14">
        <v>88</v>
      </c>
      <c r="G166" s="14"/>
      <c r="H166" s="14">
        <v>89</v>
      </c>
      <c r="I166" s="14"/>
      <c r="J166" s="14">
        <v>177</v>
      </c>
      <c r="K166" s="14"/>
      <c r="L166" s="14">
        <v>50</v>
      </c>
      <c r="M166" s="8" t="s">
        <v>308</v>
      </c>
    </row>
    <row r="167" spans="1:13" x14ac:dyDescent="0.2">
      <c r="A167" s="9" t="str">
        <f t="shared" si="11"/>
        <v>2000/8末</v>
      </c>
      <c r="B167" s="9" t="str">
        <f t="shared" si="11"/>
        <v>平成12/8末</v>
      </c>
      <c r="C167" s="16">
        <v>165</v>
      </c>
      <c r="D167" s="16">
        <v>190</v>
      </c>
      <c r="E167" s="17" t="s">
        <v>206</v>
      </c>
      <c r="F167" s="16">
        <v>175</v>
      </c>
      <c r="G167" s="16"/>
      <c r="H167" s="16">
        <v>166</v>
      </c>
      <c r="I167" s="16"/>
      <c r="J167" s="16">
        <v>341</v>
      </c>
      <c r="K167" s="16"/>
      <c r="L167" s="16">
        <v>109</v>
      </c>
      <c r="M167" s="6" t="s">
        <v>308</v>
      </c>
    </row>
    <row r="168" spans="1:13" x14ac:dyDescent="0.2">
      <c r="A168" s="7" t="str">
        <f t="shared" si="11"/>
        <v>2000/8末</v>
      </c>
      <c r="B168" s="7" t="str">
        <f t="shared" si="11"/>
        <v>平成12/8末</v>
      </c>
      <c r="C168" s="14">
        <v>166</v>
      </c>
      <c r="D168" s="14">
        <v>192</v>
      </c>
      <c r="E168" s="15" t="s">
        <v>207</v>
      </c>
      <c r="F168" s="14">
        <v>407</v>
      </c>
      <c r="G168" s="14"/>
      <c r="H168" s="14">
        <v>385</v>
      </c>
      <c r="I168" s="14"/>
      <c r="J168" s="14">
        <v>792</v>
      </c>
      <c r="K168" s="14"/>
      <c r="L168" s="14">
        <v>224</v>
      </c>
      <c r="M168" s="8" t="s">
        <v>308</v>
      </c>
    </row>
    <row r="169" spans="1:13" x14ac:dyDescent="0.2">
      <c r="A169" s="9" t="str">
        <f t="shared" si="11"/>
        <v>2000/8末</v>
      </c>
      <c r="B169" s="9" t="str">
        <f t="shared" si="11"/>
        <v>平成12/8末</v>
      </c>
      <c r="C169" s="16">
        <v>167</v>
      </c>
      <c r="D169" s="16">
        <v>191</v>
      </c>
      <c r="E169" s="17" t="s">
        <v>208</v>
      </c>
      <c r="F169" s="16">
        <v>495</v>
      </c>
      <c r="G169" s="16"/>
      <c r="H169" s="16">
        <v>467</v>
      </c>
      <c r="I169" s="16"/>
      <c r="J169" s="16">
        <v>962</v>
      </c>
      <c r="K169" s="16"/>
      <c r="L169" s="16">
        <v>301</v>
      </c>
      <c r="M169" s="6" t="s">
        <v>308</v>
      </c>
    </row>
    <row r="170" spans="1:13" x14ac:dyDescent="0.2">
      <c r="A170" s="7" t="str">
        <f t="shared" si="11"/>
        <v>2000/8末</v>
      </c>
      <c r="B170" s="7" t="str">
        <f t="shared" si="11"/>
        <v>平成12/8末</v>
      </c>
      <c r="C170" s="14">
        <v>168</v>
      </c>
      <c r="D170" s="14">
        <v>240</v>
      </c>
      <c r="E170" s="15" t="s">
        <v>209</v>
      </c>
      <c r="F170" s="14">
        <v>94</v>
      </c>
      <c r="G170" s="14"/>
      <c r="H170" s="14">
        <v>113</v>
      </c>
      <c r="I170" s="14"/>
      <c r="J170" s="14">
        <v>207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2000/8末</v>
      </c>
      <c r="B171" s="9" t="str">
        <f t="shared" si="11"/>
        <v>平成12/8末</v>
      </c>
      <c r="C171" s="16">
        <v>169</v>
      </c>
      <c r="D171" s="16">
        <v>241</v>
      </c>
      <c r="E171" s="17" t="s">
        <v>210</v>
      </c>
      <c r="F171" s="16">
        <v>223</v>
      </c>
      <c r="G171" s="16"/>
      <c r="H171" s="16">
        <v>224</v>
      </c>
      <c r="I171" s="16"/>
      <c r="J171" s="16">
        <v>447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2000/8末</v>
      </c>
      <c r="B172" s="7" t="str">
        <f t="shared" si="11"/>
        <v>平成12/8末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91</v>
      </c>
      <c r="I172" s="14"/>
      <c r="J172" s="14">
        <v>176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2000/8末</v>
      </c>
      <c r="B173" s="9" t="str">
        <f t="shared" si="11"/>
        <v>平成12/8末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97</v>
      </c>
      <c r="I173" s="16"/>
      <c r="J173" s="16">
        <v>186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2000/8末</v>
      </c>
      <c r="B174" s="7" t="str">
        <f t="shared" si="11"/>
        <v>平成12/8末</v>
      </c>
      <c r="C174" s="14">
        <v>172</v>
      </c>
      <c r="D174" s="14">
        <v>244</v>
      </c>
      <c r="E174" s="15" t="s">
        <v>213</v>
      </c>
      <c r="F174" s="14">
        <v>52</v>
      </c>
      <c r="G174" s="14"/>
      <c r="H174" s="14">
        <v>46</v>
      </c>
      <c r="I174" s="14"/>
      <c r="J174" s="14">
        <v>98</v>
      </c>
      <c r="K174" s="14"/>
      <c r="L174" s="14">
        <v>28</v>
      </c>
      <c r="M174" s="8" t="s">
        <v>309</v>
      </c>
    </row>
    <row r="175" spans="1:13" x14ac:dyDescent="0.2">
      <c r="A175" s="9" t="str">
        <f t="shared" si="11"/>
        <v>2000/8末</v>
      </c>
      <c r="B175" s="9" t="str">
        <f t="shared" si="11"/>
        <v>平成12/8末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30</v>
      </c>
      <c r="I175" s="16"/>
      <c r="J175" s="16"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2000/8末</v>
      </c>
      <c r="B176" s="7" t="str">
        <f t="shared" si="11"/>
        <v>平成12/8末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2000/8末</v>
      </c>
      <c r="B177" s="9" t="str">
        <f t="shared" si="11"/>
        <v>平成12/8末</v>
      </c>
      <c r="C177" s="16">
        <v>175</v>
      </c>
      <c r="D177" s="16">
        <v>247</v>
      </c>
      <c r="E177" s="17" t="s">
        <v>216</v>
      </c>
      <c r="F177" s="16">
        <v>18</v>
      </c>
      <c r="G177" s="16"/>
      <c r="H177" s="16">
        <v>62</v>
      </c>
      <c r="I177" s="16"/>
      <c r="J177" s="16">
        <v>80</v>
      </c>
      <c r="K177" s="16"/>
      <c r="L177" s="16">
        <v>80</v>
      </c>
      <c r="M177" s="6" t="s">
        <v>309</v>
      </c>
    </row>
    <row r="178" spans="1:13" x14ac:dyDescent="0.2">
      <c r="A178" s="7" t="str">
        <f t="shared" si="11"/>
        <v>2000/8末</v>
      </c>
      <c r="B178" s="7" t="str">
        <f t="shared" si="11"/>
        <v>平成12/8末</v>
      </c>
      <c r="C178" s="14">
        <v>176</v>
      </c>
      <c r="D178" s="14">
        <v>100</v>
      </c>
      <c r="E178" s="15" t="s">
        <v>217</v>
      </c>
      <c r="F178" s="14">
        <v>168</v>
      </c>
      <c r="G178" s="14"/>
      <c r="H178" s="14">
        <v>178</v>
      </c>
      <c r="I178" s="14"/>
      <c r="J178" s="14">
        <v>346</v>
      </c>
      <c r="K178" s="14"/>
      <c r="L178" s="14">
        <v>94</v>
      </c>
      <c r="M178" s="8" t="s">
        <v>310</v>
      </c>
    </row>
    <row r="179" spans="1:13" x14ac:dyDescent="0.2">
      <c r="A179" s="9" t="str">
        <f t="shared" si="11"/>
        <v>2000/8末</v>
      </c>
      <c r="B179" s="9" t="str">
        <f t="shared" si="11"/>
        <v>平成12/8末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6</v>
      </c>
      <c r="I179" s="16"/>
      <c r="J179" s="16">
        <v>10</v>
      </c>
      <c r="K179" s="16"/>
      <c r="L179" s="16">
        <v>3</v>
      </c>
      <c r="M179" s="6" t="s">
        <v>310</v>
      </c>
    </row>
    <row r="180" spans="1:13" x14ac:dyDescent="0.2">
      <c r="A180" s="7" t="str">
        <f t="shared" si="11"/>
        <v>2000/8末</v>
      </c>
      <c r="B180" s="7" t="str">
        <f t="shared" si="11"/>
        <v>平成12/8末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2000/8末</v>
      </c>
      <c r="B181" s="9" t="str">
        <f t="shared" si="12"/>
        <v>平成12/8末</v>
      </c>
      <c r="C181" s="16">
        <v>179</v>
      </c>
      <c r="D181" s="16">
        <v>220</v>
      </c>
      <c r="E181" s="17" t="s">
        <v>221</v>
      </c>
      <c r="F181" s="16">
        <v>102</v>
      </c>
      <c r="G181" s="16"/>
      <c r="H181" s="16">
        <v>114</v>
      </c>
      <c r="I181" s="16"/>
      <c r="J181" s="16">
        <v>216</v>
      </c>
      <c r="K181" s="16"/>
      <c r="L181" s="16">
        <v>62</v>
      </c>
      <c r="M181" s="6" t="s">
        <v>311</v>
      </c>
    </row>
    <row r="182" spans="1:13" x14ac:dyDescent="0.2">
      <c r="A182" s="7" t="str">
        <f t="shared" si="12"/>
        <v>2000/8末</v>
      </c>
      <c r="B182" s="7" t="str">
        <f t="shared" si="12"/>
        <v>平成12/8末</v>
      </c>
      <c r="C182" s="14">
        <v>180</v>
      </c>
      <c r="D182" s="14">
        <v>221</v>
      </c>
      <c r="E182" s="15" t="s">
        <v>222</v>
      </c>
      <c r="F182" s="14">
        <v>183</v>
      </c>
      <c r="G182" s="14"/>
      <c r="H182" s="14">
        <v>214</v>
      </c>
      <c r="I182" s="14"/>
      <c r="J182" s="14">
        <v>397</v>
      </c>
      <c r="K182" s="14"/>
      <c r="L182" s="14">
        <v>112</v>
      </c>
      <c r="M182" s="8" t="s">
        <v>311</v>
      </c>
    </row>
    <row r="183" spans="1:13" x14ac:dyDescent="0.2">
      <c r="A183" s="9" t="str">
        <f t="shared" si="12"/>
        <v>2000/8末</v>
      </c>
      <c r="B183" s="9" t="str">
        <f t="shared" si="12"/>
        <v>平成12/8末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2000/8末</v>
      </c>
      <c r="B184" s="7" t="str">
        <f t="shared" si="12"/>
        <v>平成12/8末</v>
      </c>
      <c r="C184" s="14">
        <v>182</v>
      </c>
      <c r="D184" s="14">
        <v>223</v>
      </c>
      <c r="E184" s="15" t="s">
        <v>224</v>
      </c>
      <c r="F184" s="14">
        <v>288</v>
      </c>
      <c r="G184" s="14"/>
      <c r="H184" s="14">
        <v>313</v>
      </c>
      <c r="I184" s="14"/>
      <c r="J184" s="14">
        <v>601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2000/8末</v>
      </c>
      <c r="B185" s="9" t="str">
        <f t="shared" si="12"/>
        <v>平成12/8末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2000/8末</v>
      </c>
      <c r="B186" s="7" t="str">
        <f t="shared" si="12"/>
        <v>平成12/8末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2000/8末</v>
      </c>
      <c r="B187" s="9" t="str">
        <f t="shared" si="12"/>
        <v>平成12/8末</v>
      </c>
      <c r="C187" s="16">
        <v>185</v>
      </c>
      <c r="D187" s="16">
        <v>226</v>
      </c>
      <c r="E187" s="17" t="s">
        <v>227</v>
      </c>
      <c r="F187" s="16">
        <v>35</v>
      </c>
      <c r="G187" s="16"/>
      <c r="H187" s="16">
        <v>39</v>
      </c>
      <c r="I187" s="16"/>
      <c r="J187" s="16">
        <v>74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2000/8末</v>
      </c>
      <c r="B188" s="7" t="str">
        <f t="shared" si="12"/>
        <v>平成12/8末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2000/8末</v>
      </c>
      <c r="B189" s="9" t="str">
        <f t="shared" si="12"/>
        <v>平成12/8末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2000/8末</v>
      </c>
      <c r="B190" s="7" t="str">
        <f t="shared" si="12"/>
        <v>平成12/8末</v>
      </c>
      <c r="C190" s="14">
        <v>188</v>
      </c>
      <c r="D190" s="14">
        <v>230</v>
      </c>
      <c r="E190" s="15" t="s">
        <v>230</v>
      </c>
      <c r="F190" s="14">
        <v>34</v>
      </c>
      <c r="G190" s="14"/>
      <c r="H190" s="14">
        <v>37</v>
      </c>
      <c r="I190" s="14"/>
      <c r="J190" s="14">
        <v>71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2000/8末</v>
      </c>
      <c r="B191" s="9" t="str">
        <f t="shared" si="12"/>
        <v>平成12/8末</v>
      </c>
      <c r="C191" s="16">
        <v>189</v>
      </c>
      <c r="D191" s="16">
        <v>231</v>
      </c>
      <c r="E191" s="17" t="s">
        <v>231</v>
      </c>
      <c r="F191" s="16">
        <v>207</v>
      </c>
      <c r="G191" s="16"/>
      <c r="H191" s="16">
        <v>243</v>
      </c>
      <c r="I191" s="16"/>
      <c r="J191" s="16">
        <v>450</v>
      </c>
      <c r="K191" s="16"/>
      <c r="L191" s="16">
        <v>156</v>
      </c>
      <c r="M191" s="6" t="s">
        <v>312</v>
      </c>
    </row>
    <row r="192" spans="1:13" x14ac:dyDescent="0.2">
      <c r="A192" s="7" t="str">
        <f t="shared" si="12"/>
        <v>2000/8末</v>
      </c>
      <c r="B192" s="7" t="str">
        <f t="shared" si="12"/>
        <v>平成12/8末</v>
      </c>
      <c r="C192" s="14">
        <v>190</v>
      </c>
      <c r="D192" s="14">
        <v>232</v>
      </c>
      <c r="E192" s="15" t="s">
        <v>232</v>
      </c>
      <c r="F192" s="14">
        <v>104</v>
      </c>
      <c r="G192" s="14"/>
      <c r="H192" s="14">
        <v>127</v>
      </c>
      <c r="I192" s="14"/>
      <c r="J192" s="14">
        <v>231</v>
      </c>
      <c r="K192" s="14"/>
      <c r="L192" s="14">
        <v>92</v>
      </c>
      <c r="M192" s="8" t="s">
        <v>312</v>
      </c>
    </row>
    <row r="193" spans="1:13" x14ac:dyDescent="0.2">
      <c r="A193" s="9" t="str">
        <f t="shared" si="12"/>
        <v>2000/8末</v>
      </c>
      <c r="B193" s="9" t="str">
        <f t="shared" si="12"/>
        <v>平成12/8末</v>
      </c>
      <c r="C193" s="16">
        <v>191</v>
      </c>
      <c r="D193" s="16">
        <v>200</v>
      </c>
      <c r="E193" s="17" t="s">
        <v>685</v>
      </c>
      <c r="F193" s="16">
        <v>39</v>
      </c>
      <c r="G193" s="16"/>
      <c r="H193" s="16">
        <v>38</v>
      </c>
      <c r="I193" s="16"/>
      <c r="J193" s="16">
        <v>77</v>
      </c>
      <c r="K193" s="16"/>
      <c r="L193" s="16">
        <v>19</v>
      </c>
      <c r="M193" s="6" t="s">
        <v>313</v>
      </c>
    </row>
    <row r="194" spans="1:13" x14ac:dyDescent="0.2">
      <c r="A194" s="7" t="str">
        <f t="shared" si="12"/>
        <v>2000/8末</v>
      </c>
      <c r="B194" s="7" t="str">
        <f t="shared" si="12"/>
        <v>平成12/8末</v>
      </c>
      <c r="C194" s="14">
        <v>192</v>
      </c>
      <c r="D194" s="14">
        <v>201</v>
      </c>
      <c r="E194" s="15" t="s">
        <v>234</v>
      </c>
      <c r="F194" s="14">
        <v>85</v>
      </c>
      <c r="G194" s="14"/>
      <c r="H194" s="14">
        <v>101</v>
      </c>
      <c r="I194" s="14"/>
      <c r="J194" s="14">
        <v>186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2000/8末</v>
      </c>
      <c r="B195" s="9" t="str">
        <f t="shared" si="12"/>
        <v>平成12/8末</v>
      </c>
      <c r="C195" s="16">
        <v>193</v>
      </c>
      <c r="D195" s="16">
        <v>202</v>
      </c>
      <c r="E195" s="17" t="s">
        <v>235</v>
      </c>
      <c r="F195" s="16">
        <v>65</v>
      </c>
      <c r="G195" s="16"/>
      <c r="H195" s="16">
        <v>66</v>
      </c>
      <c r="I195" s="16"/>
      <c r="J195" s="16">
        <v>131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2000/8末</v>
      </c>
      <c r="B196" s="7" t="str">
        <f t="shared" si="12"/>
        <v>平成12/8末</v>
      </c>
      <c r="C196" s="14">
        <v>194</v>
      </c>
      <c r="D196" s="14">
        <v>203</v>
      </c>
      <c r="E196" s="15" t="s">
        <v>686</v>
      </c>
      <c r="F196" s="14">
        <v>254</v>
      </c>
      <c r="G196" s="14"/>
      <c r="H196" s="14">
        <v>264</v>
      </c>
      <c r="I196" s="14"/>
      <c r="J196" s="14">
        <v>518</v>
      </c>
      <c r="K196" s="14"/>
      <c r="L196" s="14">
        <v>154</v>
      </c>
      <c r="M196" s="8" t="s">
        <v>313</v>
      </c>
    </row>
    <row r="197" spans="1:13" x14ac:dyDescent="0.2">
      <c r="A197" s="9" t="str">
        <f t="shared" ref="A197:B212" si="13">A196</f>
        <v>2000/8末</v>
      </c>
      <c r="B197" s="9" t="str">
        <f t="shared" si="13"/>
        <v>平成12/8末</v>
      </c>
      <c r="C197" s="16">
        <v>195</v>
      </c>
      <c r="D197" s="16">
        <v>204</v>
      </c>
      <c r="E197" s="17" t="s">
        <v>237</v>
      </c>
      <c r="F197" s="16">
        <v>292</v>
      </c>
      <c r="G197" s="16"/>
      <c r="H197" s="16">
        <v>317</v>
      </c>
      <c r="I197" s="16"/>
      <c r="J197" s="16">
        <v>609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2000/8末</v>
      </c>
      <c r="B198" s="7" t="str">
        <f t="shared" si="13"/>
        <v>平成12/8末</v>
      </c>
      <c r="C198" s="14">
        <v>196</v>
      </c>
      <c r="D198" s="14">
        <v>205</v>
      </c>
      <c r="E198" s="15" t="s">
        <v>238</v>
      </c>
      <c r="F198" s="14">
        <v>149</v>
      </c>
      <c r="G198" s="14"/>
      <c r="H198" s="14">
        <v>142</v>
      </c>
      <c r="I198" s="14"/>
      <c r="J198" s="14">
        <v>291</v>
      </c>
      <c r="K198" s="14"/>
      <c r="L198" s="14">
        <v>76</v>
      </c>
      <c r="M198" s="8" t="s">
        <v>313</v>
      </c>
    </row>
    <row r="199" spans="1:13" x14ac:dyDescent="0.2">
      <c r="A199" s="9" t="str">
        <f t="shared" si="13"/>
        <v>2000/8末</v>
      </c>
      <c r="B199" s="9" t="str">
        <f t="shared" si="13"/>
        <v>平成12/8末</v>
      </c>
      <c r="C199" s="16">
        <v>197</v>
      </c>
      <c r="D199" s="16">
        <v>206</v>
      </c>
      <c r="E199" s="17" t="s">
        <v>239</v>
      </c>
      <c r="F199" s="16">
        <v>16</v>
      </c>
      <c r="G199" s="16"/>
      <c r="H199" s="16">
        <v>15</v>
      </c>
      <c r="I199" s="16"/>
      <c r="J199" s="16">
        <v>31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2000/8末</v>
      </c>
      <c r="B200" s="7" t="str">
        <f t="shared" si="13"/>
        <v>平成12/8末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2000/8末</v>
      </c>
      <c r="B201" s="9" t="str">
        <f t="shared" si="13"/>
        <v>平成12/8末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2000/8末</v>
      </c>
      <c r="B202" s="7" t="str">
        <f t="shared" si="13"/>
        <v>平成12/8末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25</v>
      </c>
      <c r="I202" s="14"/>
      <c r="J202" s="14">
        <v>48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2000/8末</v>
      </c>
      <c r="B203" s="9" t="str">
        <f t="shared" si="13"/>
        <v>平成12/8末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16</v>
      </c>
      <c r="I203" s="16"/>
      <c r="J203" s="16">
        <v>35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2000/8末</v>
      </c>
      <c r="B204" s="7" t="str">
        <f t="shared" si="13"/>
        <v>平成12/8末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12</v>
      </c>
      <c r="I204" s="14"/>
      <c r="J204" s="14">
        <v>20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2000/8末</v>
      </c>
      <c r="B205" s="9" t="str">
        <f t="shared" si="13"/>
        <v>平成12/8末</v>
      </c>
      <c r="C205" s="16">
        <v>203</v>
      </c>
      <c r="D205" s="16">
        <v>320</v>
      </c>
      <c r="E205" s="17" t="s">
        <v>245</v>
      </c>
      <c r="F205" s="16">
        <v>263</v>
      </c>
      <c r="G205" s="16"/>
      <c r="H205" s="16">
        <v>279</v>
      </c>
      <c r="I205" s="16"/>
      <c r="J205" s="16">
        <v>542</v>
      </c>
      <c r="K205" s="16"/>
      <c r="L205" s="16">
        <v>151</v>
      </c>
      <c r="M205" s="6" t="s">
        <v>314</v>
      </c>
    </row>
    <row r="206" spans="1:13" x14ac:dyDescent="0.2">
      <c r="A206" s="7" t="str">
        <f t="shared" si="13"/>
        <v>2000/8末</v>
      </c>
      <c r="B206" s="7" t="str">
        <f t="shared" si="13"/>
        <v>平成12/8末</v>
      </c>
      <c r="C206" s="14">
        <v>204</v>
      </c>
      <c r="D206" s="14">
        <v>322</v>
      </c>
      <c r="E206" s="15" t="s">
        <v>195</v>
      </c>
      <c r="F206" s="14">
        <v>41</v>
      </c>
      <c r="G206" s="14"/>
      <c r="H206" s="14">
        <v>44</v>
      </c>
      <c r="I206" s="14"/>
      <c r="J206" s="14">
        <v>85</v>
      </c>
      <c r="K206" s="14"/>
      <c r="L206" s="14">
        <v>22</v>
      </c>
      <c r="M206" s="8" t="s">
        <v>314</v>
      </c>
    </row>
    <row r="207" spans="1:13" x14ac:dyDescent="0.2">
      <c r="A207" s="9" t="str">
        <f t="shared" si="13"/>
        <v>2000/8末</v>
      </c>
      <c r="B207" s="9" t="str">
        <f t="shared" si="13"/>
        <v>平成12/8末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66</v>
      </c>
      <c r="I207" s="16"/>
      <c r="J207" s="16">
        <v>126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2000/8末</v>
      </c>
      <c r="B208" s="7" t="str">
        <f t="shared" si="13"/>
        <v>平成12/8末</v>
      </c>
      <c r="C208" s="14">
        <v>206</v>
      </c>
      <c r="D208" s="14">
        <v>324</v>
      </c>
      <c r="E208" s="15" t="s">
        <v>247</v>
      </c>
      <c r="F208" s="14">
        <v>62</v>
      </c>
      <c r="G208" s="14"/>
      <c r="H208" s="14">
        <v>73</v>
      </c>
      <c r="I208" s="14"/>
      <c r="J208" s="14">
        <v>135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2000/8末</v>
      </c>
      <c r="B209" s="9" t="str">
        <f t="shared" si="13"/>
        <v>平成12/8末</v>
      </c>
      <c r="C209" s="16">
        <v>207</v>
      </c>
      <c r="D209" s="16">
        <v>325</v>
      </c>
      <c r="E209" s="17" t="s">
        <v>248</v>
      </c>
      <c r="F209" s="16">
        <v>52</v>
      </c>
      <c r="G209" s="16"/>
      <c r="H209" s="16">
        <v>62</v>
      </c>
      <c r="I209" s="16"/>
      <c r="J209" s="16">
        <v>114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2000/8末</v>
      </c>
      <c r="B210" s="7" t="str">
        <f t="shared" si="13"/>
        <v>平成12/8末</v>
      </c>
      <c r="C210" s="14">
        <v>208</v>
      </c>
      <c r="D210" s="14">
        <v>327</v>
      </c>
      <c r="E210" s="15" t="s">
        <v>249</v>
      </c>
      <c r="F210" s="14">
        <v>200</v>
      </c>
      <c r="G210" s="14"/>
      <c r="H210" s="14">
        <v>192</v>
      </c>
      <c r="I210" s="14"/>
      <c r="J210" s="14">
        <v>392</v>
      </c>
      <c r="K210" s="14"/>
      <c r="L210" s="14">
        <v>113</v>
      </c>
      <c r="M210" s="8" t="s">
        <v>314</v>
      </c>
    </row>
    <row r="211" spans="1:13" x14ac:dyDescent="0.2">
      <c r="A211" s="9" t="str">
        <f t="shared" si="13"/>
        <v>2000/8末</v>
      </c>
      <c r="B211" s="9" t="str">
        <f t="shared" si="13"/>
        <v>平成12/8末</v>
      </c>
      <c r="C211" s="16">
        <v>209</v>
      </c>
      <c r="D211" s="16">
        <v>328</v>
      </c>
      <c r="E211" s="17" t="s">
        <v>250</v>
      </c>
      <c r="F211" s="16">
        <v>57</v>
      </c>
      <c r="G211" s="16"/>
      <c r="H211" s="16">
        <v>70</v>
      </c>
      <c r="I211" s="16"/>
      <c r="J211" s="16">
        <v>127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2000/8末</v>
      </c>
      <c r="B212" s="7" t="str">
        <f t="shared" si="13"/>
        <v>平成12/8末</v>
      </c>
      <c r="C212" s="14">
        <v>210</v>
      </c>
      <c r="D212" s="14">
        <v>329</v>
      </c>
      <c r="E212" s="15" t="s">
        <v>251</v>
      </c>
      <c r="F212" s="14">
        <v>58</v>
      </c>
      <c r="G212" s="14"/>
      <c r="H212" s="14">
        <v>64</v>
      </c>
      <c r="I212" s="14"/>
      <c r="J212" s="14">
        <v>122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2000/8末</v>
      </c>
      <c r="B213" s="9" t="str">
        <f t="shared" si="14"/>
        <v>平成12/8末</v>
      </c>
      <c r="C213" s="16">
        <v>211</v>
      </c>
      <c r="D213" s="16">
        <v>331</v>
      </c>
      <c r="E213" s="17" t="s">
        <v>252</v>
      </c>
      <c r="F213" s="16">
        <v>81</v>
      </c>
      <c r="G213" s="16"/>
      <c r="H213" s="16">
        <v>67</v>
      </c>
      <c r="I213" s="16"/>
      <c r="J213" s="16">
        <v>148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2000/8末</v>
      </c>
      <c r="B214" s="7" t="str">
        <f t="shared" si="14"/>
        <v>平成12/8末</v>
      </c>
      <c r="C214" s="14">
        <v>212</v>
      </c>
      <c r="D214" s="14">
        <v>332</v>
      </c>
      <c r="E214" s="15" t="s">
        <v>253</v>
      </c>
      <c r="F214" s="14">
        <v>133</v>
      </c>
      <c r="G214" s="14"/>
      <c r="H214" s="14">
        <v>141</v>
      </c>
      <c r="I214" s="14"/>
      <c r="J214" s="14">
        <v>274</v>
      </c>
      <c r="K214" s="14"/>
      <c r="L214" s="14">
        <v>76</v>
      </c>
      <c r="M214" s="8" t="s">
        <v>314</v>
      </c>
    </row>
    <row r="215" spans="1:13" x14ac:dyDescent="0.2">
      <c r="A215" s="9" t="str">
        <f t="shared" si="14"/>
        <v>2000/8末</v>
      </c>
      <c r="B215" s="9" t="str">
        <f t="shared" si="14"/>
        <v>平成12/8末</v>
      </c>
      <c r="C215" s="16">
        <v>213</v>
      </c>
      <c r="D215" s="16">
        <v>333</v>
      </c>
      <c r="E215" s="17" t="s">
        <v>254</v>
      </c>
      <c r="F215" s="16">
        <v>160</v>
      </c>
      <c r="G215" s="16"/>
      <c r="H215" s="16">
        <v>169</v>
      </c>
      <c r="I215" s="16"/>
      <c r="J215" s="16">
        <v>329</v>
      </c>
      <c r="K215" s="16"/>
      <c r="L215" s="16">
        <v>84</v>
      </c>
      <c r="M215" s="6" t="s">
        <v>314</v>
      </c>
    </row>
    <row r="216" spans="1:13" x14ac:dyDescent="0.2">
      <c r="A216" s="7" t="str">
        <f t="shared" si="14"/>
        <v>2000/8末</v>
      </c>
      <c r="B216" s="7" t="str">
        <f t="shared" si="14"/>
        <v>平成12/8末</v>
      </c>
      <c r="C216" s="14">
        <v>214</v>
      </c>
      <c r="D216" s="14">
        <v>334</v>
      </c>
      <c r="E216" s="15" t="s">
        <v>255</v>
      </c>
      <c r="F216" s="14">
        <v>127</v>
      </c>
      <c r="G216" s="14"/>
      <c r="H216" s="14">
        <v>131</v>
      </c>
      <c r="I216" s="14"/>
      <c r="J216" s="14">
        <v>258</v>
      </c>
      <c r="K216" s="14"/>
      <c r="L216" s="14">
        <v>80</v>
      </c>
      <c r="M216" s="8" t="s">
        <v>314</v>
      </c>
    </row>
    <row r="217" spans="1:13" x14ac:dyDescent="0.2">
      <c r="A217" s="9" t="str">
        <f t="shared" si="14"/>
        <v>2000/8末</v>
      </c>
      <c r="B217" s="9" t="str">
        <f t="shared" si="14"/>
        <v>平成12/8末</v>
      </c>
      <c r="C217" s="16">
        <v>215</v>
      </c>
      <c r="D217" s="16">
        <v>335</v>
      </c>
      <c r="E217" s="17" t="s">
        <v>256</v>
      </c>
      <c r="F217" s="16">
        <v>170</v>
      </c>
      <c r="G217" s="16"/>
      <c r="H217" s="16">
        <v>184</v>
      </c>
      <c r="I217" s="16"/>
      <c r="J217" s="16">
        <v>354</v>
      </c>
      <c r="K217" s="16"/>
      <c r="L217" s="16">
        <v>100</v>
      </c>
      <c r="M217" s="6" t="s">
        <v>314</v>
      </c>
    </row>
    <row r="218" spans="1:13" x14ac:dyDescent="0.2">
      <c r="A218" s="7" t="str">
        <f t="shared" si="14"/>
        <v>2000/8末</v>
      </c>
      <c r="B218" s="7" t="str">
        <f t="shared" si="14"/>
        <v>平成12/8末</v>
      </c>
      <c r="C218" s="14">
        <v>216</v>
      </c>
      <c r="D218" s="14">
        <v>336</v>
      </c>
      <c r="E218" s="15" t="s">
        <v>257</v>
      </c>
      <c r="F218" s="14">
        <v>189</v>
      </c>
      <c r="G218" s="14"/>
      <c r="H218" s="14">
        <v>212</v>
      </c>
      <c r="I218" s="14"/>
      <c r="J218" s="14">
        <v>401</v>
      </c>
      <c r="K218" s="14"/>
      <c r="L218" s="14">
        <v>117</v>
      </c>
      <c r="M218" s="8" t="s">
        <v>314</v>
      </c>
    </row>
    <row r="219" spans="1:13" x14ac:dyDescent="0.2">
      <c r="A219" s="9" t="str">
        <f t="shared" si="14"/>
        <v>2000/8末</v>
      </c>
      <c r="B219" s="9" t="str">
        <f t="shared" si="14"/>
        <v>平成12/8末</v>
      </c>
      <c r="C219" s="16">
        <v>217</v>
      </c>
      <c r="D219" s="16">
        <v>338</v>
      </c>
      <c r="E219" s="17" t="s">
        <v>160</v>
      </c>
      <c r="F219" s="16">
        <v>46</v>
      </c>
      <c r="G219" s="16"/>
      <c r="H219" s="16">
        <v>52</v>
      </c>
      <c r="I219" s="16"/>
      <c r="J219" s="16">
        <v>98</v>
      </c>
      <c r="K219" s="16"/>
      <c r="L219" s="16">
        <v>28</v>
      </c>
      <c r="M219" s="6" t="s">
        <v>314</v>
      </c>
    </row>
    <row r="220" spans="1:13" x14ac:dyDescent="0.2">
      <c r="A220" s="7" t="str">
        <f t="shared" si="14"/>
        <v>2000/8末</v>
      </c>
      <c r="B220" s="7" t="str">
        <f t="shared" si="14"/>
        <v>平成12/8末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2000/8末</v>
      </c>
      <c r="B221" s="9" t="str">
        <f t="shared" si="14"/>
        <v>平成12/8末</v>
      </c>
      <c r="C221" s="16">
        <v>219</v>
      </c>
      <c r="D221" s="16">
        <v>340</v>
      </c>
      <c r="E221" s="17" t="s">
        <v>259</v>
      </c>
      <c r="F221" s="16">
        <v>107</v>
      </c>
      <c r="G221" s="16"/>
      <c r="H221" s="16">
        <v>120</v>
      </c>
      <c r="I221" s="16"/>
      <c r="J221" s="16">
        <v>227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2000/8末</v>
      </c>
      <c r="B222" s="7" t="str">
        <f t="shared" si="14"/>
        <v>平成12/8末</v>
      </c>
      <c r="C222" s="14">
        <v>220</v>
      </c>
      <c r="D222" s="14">
        <v>341</v>
      </c>
      <c r="E222" s="15" t="s">
        <v>260</v>
      </c>
      <c r="F222" s="14">
        <v>92</v>
      </c>
      <c r="G222" s="14"/>
      <c r="H222" s="14">
        <v>109</v>
      </c>
      <c r="I222" s="14"/>
      <c r="J222" s="14">
        <v>201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2000/8末</v>
      </c>
      <c r="B223" s="9" t="str">
        <f t="shared" si="14"/>
        <v>平成12/8末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54</v>
      </c>
      <c r="I223" s="16"/>
      <c r="J223" s="16">
        <v>102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2000/8末</v>
      </c>
      <c r="B224" s="7" t="str">
        <f t="shared" si="14"/>
        <v>平成12/8末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2000/8末</v>
      </c>
      <c r="B225" s="9" t="str">
        <f t="shared" si="14"/>
        <v>平成12/8末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2000/8末</v>
      </c>
      <c r="B226" s="7" t="str">
        <f t="shared" si="14"/>
        <v>平成12/8末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2000/8末</v>
      </c>
      <c r="B227" s="9" t="str">
        <f t="shared" si="14"/>
        <v>平成12/8末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2000/8末</v>
      </c>
      <c r="B228" s="7" t="str">
        <f t="shared" si="14"/>
        <v>平成12/8末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79</v>
      </c>
      <c r="I228" s="14"/>
      <c r="J228" s="14">
        <v>153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2000/8末</v>
      </c>
      <c r="B229" s="9" t="str">
        <f t="shared" si="15"/>
        <v>平成12/8末</v>
      </c>
      <c r="C229" s="16">
        <v>227</v>
      </c>
      <c r="D229" s="16">
        <v>349</v>
      </c>
      <c r="E229" s="17" t="s">
        <v>267</v>
      </c>
      <c r="F229" s="16">
        <v>6</v>
      </c>
      <c r="G229" s="16"/>
      <c r="H229" s="16">
        <v>9</v>
      </c>
      <c r="I229" s="16"/>
      <c r="J229" s="16">
        <v>15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2000/8末</v>
      </c>
      <c r="B230" s="7" t="str">
        <f t="shared" si="15"/>
        <v>平成12/8末</v>
      </c>
      <c r="C230" s="14">
        <v>228</v>
      </c>
      <c r="D230" s="14">
        <v>250</v>
      </c>
      <c r="E230" s="15" t="s">
        <v>268</v>
      </c>
      <c r="F230" s="14">
        <v>153</v>
      </c>
      <c r="G230" s="14"/>
      <c r="H230" s="14">
        <v>175</v>
      </c>
      <c r="I230" s="14"/>
      <c r="J230" s="14">
        <v>328</v>
      </c>
      <c r="K230" s="14"/>
      <c r="L230" s="14">
        <v>85</v>
      </c>
      <c r="M230" s="8" t="s">
        <v>315</v>
      </c>
    </row>
    <row r="231" spans="1:13" x14ac:dyDescent="0.2">
      <c r="A231" s="9" t="str">
        <f t="shared" si="15"/>
        <v>2000/8末</v>
      </c>
      <c r="B231" s="9" t="str">
        <f t="shared" si="15"/>
        <v>平成12/8末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2000/8末</v>
      </c>
      <c r="B232" s="7" t="str">
        <f t="shared" si="15"/>
        <v>平成12/8末</v>
      </c>
      <c r="C232" s="14">
        <v>230</v>
      </c>
      <c r="D232" s="14">
        <v>252</v>
      </c>
      <c r="E232" s="15" t="s">
        <v>270</v>
      </c>
      <c r="F232" s="14">
        <v>139</v>
      </c>
      <c r="G232" s="14"/>
      <c r="H232" s="14">
        <v>165</v>
      </c>
      <c r="I232" s="14"/>
      <c r="J232" s="14">
        <v>304</v>
      </c>
      <c r="K232" s="14"/>
      <c r="L232" s="14">
        <v>79</v>
      </c>
      <c r="M232" s="8" t="s">
        <v>315</v>
      </c>
    </row>
    <row r="233" spans="1:13" x14ac:dyDescent="0.2">
      <c r="A233" s="9" t="str">
        <f t="shared" si="15"/>
        <v>2000/8末</v>
      </c>
      <c r="B233" s="9" t="str">
        <f t="shared" si="15"/>
        <v>平成12/8末</v>
      </c>
      <c r="C233" s="16">
        <v>231</v>
      </c>
      <c r="D233" s="16">
        <v>253</v>
      </c>
      <c r="E233" s="17" t="s">
        <v>271</v>
      </c>
      <c r="F233" s="16">
        <v>166</v>
      </c>
      <c r="G233" s="16"/>
      <c r="H233" s="16">
        <v>175</v>
      </c>
      <c r="I233" s="16"/>
      <c r="J233" s="16">
        <v>341</v>
      </c>
      <c r="K233" s="16"/>
      <c r="L233" s="16">
        <v>97</v>
      </c>
      <c r="M233" s="6" t="s">
        <v>315</v>
      </c>
    </row>
    <row r="234" spans="1:13" x14ac:dyDescent="0.2">
      <c r="A234" s="7" t="str">
        <f t="shared" si="15"/>
        <v>2000/8末</v>
      </c>
      <c r="B234" s="7" t="str">
        <f t="shared" si="15"/>
        <v>平成12/8末</v>
      </c>
      <c r="C234" s="14">
        <v>232</v>
      </c>
      <c r="D234" s="14">
        <v>254</v>
      </c>
      <c r="E234" s="15" t="s">
        <v>272</v>
      </c>
      <c r="F234" s="14">
        <v>83</v>
      </c>
      <c r="G234" s="14"/>
      <c r="H234" s="14">
        <v>114</v>
      </c>
      <c r="I234" s="14"/>
      <c r="J234" s="14">
        <v>197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2000/8末</v>
      </c>
      <c r="B235" s="9" t="str">
        <f t="shared" si="15"/>
        <v>平成12/8末</v>
      </c>
      <c r="C235" s="16">
        <v>233</v>
      </c>
      <c r="D235" s="16">
        <v>255</v>
      </c>
      <c r="E235" s="17" t="s">
        <v>558</v>
      </c>
      <c r="F235" s="16">
        <v>39</v>
      </c>
      <c r="G235" s="16"/>
      <c r="H235" s="16">
        <v>41</v>
      </c>
      <c r="I235" s="16"/>
      <c r="J235" s="16">
        <v>80</v>
      </c>
      <c r="K235" s="16"/>
      <c r="L235" s="16">
        <v>28</v>
      </c>
      <c r="M235" s="6" t="s">
        <v>315</v>
      </c>
    </row>
    <row r="236" spans="1:13" x14ac:dyDescent="0.2">
      <c r="A236" s="7" t="str">
        <f t="shared" si="15"/>
        <v>2000/8末</v>
      </c>
      <c r="B236" s="7" t="str">
        <f t="shared" si="15"/>
        <v>平成12/8末</v>
      </c>
      <c r="C236" s="14">
        <v>234</v>
      </c>
      <c r="D236" s="14">
        <v>256</v>
      </c>
      <c r="E236" s="15" t="s">
        <v>273</v>
      </c>
      <c r="F236" s="14">
        <v>44</v>
      </c>
      <c r="G236" s="14"/>
      <c r="H236" s="14">
        <v>38</v>
      </c>
      <c r="I236" s="14"/>
      <c r="J236" s="14">
        <v>82</v>
      </c>
      <c r="K236" s="14"/>
      <c r="L236" s="14">
        <v>22</v>
      </c>
      <c r="M236" s="8" t="s">
        <v>315</v>
      </c>
    </row>
    <row r="237" spans="1:13" x14ac:dyDescent="0.2">
      <c r="A237" s="9" t="str">
        <f t="shared" si="15"/>
        <v>2000/8末</v>
      </c>
      <c r="B237" s="9" t="str">
        <f t="shared" si="15"/>
        <v>平成12/8末</v>
      </c>
      <c r="C237" s="16">
        <v>235</v>
      </c>
      <c r="D237" s="16">
        <v>257</v>
      </c>
      <c r="E237" s="17" t="s">
        <v>559</v>
      </c>
      <c r="F237" s="16">
        <v>88</v>
      </c>
      <c r="G237" s="16"/>
      <c r="H237" s="16">
        <v>92</v>
      </c>
      <c r="I237" s="16"/>
      <c r="J237" s="16">
        <v>180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2000/8末</v>
      </c>
      <c r="B238" s="7" t="str">
        <f t="shared" si="15"/>
        <v>平成12/8末</v>
      </c>
      <c r="C238" s="14">
        <v>236</v>
      </c>
      <c r="D238" s="14">
        <v>258</v>
      </c>
      <c r="E238" s="15" t="s">
        <v>274</v>
      </c>
      <c r="F238" s="14">
        <v>93</v>
      </c>
      <c r="G238" s="14"/>
      <c r="H238" s="14">
        <v>98</v>
      </c>
      <c r="I238" s="14"/>
      <c r="J238" s="14">
        <v>191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2000/8末</v>
      </c>
      <c r="B239" s="9" t="str">
        <f t="shared" si="15"/>
        <v>平成12/8末</v>
      </c>
      <c r="C239" s="16">
        <v>237</v>
      </c>
      <c r="D239" s="16">
        <v>259</v>
      </c>
      <c r="E239" s="17" t="s">
        <v>560</v>
      </c>
      <c r="F239" s="16">
        <v>92</v>
      </c>
      <c r="G239" s="16"/>
      <c r="H239" s="16">
        <v>95</v>
      </c>
      <c r="I239" s="16"/>
      <c r="J239" s="16">
        <v>187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2000/8末</v>
      </c>
      <c r="B240" s="7" t="str">
        <f t="shared" si="15"/>
        <v>平成12/8末</v>
      </c>
      <c r="C240" s="14">
        <v>238</v>
      </c>
      <c r="D240" s="14">
        <v>270</v>
      </c>
      <c r="E240" s="15" t="s">
        <v>275</v>
      </c>
      <c r="F240" s="14">
        <v>82</v>
      </c>
      <c r="G240" s="14"/>
      <c r="H240" s="14">
        <v>73</v>
      </c>
      <c r="I240" s="14"/>
      <c r="J240" s="14">
        <v>155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2000/8末</v>
      </c>
      <c r="B241" s="9" t="str">
        <f t="shared" si="15"/>
        <v>平成12/8末</v>
      </c>
      <c r="C241" s="16">
        <v>239</v>
      </c>
      <c r="D241" s="16">
        <v>271</v>
      </c>
      <c r="E241" s="17" t="s">
        <v>276</v>
      </c>
      <c r="F241" s="16">
        <v>62</v>
      </c>
      <c r="G241" s="16"/>
      <c r="H241" s="16">
        <v>63</v>
      </c>
      <c r="I241" s="16"/>
      <c r="J241" s="16">
        <v>125</v>
      </c>
      <c r="K241" s="16"/>
      <c r="L241" s="16">
        <v>32</v>
      </c>
      <c r="M241" s="6" t="s">
        <v>316</v>
      </c>
    </row>
    <row r="242" spans="1:13" x14ac:dyDescent="0.2">
      <c r="A242" s="7" t="str">
        <f t="shared" si="15"/>
        <v>2000/8末</v>
      </c>
      <c r="B242" s="7" t="str">
        <f t="shared" si="15"/>
        <v>平成12/8末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66</v>
      </c>
      <c r="I242" s="14"/>
      <c r="J242" s="14">
        <v>137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2000/8末</v>
      </c>
      <c r="B243" s="9" t="str">
        <f t="shared" si="15"/>
        <v>平成12/8末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89</v>
      </c>
      <c r="I243" s="16"/>
      <c r="J243" s="16">
        <v>166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2000/8末</v>
      </c>
      <c r="B244" s="7" t="str">
        <f t="shared" si="15"/>
        <v>平成12/8末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2000/8末</v>
      </c>
      <c r="B245" s="9" t="str">
        <f t="shared" si="16"/>
        <v>平成12/8末</v>
      </c>
      <c r="C245" s="16">
        <v>243</v>
      </c>
      <c r="D245" s="16">
        <v>275</v>
      </c>
      <c r="E245" s="17" t="s">
        <v>280</v>
      </c>
      <c r="F245" s="16">
        <v>65</v>
      </c>
      <c r="G245" s="16"/>
      <c r="H245" s="16">
        <v>79</v>
      </c>
      <c r="I245" s="16"/>
      <c r="J245" s="16">
        <v>144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2000/8末</v>
      </c>
      <c r="B246" s="7" t="str">
        <f t="shared" si="16"/>
        <v>平成12/8末</v>
      </c>
      <c r="C246" s="14">
        <v>244</v>
      </c>
      <c r="D246" s="14">
        <v>276</v>
      </c>
      <c r="E246" s="15" t="s">
        <v>281</v>
      </c>
      <c r="F246" s="14">
        <v>179</v>
      </c>
      <c r="G246" s="14"/>
      <c r="H246" s="14">
        <v>183</v>
      </c>
      <c r="I246" s="14"/>
      <c r="J246" s="14">
        <v>362</v>
      </c>
      <c r="K246" s="14"/>
      <c r="L246" s="14">
        <v>114</v>
      </c>
      <c r="M246" s="8" t="s">
        <v>316</v>
      </c>
    </row>
    <row r="247" spans="1:13" x14ac:dyDescent="0.2">
      <c r="A247" s="9" t="str">
        <f t="shared" si="16"/>
        <v>2000/8末</v>
      </c>
      <c r="B247" s="9" t="str">
        <f t="shared" si="16"/>
        <v>平成12/8末</v>
      </c>
      <c r="C247" s="16">
        <v>245</v>
      </c>
      <c r="D247" s="16">
        <v>277</v>
      </c>
      <c r="E247" s="17" t="s">
        <v>282</v>
      </c>
      <c r="F247" s="16">
        <v>128</v>
      </c>
      <c r="G247" s="16"/>
      <c r="H247" s="16">
        <v>150</v>
      </c>
      <c r="I247" s="16"/>
      <c r="J247" s="16">
        <v>278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2000/8末</v>
      </c>
      <c r="B248" s="7" t="str">
        <f t="shared" si="16"/>
        <v>平成12/8末</v>
      </c>
      <c r="C248" s="14">
        <v>246</v>
      </c>
      <c r="D248" s="14">
        <v>278</v>
      </c>
      <c r="E248" s="15" t="s">
        <v>283</v>
      </c>
      <c r="F248" s="14">
        <v>209</v>
      </c>
      <c r="G248" s="14"/>
      <c r="H248" s="14">
        <v>236</v>
      </c>
      <c r="I248" s="14"/>
      <c r="J248" s="14">
        <v>445</v>
      </c>
      <c r="K248" s="14"/>
      <c r="L248" s="14">
        <v>135</v>
      </c>
      <c r="M248" s="8" t="s">
        <v>316</v>
      </c>
    </row>
    <row r="249" spans="1:13" x14ac:dyDescent="0.2">
      <c r="A249" s="9" t="str">
        <f t="shared" si="16"/>
        <v>2000/8末</v>
      </c>
      <c r="B249" s="9" t="str">
        <f t="shared" si="16"/>
        <v>平成12/8末</v>
      </c>
      <c r="C249" s="16">
        <v>247</v>
      </c>
      <c r="D249" s="16">
        <v>280</v>
      </c>
      <c r="E249" s="17" t="s">
        <v>561</v>
      </c>
      <c r="F249" s="16">
        <v>173</v>
      </c>
      <c r="G249" s="16"/>
      <c r="H249" s="16">
        <v>190</v>
      </c>
      <c r="I249" s="16"/>
      <c r="J249" s="16">
        <v>363</v>
      </c>
      <c r="K249" s="16"/>
      <c r="L249" s="16">
        <v>101</v>
      </c>
      <c r="M249" s="6" t="s">
        <v>317</v>
      </c>
    </row>
    <row r="250" spans="1:13" x14ac:dyDescent="0.2">
      <c r="A250" s="7" t="str">
        <f t="shared" si="16"/>
        <v>2000/8末</v>
      </c>
      <c r="B250" s="7" t="str">
        <f t="shared" si="16"/>
        <v>平成12/8末</v>
      </c>
      <c r="C250" s="14">
        <v>248</v>
      </c>
      <c r="D250" s="14">
        <v>281</v>
      </c>
      <c r="E250" s="15" t="s">
        <v>562</v>
      </c>
      <c r="F250" s="14">
        <v>101</v>
      </c>
      <c r="G250" s="14"/>
      <c r="H250" s="14">
        <v>100</v>
      </c>
      <c r="I250" s="14"/>
      <c r="J250" s="14">
        <v>201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2000/8末</v>
      </c>
      <c r="B251" s="9" t="str">
        <f t="shared" si="16"/>
        <v>平成12/8末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46</v>
      </c>
      <c r="I251" s="16"/>
      <c r="J251" s="16">
        <v>87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2000/8末</v>
      </c>
      <c r="B252" s="7" t="str">
        <f t="shared" si="16"/>
        <v>平成12/8末</v>
      </c>
      <c r="C252" s="14">
        <v>250</v>
      </c>
      <c r="D252" s="14">
        <v>283</v>
      </c>
      <c r="E252" s="15" t="s">
        <v>628</v>
      </c>
      <c r="F252" s="14">
        <v>84</v>
      </c>
      <c r="G252" s="14"/>
      <c r="H252" s="14">
        <v>99</v>
      </c>
      <c r="I252" s="14"/>
      <c r="J252" s="14">
        <v>183</v>
      </c>
      <c r="K252" s="14"/>
      <c r="L252" s="14">
        <v>56</v>
      </c>
      <c r="M252" s="8" t="s">
        <v>317</v>
      </c>
    </row>
    <row r="253" spans="1:13" x14ac:dyDescent="0.2">
      <c r="A253" s="9" t="str">
        <f t="shared" si="16"/>
        <v>2000/8末</v>
      </c>
      <c r="B253" s="9" t="str">
        <f t="shared" si="16"/>
        <v>平成12/8末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2000/8末</v>
      </c>
      <c r="B254" s="7" t="str">
        <f t="shared" si="16"/>
        <v>平成12/8末</v>
      </c>
      <c r="C254" s="14">
        <v>252</v>
      </c>
      <c r="D254" s="14">
        <v>285</v>
      </c>
      <c r="E254" s="15" t="s">
        <v>630</v>
      </c>
      <c r="F254" s="14">
        <v>41</v>
      </c>
      <c r="G254" s="14"/>
      <c r="H254" s="14">
        <v>48</v>
      </c>
      <c r="I254" s="14"/>
      <c r="J254" s="14">
        <v>89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2000/8末</v>
      </c>
      <c r="B255" s="9" t="str">
        <f t="shared" si="16"/>
        <v>平成12/8末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2000/8末</v>
      </c>
      <c r="B256" s="7" t="str">
        <f t="shared" si="16"/>
        <v>平成12/8末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60</v>
      </c>
      <c r="I256" s="14"/>
      <c r="J256" s="14">
        <v>114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2000/8末</v>
      </c>
      <c r="B257" s="9" t="str">
        <f t="shared" si="16"/>
        <v>平成12/8末</v>
      </c>
      <c r="C257" s="16">
        <v>255</v>
      </c>
      <c r="D257" s="16">
        <v>288</v>
      </c>
      <c r="E257" s="17" t="s">
        <v>633</v>
      </c>
      <c r="F257" s="16">
        <v>61</v>
      </c>
      <c r="G257" s="16"/>
      <c r="H257" s="16">
        <v>66</v>
      </c>
      <c r="I257" s="16"/>
      <c r="J257" s="16">
        <v>127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2000/8末</v>
      </c>
      <c r="B258" s="7" t="str">
        <f t="shared" si="16"/>
        <v>平成12/8末</v>
      </c>
      <c r="C258" s="14">
        <v>256</v>
      </c>
      <c r="D258" s="14">
        <v>289</v>
      </c>
      <c r="E258" s="15" t="s">
        <v>634</v>
      </c>
      <c r="F258" s="14">
        <v>35</v>
      </c>
      <c r="G258" s="14"/>
      <c r="H258" s="14">
        <v>43</v>
      </c>
      <c r="I258" s="14"/>
      <c r="J258" s="14">
        <v>78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2000/8末</v>
      </c>
      <c r="B259" s="9" t="str">
        <f t="shared" si="16"/>
        <v>平成12/8末</v>
      </c>
      <c r="C259" s="16">
        <v>257</v>
      </c>
      <c r="D259" s="16">
        <v>290</v>
      </c>
      <c r="E259" s="17" t="s">
        <v>635</v>
      </c>
      <c r="F259" s="16">
        <v>72</v>
      </c>
      <c r="G259" s="16"/>
      <c r="H259" s="16">
        <v>77</v>
      </c>
      <c r="I259" s="16"/>
      <c r="J259" s="16">
        <v>149</v>
      </c>
      <c r="K259" s="16"/>
      <c r="L259" s="16">
        <v>42</v>
      </c>
      <c r="M259" s="6" t="s">
        <v>317</v>
      </c>
    </row>
    <row r="260" spans="1:13" x14ac:dyDescent="0.2">
      <c r="A260" s="7" t="str">
        <f t="shared" si="16"/>
        <v>2000/8末</v>
      </c>
      <c r="B260" s="7" t="str">
        <f t="shared" si="16"/>
        <v>平成12/8末</v>
      </c>
      <c r="C260" s="14">
        <v>258</v>
      </c>
      <c r="D260" s="14">
        <v>291</v>
      </c>
      <c r="E260" s="15" t="s">
        <v>636</v>
      </c>
      <c r="F260" s="14">
        <v>18</v>
      </c>
      <c r="G260" s="14"/>
      <c r="H260" s="14">
        <v>14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2000/8末</v>
      </c>
      <c r="B261" s="9" t="str">
        <f t="shared" si="17"/>
        <v>平成12/8末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2000/8末</v>
      </c>
      <c r="B262" s="7" t="str">
        <f t="shared" si="17"/>
        <v>平成12/8末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2000/8末</v>
      </c>
      <c r="B263" s="9" t="str">
        <f t="shared" si="17"/>
        <v>平成12/8末</v>
      </c>
      <c r="C263" s="16">
        <v>261</v>
      </c>
      <c r="D263" s="16">
        <v>294</v>
      </c>
      <c r="E263" s="17" t="s">
        <v>639</v>
      </c>
      <c r="F263" s="16">
        <v>26</v>
      </c>
      <c r="G263" s="16"/>
      <c r="H263" s="16">
        <v>31</v>
      </c>
      <c r="I263" s="16"/>
      <c r="J263" s="16">
        <v>57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2000/8末</v>
      </c>
      <c r="B264" s="7" t="str">
        <f t="shared" si="17"/>
        <v>平成12/8末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2000/8末</v>
      </c>
      <c r="B265" s="9" t="str">
        <f t="shared" si="17"/>
        <v>平成12/8末</v>
      </c>
      <c r="C265" s="16">
        <v>263</v>
      </c>
      <c r="D265" s="16">
        <v>296</v>
      </c>
      <c r="E265" s="17" t="s">
        <v>679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2000/8末</v>
      </c>
      <c r="B266" s="7" t="str">
        <f t="shared" si="17"/>
        <v>平成12/8末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2000/8末</v>
      </c>
      <c r="B267" s="9" t="str">
        <f t="shared" si="17"/>
        <v>平成12/8末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2000/8末</v>
      </c>
      <c r="B268" s="7" t="str">
        <f t="shared" si="17"/>
        <v>平成12/8末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2000/8末</v>
      </c>
      <c r="B269" s="9" t="str">
        <f t="shared" si="17"/>
        <v>平成12/8末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2000/8末</v>
      </c>
      <c r="B270" s="7" t="str">
        <f t="shared" si="17"/>
        <v>平成12/8末</v>
      </c>
      <c r="C270" s="14">
        <v>268</v>
      </c>
      <c r="D270" s="14">
        <v>301</v>
      </c>
      <c r="E270" s="15" t="s">
        <v>645</v>
      </c>
      <c r="F270" s="14">
        <v>14</v>
      </c>
      <c r="G270" s="14"/>
      <c r="H270" s="14">
        <v>15</v>
      </c>
      <c r="I270" s="14"/>
      <c r="J270" s="14">
        <v>29</v>
      </c>
      <c r="K270" s="14"/>
      <c r="L270" s="14">
        <v>14</v>
      </c>
      <c r="M270" s="8" t="s">
        <v>317</v>
      </c>
    </row>
    <row r="271" spans="1:13" x14ac:dyDescent="0.2">
      <c r="A271" s="9" t="str">
        <f t="shared" si="17"/>
        <v>2000/8末</v>
      </c>
      <c r="B271" s="9" t="str">
        <f t="shared" si="17"/>
        <v>平成12/8末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13</v>
      </c>
      <c r="I271" s="16"/>
      <c r="J271" s="16">
        <v>24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2000/8末</v>
      </c>
      <c r="B272" s="7" t="str">
        <f t="shared" si="17"/>
        <v>平成12/8末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GwsZPQqdkM07eW8ChZUeb6uUOpTkWjZRelLNZXlmbYabzTjLtCAOWfQqf4eKMmj8LQu2TyZsXAHnbN4psI1iDg==" saltValue="XmvCbP0kr5VSxFPEwC7IB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655</v>
      </c>
      <c r="B2" s="20" t="s">
        <v>656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42983</v>
      </c>
      <c r="G2" s="22">
        <f t="shared" si="0"/>
        <v>0</v>
      </c>
      <c r="H2" s="22">
        <f t="shared" si="0"/>
        <v>44309</v>
      </c>
      <c r="I2" s="22">
        <f t="shared" si="0"/>
        <v>0</v>
      </c>
      <c r="J2" s="22">
        <f t="shared" si="0"/>
        <v>87292</v>
      </c>
      <c r="K2" s="22">
        <f t="shared" si="0"/>
        <v>0</v>
      </c>
      <c r="L2" s="22">
        <f t="shared" si="0"/>
        <v>29314</v>
      </c>
      <c r="M2" s="72" t="s">
        <v>284</v>
      </c>
    </row>
    <row r="3" spans="1:17" x14ac:dyDescent="0.2">
      <c r="A3" s="5" t="str">
        <f>A2</f>
        <v>2000/9末</v>
      </c>
      <c r="B3" s="5" t="str">
        <f>B2</f>
        <v>平成12/9末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36</v>
      </c>
      <c r="I3" s="12"/>
      <c r="J3" s="12">
        <v>72</v>
      </c>
      <c r="K3" s="12"/>
      <c r="L3" s="12">
        <v>33</v>
      </c>
      <c r="M3" s="10" t="s">
        <v>303</v>
      </c>
    </row>
    <row r="4" spans="1:17" x14ac:dyDescent="0.2">
      <c r="A4" s="7" t="str">
        <f>A3</f>
        <v>2000/9末</v>
      </c>
      <c r="B4" s="7" t="str">
        <f>B3</f>
        <v>平成12/9末</v>
      </c>
      <c r="C4" s="14">
        <v>2</v>
      </c>
      <c r="D4" s="14">
        <v>2</v>
      </c>
      <c r="E4" s="15" t="s">
        <v>39</v>
      </c>
      <c r="F4" s="14">
        <v>95</v>
      </c>
      <c r="G4" s="14"/>
      <c r="H4" s="14">
        <v>97</v>
      </c>
      <c r="I4" s="14"/>
      <c r="J4" s="14">
        <v>192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2000/9末</v>
      </c>
      <c r="B5" s="9" t="str">
        <f t="shared" si="1"/>
        <v>平成12/9末</v>
      </c>
      <c r="C5" s="16">
        <v>3</v>
      </c>
      <c r="D5" s="16">
        <v>3</v>
      </c>
      <c r="E5" s="17" t="s">
        <v>40</v>
      </c>
      <c r="F5" s="16">
        <v>218</v>
      </c>
      <c r="G5" s="16"/>
      <c r="H5" s="16">
        <v>245</v>
      </c>
      <c r="I5" s="16"/>
      <c r="J5" s="16">
        <v>463</v>
      </c>
      <c r="K5" s="16"/>
      <c r="L5" s="16">
        <v>165</v>
      </c>
      <c r="M5" s="6" t="s">
        <v>303</v>
      </c>
    </row>
    <row r="6" spans="1:17" x14ac:dyDescent="0.2">
      <c r="A6" s="7" t="str">
        <f t="shared" si="1"/>
        <v>2000/9末</v>
      </c>
      <c r="B6" s="7" t="str">
        <f t="shared" si="1"/>
        <v>平成12/9末</v>
      </c>
      <c r="C6" s="14">
        <v>4</v>
      </c>
      <c r="D6" s="14">
        <v>4</v>
      </c>
      <c r="E6" s="15" t="s">
        <v>41</v>
      </c>
      <c r="F6" s="14">
        <v>395</v>
      </c>
      <c r="G6" s="14"/>
      <c r="H6" s="14">
        <v>403</v>
      </c>
      <c r="I6" s="14"/>
      <c r="J6" s="14">
        <v>798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2000/9末</v>
      </c>
      <c r="B7" s="9" t="str">
        <f t="shared" si="1"/>
        <v>平成12/9末</v>
      </c>
      <c r="C7" s="16">
        <v>5</v>
      </c>
      <c r="D7" s="16">
        <v>5</v>
      </c>
      <c r="E7" s="17" t="s">
        <v>42</v>
      </c>
      <c r="F7" s="16">
        <v>243</v>
      </c>
      <c r="G7" s="16"/>
      <c r="H7" s="16">
        <v>264</v>
      </c>
      <c r="I7" s="16"/>
      <c r="J7" s="16">
        <v>507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2000/9末</v>
      </c>
      <c r="B8" s="7" t="str">
        <f t="shared" si="1"/>
        <v>平成12/9末</v>
      </c>
      <c r="C8" s="14">
        <v>6</v>
      </c>
      <c r="D8" s="14">
        <v>6</v>
      </c>
      <c r="E8" s="15" t="s">
        <v>43</v>
      </c>
      <c r="F8" s="14">
        <v>357</v>
      </c>
      <c r="G8" s="14"/>
      <c r="H8" s="14">
        <v>433</v>
      </c>
      <c r="I8" s="14"/>
      <c r="J8" s="14">
        <v>790</v>
      </c>
      <c r="K8" s="14"/>
      <c r="L8" s="14">
        <v>286</v>
      </c>
      <c r="M8" s="8" t="s">
        <v>303</v>
      </c>
    </row>
    <row r="9" spans="1:17" x14ac:dyDescent="0.2">
      <c r="A9" s="9" t="str">
        <f t="shared" si="1"/>
        <v>2000/9末</v>
      </c>
      <c r="B9" s="9" t="str">
        <f t="shared" si="1"/>
        <v>平成12/9末</v>
      </c>
      <c r="C9" s="16">
        <v>7</v>
      </c>
      <c r="D9" s="16">
        <v>7</v>
      </c>
      <c r="E9" s="17" t="s">
        <v>44</v>
      </c>
      <c r="F9" s="16">
        <v>203</v>
      </c>
      <c r="G9" s="16"/>
      <c r="H9" s="16">
        <v>222</v>
      </c>
      <c r="I9" s="16"/>
      <c r="J9" s="16">
        <v>425</v>
      </c>
      <c r="K9" s="16"/>
      <c r="L9" s="16">
        <v>153</v>
      </c>
      <c r="M9" s="6" t="s">
        <v>303</v>
      </c>
    </row>
    <row r="10" spans="1:17" x14ac:dyDescent="0.2">
      <c r="A10" s="7" t="str">
        <f t="shared" si="1"/>
        <v>2000/9末</v>
      </c>
      <c r="B10" s="7" t="str">
        <f t="shared" si="1"/>
        <v>平成12/9末</v>
      </c>
      <c r="C10" s="14">
        <v>8</v>
      </c>
      <c r="D10" s="14">
        <v>8</v>
      </c>
      <c r="E10" s="15" t="s">
        <v>45</v>
      </c>
      <c r="F10" s="14">
        <v>242</v>
      </c>
      <c r="G10" s="14"/>
      <c r="H10" s="14">
        <v>240</v>
      </c>
      <c r="I10" s="14"/>
      <c r="J10" s="14">
        <v>482</v>
      </c>
      <c r="K10" s="14"/>
      <c r="L10" s="14">
        <v>177</v>
      </c>
      <c r="M10" s="8" t="s">
        <v>303</v>
      </c>
    </row>
    <row r="11" spans="1:17" x14ac:dyDescent="0.2">
      <c r="A11" s="9" t="str">
        <f t="shared" si="1"/>
        <v>2000/9末</v>
      </c>
      <c r="B11" s="9" t="str">
        <f t="shared" si="1"/>
        <v>平成12/9末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2000/9末</v>
      </c>
      <c r="B12" s="7" t="str">
        <f t="shared" si="1"/>
        <v>平成12/9末</v>
      </c>
      <c r="C12" s="14">
        <v>10</v>
      </c>
      <c r="D12" s="14">
        <v>11</v>
      </c>
      <c r="E12" s="15" t="s">
        <v>47</v>
      </c>
      <c r="F12" s="14">
        <v>168</v>
      </c>
      <c r="G12" s="14"/>
      <c r="H12" s="14">
        <v>164</v>
      </c>
      <c r="I12" s="14"/>
      <c r="J12" s="14">
        <v>332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2000/9末</v>
      </c>
      <c r="B13" s="9" t="str">
        <f t="shared" si="1"/>
        <v>平成12/9末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126</v>
      </c>
      <c r="I13" s="16"/>
      <c r="J13" s="16">
        <v>235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2000/9末</v>
      </c>
      <c r="B14" s="7" t="str">
        <f t="shared" si="1"/>
        <v>平成12/9末</v>
      </c>
      <c r="C14" s="14">
        <v>12</v>
      </c>
      <c r="D14" s="14">
        <v>13</v>
      </c>
      <c r="E14" s="15" t="s">
        <v>49</v>
      </c>
      <c r="F14" s="14">
        <v>250</v>
      </c>
      <c r="G14" s="14"/>
      <c r="H14" s="14">
        <v>285</v>
      </c>
      <c r="I14" s="14"/>
      <c r="J14" s="14">
        <v>535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2000/9末</v>
      </c>
      <c r="B15" s="9" t="str">
        <f t="shared" si="1"/>
        <v>平成12/9末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146</v>
      </c>
      <c r="I15" s="16"/>
      <c r="J15" s="16">
        <v>297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2000/9末</v>
      </c>
      <c r="B16" s="7" t="str">
        <f t="shared" si="1"/>
        <v>平成12/9末</v>
      </c>
      <c r="C16" s="14">
        <v>14</v>
      </c>
      <c r="D16" s="14">
        <v>15</v>
      </c>
      <c r="E16" s="15" t="s">
        <v>51</v>
      </c>
      <c r="F16" s="14">
        <v>291</v>
      </c>
      <c r="G16" s="14"/>
      <c r="H16" s="14">
        <v>330</v>
      </c>
      <c r="I16" s="14"/>
      <c r="J16" s="14">
        <v>621</v>
      </c>
      <c r="K16" s="14"/>
      <c r="L16" s="14">
        <v>231</v>
      </c>
      <c r="M16" s="8" t="s">
        <v>303</v>
      </c>
    </row>
    <row r="17" spans="1:13" x14ac:dyDescent="0.2">
      <c r="A17" s="9" t="str">
        <f t="shared" si="1"/>
        <v>2000/9末</v>
      </c>
      <c r="B17" s="9" t="str">
        <f t="shared" si="1"/>
        <v>平成12/9末</v>
      </c>
      <c r="C17" s="16">
        <v>15</v>
      </c>
      <c r="D17" s="16">
        <v>16</v>
      </c>
      <c r="E17" s="17" t="s">
        <v>52</v>
      </c>
      <c r="F17" s="16">
        <v>91</v>
      </c>
      <c r="G17" s="16"/>
      <c r="H17" s="16">
        <v>108</v>
      </c>
      <c r="I17" s="16"/>
      <c r="J17" s="16">
        <v>199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2000/9末</v>
      </c>
      <c r="B18" s="7" t="str">
        <f t="shared" si="1"/>
        <v>平成12/9末</v>
      </c>
      <c r="C18" s="14">
        <v>16</v>
      </c>
      <c r="D18" s="14">
        <v>17</v>
      </c>
      <c r="E18" s="15" t="s">
        <v>53</v>
      </c>
      <c r="F18" s="14">
        <v>263</v>
      </c>
      <c r="G18" s="14"/>
      <c r="H18" s="14">
        <v>271</v>
      </c>
      <c r="I18" s="14"/>
      <c r="J18" s="14">
        <v>534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2000/9末</v>
      </c>
      <c r="B19" s="9" t="str">
        <f t="shared" si="1"/>
        <v>平成12/9末</v>
      </c>
      <c r="C19" s="16">
        <v>17</v>
      </c>
      <c r="D19" s="16">
        <v>18</v>
      </c>
      <c r="E19" s="17" t="s">
        <v>54</v>
      </c>
      <c r="F19" s="16">
        <v>309</v>
      </c>
      <c r="G19" s="16"/>
      <c r="H19" s="16">
        <v>331</v>
      </c>
      <c r="I19" s="16"/>
      <c r="J19" s="16">
        <v>640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2000/9末</v>
      </c>
      <c r="B20" s="7" t="str">
        <f t="shared" si="1"/>
        <v>平成12/9末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221</v>
      </c>
      <c r="I20" s="14"/>
      <c r="J20" s="14">
        <v>429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2000/9末</v>
      </c>
      <c r="B21" s="9" t="str">
        <f t="shared" si="2"/>
        <v>平成12/9末</v>
      </c>
      <c r="C21" s="16">
        <v>19</v>
      </c>
      <c r="D21" s="16">
        <v>103</v>
      </c>
      <c r="E21" s="17" t="s">
        <v>56</v>
      </c>
      <c r="F21" s="16">
        <v>229</v>
      </c>
      <c r="G21" s="16"/>
      <c r="H21" s="16">
        <v>229</v>
      </c>
      <c r="I21" s="16"/>
      <c r="J21" s="16">
        <v>458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2000/9末</v>
      </c>
      <c r="B22" s="7" t="str">
        <f t="shared" si="2"/>
        <v>平成12/9末</v>
      </c>
      <c r="C22" s="14">
        <v>20</v>
      </c>
      <c r="D22" s="14">
        <v>104</v>
      </c>
      <c r="E22" s="15" t="s">
        <v>57</v>
      </c>
      <c r="F22" s="14">
        <v>64</v>
      </c>
      <c r="G22" s="14"/>
      <c r="H22" s="14">
        <v>90</v>
      </c>
      <c r="I22" s="14"/>
      <c r="J22" s="14">
        <v>154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2000/9末</v>
      </c>
      <c r="B23" s="9" t="str">
        <f t="shared" si="2"/>
        <v>平成12/9末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2000/9末</v>
      </c>
      <c r="B24" s="7" t="str">
        <f t="shared" si="2"/>
        <v>平成12/9末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40</v>
      </c>
      <c r="I24" s="14"/>
      <c r="J24" s="14">
        <v>77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2000/9末</v>
      </c>
      <c r="B25" s="9" t="str">
        <f t="shared" si="2"/>
        <v>平成12/9末</v>
      </c>
      <c r="C25" s="16">
        <v>23</v>
      </c>
      <c r="D25" s="16">
        <v>21</v>
      </c>
      <c r="E25" s="17" t="s">
        <v>60</v>
      </c>
      <c r="F25" s="16">
        <v>243</v>
      </c>
      <c r="G25" s="16"/>
      <c r="H25" s="16">
        <v>260</v>
      </c>
      <c r="I25" s="16"/>
      <c r="J25" s="16">
        <v>503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2000/9末</v>
      </c>
      <c r="B26" s="7" t="str">
        <f t="shared" si="2"/>
        <v>平成12/9末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447</v>
      </c>
      <c r="I26" s="14"/>
      <c r="J26" s="14">
        <v>848</v>
      </c>
      <c r="K26" s="14"/>
      <c r="L26" s="14">
        <v>311</v>
      </c>
      <c r="M26" s="8" t="s">
        <v>303</v>
      </c>
    </row>
    <row r="27" spans="1:13" x14ac:dyDescent="0.2">
      <c r="A27" s="9" t="str">
        <f t="shared" si="2"/>
        <v>2000/9末</v>
      </c>
      <c r="B27" s="9" t="str">
        <f t="shared" si="2"/>
        <v>平成12/9末</v>
      </c>
      <c r="C27" s="16">
        <v>25</v>
      </c>
      <c r="D27" s="16">
        <v>23</v>
      </c>
      <c r="E27" s="17" t="s">
        <v>62</v>
      </c>
      <c r="F27" s="16">
        <v>299</v>
      </c>
      <c r="G27" s="16"/>
      <c r="H27" s="16">
        <v>309</v>
      </c>
      <c r="I27" s="16"/>
      <c r="J27" s="16">
        <v>608</v>
      </c>
      <c r="K27" s="16"/>
      <c r="L27" s="16">
        <v>200</v>
      </c>
      <c r="M27" s="6" t="s">
        <v>303</v>
      </c>
    </row>
    <row r="28" spans="1:13" x14ac:dyDescent="0.2">
      <c r="A28" s="7" t="str">
        <f t="shared" si="2"/>
        <v>2000/9末</v>
      </c>
      <c r="B28" s="7" t="str">
        <f t="shared" si="2"/>
        <v>平成12/9末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482</v>
      </c>
      <c r="I28" s="14"/>
      <c r="J28" s="14">
        <v>887</v>
      </c>
      <c r="K28" s="14"/>
      <c r="L28" s="14">
        <v>311</v>
      </c>
      <c r="M28" s="8" t="s">
        <v>303</v>
      </c>
    </row>
    <row r="29" spans="1:13" x14ac:dyDescent="0.2">
      <c r="A29" s="9" t="str">
        <f t="shared" si="2"/>
        <v>2000/9末</v>
      </c>
      <c r="B29" s="9" t="str">
        <f t="shared" si="2"/>
        <v>平成12/9末</v>
      </c>
      <c r="C29" s="16">
        <v>27</v>
      </c>
      <c r="D29" s="16">
        <v>25</v>
      </c>
      <c r="E29" s="17" t="s">
        <v>64</v>
      </c>
      <c r="F29" s="16">
        <v>251</v>
      </c>
      <c r="G29" s="16"/>
      <c r="H29" s="16">
        <v>289</v>
      </c>
      <c r="I29" s="16"/>
      <c r="J29" s="16">
        <v>540</v>
      </c>
      <c r="K29" s="16"/>
      <c r="L29" s="16">
        <v>214</v>
      </c>
      <c r="M29" s="6" t="s">
        <v>303</v>
      </c>
    </row>
    <row r="30" spans="1:13" x14ac:dyDescent="0.2">
      <c r="A30" s="7" t="str">
        <f t="shared" si="2"/>
        <v>2000/9末</v>
      </c>
      <c r="B30" s="7" t="str">
        <f t="shared" si="2"/>
        <v>平成12/9末</v>
      </c>
      <c r="C30" s="14">
        <v>28</v>
      </c>
      <c r="D30" s="14">
        <v>26</v>
      </c>
      <c r="E30" s="15" t="s">
        <v>65</v>
      </c>
      <c r="F30" s="14">
        <v>242</v>
      </c>
      <c r="G30" s="14"/>
      <c r="H30" s="14">
        <v>257</v>
      </c>
      <c r="I30" s="14"/>
      <c r="J30" s="14">
        <v>499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2000/9末</v>
      </c>
      <c r="B31" s="9" t="str">
        <f t="shared" si="2"/>
        <v>平成12/9末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37</v>
      </c>
      <c r="I31" s="16"/>
      <c r="J31" s="16">
        <v>49</v>
      </c>
      <c r="K31" s="16"/>
      <c r="L31" s="16">
        <v>49</v>
      </c>
      <c r="M31" s="6" t="s">
        <v>303</v>
      </c>
    </row>
    <row r="32" spans="1:13" x14ac:dyDescent="0.2">
      <c r="A32" s="7" t="str">
        <f t="shared" si="2"/>
        <v>2000/9末</v>
      </c>
      <c r="B32" s="7" t="str">
        <f t="shared" si="2"/>
        <v>平成12/9末</v>
      </c>
      <c r="C32" s="14">
        <v>30</v>
      </c>
      <c r="D32" s="14">
        <v>29</v>
      </c>
      <c r="E32" s="15" t="s">
        <v>67</v>
      </c>
      <c r="F32" s="14">
        <v>3</v>
      </c>
      <c r="G32" s="14"/>
      <c r="H32" s="14">
        <v>14</v>
      </c>
      <c r="I32" s="14"/>
      <c r="J32" s="14">
        <v>17</v>
      </c>
      <c r="K32" s="14"/>
      <c r="L32" s="14">
        <v>16</v>
      </c>
      <c r="M32" s="8" t="s">
        <v>303</v>
      </c>
    </row>
    <row r="33" spans="1:13" x14ac:dyDescent="0.2">
      <c r="A33" s="9" t="str">
        <f t="shared" si="2"/>
        <v>2000/9末</v>
      </c>
      <c r="B33" s="9" t="str">
        <f t="shared" si="2"/>
        <v>平成12/9末</v>
      </c>
      <c r="C33" s="16">
        <v>31</v>
      </c>
      <c r="D33" s="16">
        <v>30</v>
      </c>
      <c r="E33" s="17" t="s">
        <v>68</v>
      </c>
      <c r="F33" s="16">
        <v>747</v>
      </c>
      <c r="G33" s="16"/>
      <c r="H33" s="16">
        <v>745</v>
      </c>
      <c r="I33" s="16"/>
      <c r="J33" s="16">
        <v>1492</v>
      </c>
      <c r="K33" s="16"/>
      <c r="L33" s="16">
        <v>544</v>
      </c>
      <c r="M33" s="6" t="s">
        <v>303</v>
      </c>
    </row>
    <row r="34" spans="1:13" x14ac:dyDescent="0.2">
      <c r="A34" s="7" t="str">
        <f t="shared" si="2"/>
        <v>2000/9末</v>
      </c>
      <c r="B34" s="7" t="str">
        <f t="shared" si="2"/>
        <v>平成12/9末</v>
      </c>
      <c r="C34" s="14">
        <v>32</v>
      </c>
      <c r="D34" s="14">
        <v>31</v>
      </c>
      <c r="E34" s="15" t="s">
        <v>69</v>
      </c>
      <c r="F34" s="14">
        <v>851</v>
      </c>
      <c r="G34" s="14"/>
      <c r="H34" s="14">
        <v>860</v>
      </c>
      <c r="I34" s="14"/>
      <c r="J34" s="14">
        <v>1711</v>
      </c>
      <c r="K34" s="14"/>
      <c r="L34" s="14">
        <v>657</v>
      </c>
      <c r="M34" s="8" t="s">
        <v>303</v>
      </c>
    </row>
    <row r="35" spans="1:13" x14ac:dyDescent="0.2">
      <c r="A35" s="9" t="str">
        <f t="shared" si="2"/>
        <v>2000/9末</v>
      </c>
      <c r="B35" s="9" t="str">
        <f t="shared" si="2"/>
        <v>平成12/9末</v>
      </c>
      <c r="C35" s="16">
        <v>33</v>
      </c>
      <c r="D35" s="16">
        <v>32</v>
      </c>
      <c r="E35" s="17" t="s">
        <v>70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2000/9末</v>
      </c>
      <c r="B36" s="7" t="str">
        <f t="shared" si="2"/>
        <v>平成12/9末</v>
      </c>
      <c r="C36" s="14">
        <v>34</v>
      </c>
      <c r="D36" s="14">
        <v>33</v>
      </c>
      <c r="E36" s="15" t="s">
        <v>71</v>
      </c>
      <c r="F36" s="14">
        <v>262</v>
      </c>
      <c r="G36" s="14"/>
      <c r="H36" s="14">
        <v>270</v>
      </c>
      <c r="I36" s="14"/>
      <c r="J36" s="14">
        <v>532</v>
      </c>
      <c r="K36" s="14"/>
      <c r="L36" s="14">
        <v>163</v>
      </c>
      <c r="M36" s="8" t="s">
        <v>303</v>
      </c>
    </row>
    <row r="37" spans="1:13" x14ac:dyDescent="0.2">
      <c r="A37" s="9" t="str">
        <f t="shared" ref="A37:B52" si="3">A36</f>
        <v>2000/9末</v>
      </c>
      <c r="B37" s="9" t="str">
        <f t="shared" si="3"/>
        <v>平成12/9末</v>
      </c>
      <c r="C37" s="16">
        <v>35</v>
      </c>
      <c r="D37" s="16">
        <v>34</v>
      </c>
      <c r="E37" s="17" t="s">
        <v>72</v>
      </c>
      <c r="F37" s="16">
        <v>357</v>
      </c>
      <c r="G37" s="16"/>
      <c r="H37" s="16">
        <v>296</v>
      </c>
      <c r="I37" s="16"/>
      <c r="J37" s="16">
        <v>653</v>
      </c>
      <c r="K37" s="16"/>
      <c r="L37" s="16">
        <v>242</v>
      </c>
      <c r="M37" s="6" t="s">
        <v>303</v>
      </c>
    </row>
    <row r="38" spans="1:13" x14ac:dyDescent="0.2">
      <c r="A38" s="7" t="str">
        <f t="shared" si="3"/>
        <v>2000/9末</v>
      </c>
      <c r="B38" s="7" t="str">
        <f t="shared" si="3"/>
        <v>平成12/9末</v>
      </c>
      <c r="C38" s="14">
        <v>36</v>
      </c>
      <c r="D38" s="14">
        <v>35</v>
      </c>
      <c r="E38" s="15" t="s">
        <v>73</v>
      </c>
      <c r="F38" s="14">
        <v>298</v>
      </c>
      <c r="G38" s="14"/>
      <c r="H38" s="14">
        <v>278</v>
      </c>
      <c r="I38" s="14"/>
      <c r="J38" s="14">
        <v>576</v>
      </c>
      <c r="K38" s="14"/>
      <c r="L38" s="14">
        <v>184</v>
      </c>
      <c r="M38" s="8" t="s">
        <v>303</v>
      </c>
    </row>
    <row r="39" spans="1:13" x14ac:dyDescent="0.2">
      <c r="A39" s="9" t="str">
        <f t="shared" si="3"/>
        <v>2000/9末</v>
      </c>
      <c r="B39" s="9" t="str">
        <f t="shared" si="3"/>
        <v>平成12/9末</v>
      </c>
      <c r="C39" s="16">
        <v>37</v>
      </c>
      <c r="D39" s="16">
        <v>36</v>
      </c>
      <c r="E39" s="17" t="s">
        <v>74</v>
      </c>
      <c r="F39" s="16">
        <v>79</v>
      </c>
      <c r="G39" s="16"/>
      <c r="H39" s="16">
        <v>56</v>
      </c>
      <c r="I39" s="16"/>
      <c r="J39" s="16">
        <v>135</v>
      </c>
      <c r="K39" s="16"/>
      <c r="L39" s="16">
        <v>62</v>
      </c>
      <c r="M39" s="6" t="s">
        <v>303</v>
      </c>
    </row>
    <row r="40" spans="1:13" x14ac:dyDescent="0.2">
      <c r="A40" s="7" t="str">
        <f t="shared" si="3"/>
        <v>2000/9末</v>
      </c>
      <c r="B40" s="7" t="str">
        <f t="shared" si="3"/>
        <v>平成12/9末</v>
      </c>
      <c r="C40" s="14">
        <v>38</v>
      </c>
      <c r="D40" s="14">
        <v>37</v>
      </c>
      <c r="E40" s="15" t="s">
        <v>75</v>
      </c>
      <c r="F40" s="14">
        <v>287</v>
      </c>
      <c r="G40" s="14"/>
      <c r="H40" s="14">
        <v>274</v>
      </c>
      <c r="I40" s="14"/>
      <c r="J40" s="14">
        <v>561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2000/9末</v>
      </c>
      <c r="B41" s="9" t="str">
        <f t="shared" si="3"/>
        <v>平成12/9末</v>
      </c>
      <c r="C41" s="16">
        <v>39</v>
      </c>
      <c r="D41" s="16">
        <v>38</v>
      </c>
      <c r="E41" s="17" t="s">
        <v>76</v>
      </c>
      <c r="F41" s="16">
        <v>332</v>
      </c>
      <c r="G41" s="16"/>
      <c r="H41" s="16">
        <v>309</v>
      </c>
      <c r="I41" s="16"/>
      <c r="J41" s="16">
        <v>641</v>
      </c>
      <c r="K41" s="16"/>
      <c r="L41" s="16">
        <v>213</v>
      </c>
      <c r="M41" s="6" t="s">
        <v>303</v>
      </c>
    </row>
    <row r="42" spans="1:13" x14ac:dyDescent="0.2">
      <c r="A42" s="7" t="str">
        <f t="shared" si="3"/>
        <v>2000/9末</v>
      </c>
      <c r="B42" s="7" t="str">
        <f t="shared" si="3"/>
        <v>平成12/9末</v>
      </c>
      <c r="C42" s="14">
        <v>40</v>
      </c>
      <c r="D42" s="14">
        <v>39</v>
      </c>
      <c r="E42" s="15" t="s">
        <v>77</v>
      </c>
      <c r="F42" s="14">
        <v>134</v>
      </c>
      <c r="G42" s="14"/>
      <c r="H42" s="14">
        <v>125</v>
      </c>
      <c r="I42" s="14"/>
      <c r="J42" s="14">
        <v>259</v>
      </c>
      <c r="K42" s="14"/>
      <c r="L42" s="14">
        <v>90</v>
      </c>
      <c r="M42" s="8" t="s">
        <v>303</v>
      </c>
    </row>
    <row r="43" spans="1:13" x14ac:dyDescent="0.2">
      <c r="A43" s="9" t="str">
        <f t="shared" si="3"/>
        <v>2000/9末</v>
      </c>
      <c r="B43" s="9" t="str">
        <f t="shared" si="3"/>
        <v>平成12/9末</v>
      </c>
      <c r="C43" s="16">
        <v>41</v>
      </c>
      <c r="D43" s="16">
        <v>40</v>
      </c>
      <c r="E43" s="17" t="s">
        <v>619</v>
      </c>
      <c r="F43" s="16">
        <v>153</v>
      </c>
      <c r="G43" s="16"/>
      <c r="H43" s="16">
        <v>169</v>
      </c>
      <c r="I43" s="16"/>
      <c r="J43" s="16">
        <v>322</v>
      </c>
      <c r="K43" s="16"/>
      <c r="L43" s="16">
        <v>117</v>
      </c>
      <c r="M43" s="6" t="s">
        <v>303</v>
      </c>
    </row>
    <row r="44" spans="1:13" x14ac:dyDescent="0.2">
      <c r="A44" s="7" t="str">
        <f t="shared" si="3"/>
        <v>2000/9末</v>
      </c>
      <c r="B44" s="7" t="str">
        <f t="shared" si="3"/>
        <v>平成12/9末</v>
      </c>
      <c r="C44" s="14">
        <v>42</v>
      </c>
      <c r="D44" s="14">
        <v>41</v>
      </c>
      <c r="E44" s="15" t="s">
        <v>620</v>
      </c>
      <c r="F44" s="14">
        <v>175</v>
      </c>
      <c r="G44" s="14"/>
      <c r="H44" s="14">
        <v>200</v>
      </c>
      <c r="I44" s="14"/>
      <c r="J44" s="14">
        <v>375</v>
      </c>
      <c r="K44" s="14"/>
      <c r="L44" s="14">
        <v>135</v>
      </c>
      <c r="M44" s="8" t="s">
        <v>303</v>
      </c>
    </row>
    <row r="45" spans="1:13" x14ac:dyDescent="0.2">
      <c r="A45" s="9" t="str">
        <f t="shared" si="3"/>
        <v>2000/9末</v>
      </c>
      <c r="B45" s="9" t="str">
        <f t="shared" si="3"/>
        <v>平成12/9末</v>
      </c>
      <c r="C45" s="16">
        <v>43</v>
      </c>
      <c r="D45" s="16">
        <v>42</v>
      </c>
      <c r="E45" s="17" t="s">
        <v>78</v>
      </c>
      <c r="F45" s="16">
        <v>260</v>
      </c>
      <c r="G45" s="16"/>
      <c r="H45" s="16">
        <v>314</v>
      </c>
      <c r="I45" s="16"/>
      <c r="J45" s="16">
        <v>574</v>
      </c>
      <c r="K45" s="16"/>
      <c r="L45" s="16">
        <v>207</v>
      </c>
      <c r="M45" s="6" t="s">
        <v>303</v>
      </c>
    </row>
    <row r="46" spans="1:13" x14ac:dyDescent="0.2">
      <c r="A46" s="7" t="str">
        <f t="shared" si="3"/>
        <v>2000/9末</v>
      </c>
      <c r="B46" s="7" t="str">
        <f t="shared" si="3"/>
        <v>平成12/9末</v>
      </c>
      <c r="C46" s="14">
        <v>44</v>
      </c>
      <c r="D46" s="14">
        <v>43</v>
      </c>
      <c r="E46" s="15" t="s">
        <v>79</v>
      </c>
      <c r="F46" s="14">
        <v>356</v>
      </c>
      <c r="G46" s="14"/>
      <c r="H46" s="14">
        <v>379</v>
      </c>
      <c r="I46" s="14"/>
      <c r="J46" s="14">
        <v>735</v>
      </c>
      <c r="K46" s="14"/>
      <c r="L46" s="14">
        <v>248</v>
      </c>
      <c r="M46" s="8" t="s">
        <v>303</v>
      </c>
    </row>
    <row r="47" spans="1:13" x14ac:dyDescent="0.2">
      <c r="A47" s="9" t="str">
        <f t="shared" si="3"/>
        <v>2000/9末</v>
      </c>
      <c r="B47" s="9" t="str">
        <f t="shared" si="3"/>
        <v>平成12/9末</v>
      </c>
      <c r="C47" s="16">
        <v>45</v>
      </c>
      <c r="D47" s="16">
        <v>44</v>
      </c>
      <c r="E47" s="17" t="s">
        <v>80</v>
      </c>
      <c r="F47" s="16">
        <v>53</v>
      </c>
      <c r="G47" s="16"/>
      <c r="H47" s="16">
        <v>73</v>
      </c>
      <c r="I47" s="16"/>
      <c r="J47" s="16">
        <v>126</v>
      </c>
      <c r="K47" s="16"/>
      <c r="L47" s="16">
        <v>48</v>
      </c>
      <c r="M47" s="6" t="s">
        <v>303</v>
      </c>
    </row>
    <row r="48" spans="1:13" x14ac:dyDescent="0.2">
      <c r="A48" s="7" t="str">
        <f t="shared" si="3"/>
        <v>2000/9末</v>
      </c>
      <c r="B48" s="7" t="str">
        <f t="shared" si="3"/>
        <v>平成12/9末</v>
      </c>
      <c r="C48" s="14">
        <v>46</v>
      </c>
      <c r="D48" s="14">
        <v>45</v>
      </c>
      <c r="E48" s="15" t="s">
        <v>81</v>
      </c>
      <c r="F48" s="14">
        <v>221</v>
      </c>
      <c r="G48" s="14"/>
      <c r="H48" s="14">
        <v>255</v>
      </c>
      <c r="I48" s="14"/>
      <c r="J48" s="14">
        <v>476</v>
      </c>
      <c r="K48" s="14"/>
      <c r="L48" s="14">
        <v>162</v>
      </c>
      <c r="M48" s="8" t="s">
        <v>303</v>
      </c>
    </row>
    <row r="49" spans="1:13" x14ac:dyDescent="0.2">
      <c r="A49" s="9" t="str">
        <f t="shared" si="3"/>
        <v>2000/9末</v>
      </c>
      <c r="B49" s="9" t="str">
        <f t="shared" si="3"/>
        <v>平成12/9末</v>
      </c>
      <c r="C49" s="16">
        <v>47</v>
      </c>
      <c r="D49" s="16">
        <v>46</v>
      </c>
      <c r="E49" s="17" t="s">
        <v>82</v>
      </c>
      <c r="F49" s="16">
        <v>94</v>
      </c>
      <c r="G49" s="16"/>
      <c r="H49" s="16">
        <v>141</v>
      </c>
      <c r="I49" s="16"/>
      <c r="J49" s="16">
        <v>235</v>
      </c>
      <c r="K49" s="16"/>
      <c r="L49" s="16">
        <v>130</v>
      </c>
      <c r="M49" s="6" t="s">
        <v>303</v>
      </c>
    </row>
    <row r="50" spans="1:13" x14ac:dyDescent="0.2">
      <c r="A50" s="7" t="str">
        <f t="shared" si="3"/>
        <v>2000/9末</v>
      </c>
      <c r="B50" s="7" t="str">
        <f t="shared" si="3"/>
        <v>平成12/9末</v>
      </c>
      <c r="C50" s="14">
        <v>48</v>
      </c>
      <c r="D50" s="14">
        <v>47</v>
      </c>
      <c r="E50" s="15" t="s">
        <v>83</v>
      </c>
      <c r="F50" s="14">
        <v>187</v>
      </c>
      <c r="G50" s="14"/>
      <c r="H50" s="14">
        <v>221</v>
      </c>
      <c r="I50" s="14"/>
      <c r="J50" s="14">
        <v>408</v>
      </c>
      <c r="K50" s="14"/>
      <c r="L50" s="14">
        <v>122</v>
      </c>
      <c r="M50" s="8" t="s">
        <v>303</v>
      </c>
    </row>
    <row r="51" spans="1:13" x14ac:dyDescent="0.2">
      <c r="A51" s="9" t="str">
        <f t="shared" si="3"/>
        <v>2000/9末</v>
      </c>
      <c r="B51" s="9" t="str">
        <f t="shared" si="3"/>
        <v>平成12/9末</v>
      </c>
      <c r="C51" s="16">
        <v>49</v>
      </c>
      <c r="D51" s="16">
        <v>48</v>
      </c>
      <c r="E51" s="17" t="s">
        <v>84</v>
      </c>
      <c r="F51" s="16">
        <v>255</v>
      </c>
      <c r="G51" s="16"/>
      <c r="H51" s="16">
        <v>262</v>
      </c>
      <c r="I51" s="16"/>
      <c r="J51" s="16">
        <v>517</v>
      </c>
      <c r="K51" s="16"/>
      <c r="L51" s="16">
        <v>165</v>
      </c>
      <c r="M51" s="6" t="s">
        <v>303</v>
      </c>
    </row>
    <row r="52" spans="1:13" x14ac:dyDescent="0.2">
      <c r="A52" s="7" t="str">
        <f t="shared" si="3"/>
        <v>2000/9末</v>
      </c>
      <c r="B52" s="7" t="str">
        <f t="shared" si="3"/>
        <v>平成12/9末</v>
      </c>
      <c r="C52" s="14">
        <v>50</v>
      </c>
      <c r="D52" s="14">
        <v>49</v>
      </c>
      <c r="E52" s="15" t="s">
        <v>85</v>
      </c>
      <c r="F52" s="14">
        <v>126</v>
      </c>
      <c r="G52" s="14"/>
      <c r="H52" s="14">
        <v>127</v>
      </c>
      <c r="I52" s="14"/>
      <c r="J52" s="14">
        <v>253</v>
      </c>
      <c r="K52" s="14"/>
      <c r="L52" s="14">
        <v>94</v>
      </c>
      <c r="M52" s="8" t="s">
        <v>303</v>
      </c>
    </row>
    <row r="53" spans="1:13" x14ac:dyDescent="0.2">
      <c r="A53" s="9" t="str">
        <f t="shared" ref="A53:B68" si="4">A52</f>
        <v>2000/9末</v>
      </c>
      <c r="B53" s="9" t="str">
        <f t="shared" si="4"/>
        <v>平成12/9末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2000/9末</v>
      </c>
      <c r="B54" s="7" t="str">
        <f t="shared" si="4"/>
        <v>平成12/9末</v>
      </c>
      <c r="C54" s="14">
        <v>52</v>
      </c>
      <c r="D54" s="14">
        <v>51</v>
      </c>
      <c r="E54" s="15" t="s">
        <v>87</v>
      </c>
      <c r="F54" s="14">
        <v>167</v>
      </c>
      <c r="G54" s="14"/>
      <c r="H54" s="14">
        <v>152</v>
      </c>
      <c r="I54" s="14"/>
      <c r="J54" s="14">
        <v>319</v>
      </c>
      <c r="K54" s="14"/>
      <c r="L54" s="14">
        <v>110</v>
      </c>
      <c r="M54" s="8" t="s">
        <v>303</v>
      </c>
    </row>
    <row r="55" spans="1:13" x14ac:dyDescent="0.2">
      <c r="A55" s="9" t="str">
        <f t="shared" si="4"/>
        <v>2000/9末</v>
      </c>
      <c r="B55" s="9" t="str">
        <f t="shared" si="4"/>
        <v>平成12/9末</v>
      </c>
      <c r="C55" s="16">
        <v>53</v>
      </c>
      <c r="D55" s="16">
        <v>52</v>
      </c>
      <c r="E55" s="17" t="s">
        <v>88</v>
      </c>
      <c r="F55" s="16">
        <v>20</v>
      </c>
      <c r="G55" s="16"/>
      <c r="H55" s="16">
        <v>23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2000/9末</v>
      </c>
      <c r="B56" s="7" t="str">
        <f t="shared" si="4"/>
        <v>平成12/9末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2000/9末</v>
      </c>
      <c r="B57" s="9" t="str">
        <f t="shared" si="4"/>
        <v>平成12/9末</v>
      </c>
      <c r="C57" s="16">
        <v>55</v>
      </c>
      <c r="D57" s="16">
        <v>54</v>
      </c>
      <c r="E57" s="17" t="s">
        <v>90</v>
      </c>
      <c r="F57" s="16">
        <v>229</v>
      </c>
      <c r="G57" s="16"/>
      <c r="H57" s="16">
        <v>259</v>
      </c>
      <c r="I57" s="16"/>
      <c r="J57" s="16">
        <v>488</v>
      </c>
      <c r="K57" s="16"/>
      <c r="L57" s="16">
        <v>141</v>
      </c>
      <c r="M57" s="6" t="s">
        <v>303</v>
      </c>
    </row>
    <row r="58" spans="1:13" x14ac:dyDescent="0.2">
      <c r="A58" s="7" t="str">
        <f t="shared" si="4"/>
        <v>2000/9末</v>
      </c>
      <c r="B58" s="7" t="str">
        <f t="shared" si="4"/>
        <v>平成12/9末</v>
      </c>
      <c r="C58" s="14">
        <v>56</v>
      </c>
      <c r="D58" s="14">
        <v>55</v>
      </c>
      <c r="E58" s="15" t="s">
        <v>91</v>
      </c>
      <c r="F58" s="14">
        <v>375</v>
      </c>
      <c r="G58" s="14"/>
      <c r="H58" s="14">
        <v>352</v>
      </c>
      <c r="I58" s="14"/>
      <c r="J58" s="14">
        <v>727</v>
      </c>
      <c r="K58" s="14"/>
      <c r="L58" s="14">
        <v>270</v>
      </c>
      <c r="M58" s="8" t="s">
        <v>303</v>
      </c>
    </row>
    <row r="59" spans="1:13" x14ac:dyDescent="0.2">
      <c r="A59" s="9" t="str">
        <f t="shared" si="4"/>
        <v>2000/9末</v>
      </c>
      <c r="B59" s="9" t="str">
        <f t="shared" si="4"/>
        <v>平成12/9末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2000/9末</v>
      </c>
      <c r="B60" s="7" t="str">
        <f t="shared" si="4"/>
        <v>平成12/9末</v>
      </c>
      <c r="C60" s="14">
        <v>58</v>
      </c>
      <c r="D60" s="14">
        <v>57</v>
      </c>
      <c r="E60" s="15" t="s">
        <v>92</v>
      </c>
      <c r="F60" s="14">
        <v>83</v>
      </c>
      <c r="G60" s="14"/>
      <c r="H60" s="14">
        <v>88</v>
      </c>
      <c r="I60" s="14"/>
      <c r="J60" s="14">
        <v>171</v>
      </c>
      <c r="K60" s="14"/>
      <c r="L60" s="14">
        <v>60</v>
      </c>
      <c r="M60" s="8" t="s">
        <v>303</v>
      </c>
    </row>
    <row r="61" spans="1:13" x14ac:dyDescent="0.2">
      <c r="A61" s="9" t="str">
        <f t="shared" si="4"/>
        <v>2000/9末</v>
      </c>
      <c r="B61" s="9" t="str">
        <f t="shared" si="4"/>
        <v>平成12/9末</v>
      </c>
      <c r="C61" s="16">
        <v>59</v>
      </c>
      <c r="D61" s="16">
        <v>58</v>
      </c>
      <c r="E61" s="17" t="s">
        <v>93</v>
      </c>
      <c r="F61" s="16">
        <v>181</v>
      </c>
      <c r="G61" s="16"/>
      <c r="H61" s="16">
        <v>164</v>
      </c>
      <c r="I61" s="16"/>
      <c r="J61" s="16">
        <v>345</v>
      </c>
      <c r="K61" s="16"/>
      <c r="L61" s="16">
        <v>101</v>
      </c>
      <c r="M61" s="6" t="s">
        <v>303</v>
      </c>
    </row>
    <row r="62" spans="1:13" x14ac:dyDescent="0.2">
      <c r="A62" s="7" t="str">
        <f t="shared" si="4"/>
        <v>2000/9末</v>
      </c>
      <c r="B62" s="7" t="str">
        <f t="shared" si="4"/>
        <v>平成12/9末</v>
      </c>
      <c r="C62" s="14">
        <v>60</v>
      </c>
      <c r="D62" s="14">
        <v>59</v>
      </c>
      <c r="E62" s="15" t="s">
        <v>94</v>
      </c>
      <c r="F62" s="14">
        <v>268</v>
      </c>
      <c r="G62" s="14"/>
      <c r="H62" s="14">
        <v>275</v>
      </c>
      <c r="I62" s="14"/>
      <c r="J62" s="14">
        <v>543</v>
      </c>
      <c r="K62" s="14"/>
      <c r="L62" s="14">
        <v>159</v>
      </c>
      <c r="M62" s="8" t="s">
        <v>303</v>
      </c>
    </row>
    <row r="63" spans="1:13" x14ac:dyDescent="0.2">
      <c r="A63" s="9" t="str">
        <f t="shared" si="4"/>
        <v>2000/9末</v>
      </c>
      <c r="B63" s="9" t="str">
        <f t="shared" si="4"/>
        <v>平成12/9末</v>
      </c>
      <c r="C63" s="16">
        <v>61</v>
      </c>
      <c r="D63" s="16">
        <v>60</v>
      </c>
      <c r="E63" s="17" t="s">
        <v>95</v>
      </c>
      <c r="F63" s="16">
        <v>350</v>
      </c>
      <c r="G63" s="16"/>
      <c r="H63" s="16">
        <v>371</v>
      </c>
      <c r="I63" s="16"/>
      <c r="J63" s="16">
        <v>721</v>
      </c>
      <c r="K63" s="16"/>
      <c r="L63" s="16">
        <v>270</v>
      </c>
      <c r="M63" s="6" t="s">
        <v>303</v>
      </c>
    </row>
    <row r="64" spans="1:13" x14ac:dyDescent="0.2">
      <c r="A64" s="7" t="str">
        <f t="shared" si="4"/>
        <v>2000/9末</v>
      </c>
      <c r="B64" s="7" t="str">
        <f t="shared" si="4"/>
        <v>平成12/9末</v>
      </c>
      <c r="C64" s="14">
        <v>62</v>
      </c>
      <c r="D64" s="14">
        <v>61</v>
      </c>
      <c r="E64" s="15" t="s">
        <v>96</v>
      </c>
      <c r="F64" s="14">
        <v>284</v>
      </c>
      <c r="G64" s="14"/>
      <c r="H64" s="14">
        <v>295</v>
      </c>
      <c r="I64" s="14"/>
      <c r="J64" s="14">
        <v>579</v>
      </c>
      <c r="K64" s="14"/>
      <c r="L64" s="14">
        <v>232</v>
      </c>
      <c r="M64" s="8" t="s">
        <v>303</v>
      </c>
    </row>
    <row r="65" spans="1:13" x14ac:dyDescent="0.2">
      <c r="A65" s="9" t="str">
        <f t="shared" si="4"/>
        <v>2000/9末</v>
      </c>
      <c r="B65" s="9" t="str">
        <f t="shared" si="4"/>
        <v>平成12/9末</v>
      </c>
      <c r="C65" s="16">
        <v>63</v>
      </c>
      <c r="D65" s="16">
        <v>62</v>
      </c>
      <c r="E65" s="17" t="s">
        <v>97</v>
      </c>
      <c r="F65" s="16">
        <v>62</v>
      </c>
      <c r="G65" s="16"/>
      <c r="H65" s="16">
        <v>48</v>
      </c>
      <c r="I65" s="16"/>
      <c r="J65" s="16">
        <v>110</v>
      </c>
      <c r="K65" s="16"/>
      <c r="L65" s="16">
        <v>60</v>
      </c>
      <c r="M65" s="6" t="s">
        <v>303</v>
      </c>
    </row>
    <row r="66" spans="1:13" x14ac:dyDescent="0.2">
      <c r="A66" s="7" t="str">
        <f t="shared" si="4"/>
        <v>2000/9末</v>
      </c>
      <c r="B66" s="7" t="str">
        <f t="shared" si="4"/>
        <v>平成12/9末</v>
      </c>
      <c r="C66" s="14">
        <v>64</v>
      </c>
      <c r="D66" s="14">
        <v>63</v>
      </c>
      <c r="E66" s="15" t="s">
        <v>98</v>
      </c>
      <c r="F66" s="14">
        <v>493</v>
      </c>
      <c r="G66" s="14"/>
      <c r="H66" s="14">
        <v>478</v>
      </c>
      <c r="I66" s="14"/>
      <c r="J66" s="14">
        <v>971</v>
      </c>
      <c r="K66" s="14"/>
      <c r="L66" s="14">
        <v>361</v>
      </c>
      <c r="M66" s="8" t="s">
        <v>303</v>
      </c>
    </row>
    <row r="67" spans="1:13" x14ac:dyDescent="0.2">
      <c r="A67" s="9" t="str">
        <f t="shared" si="4"/>
        <v>2000/9末</v>
      </c>
      <c r="B67" s="9" t="str">
        <f t="shared" si="4"/>
        <v>平成12/9末</v>
      </c>
      <c r="C67" s="16">
        <v>65</v>
      </c>
      <c r="D67" s="16">
        <v>64</v>
      </c>
      <c r="E67" s="17" t="s">
        <v>99</v>
      </c>
      <c r="F67" s="16">
        <v>388</v>
      </c>
      <c r="G67" s="16"/>
      <c r="H67" s="16">
        <v>382</v>
      </c>
      <c r="I67" s="16"/>
      <c r="J67" s="16">
        <v>770</v>
      </c>
      <c r="K67" s="16"/>
      <c r="L67" s="16">
        <v>268</v>
      </c>
      <c r="M67" s="6" t="s">
        <v>303</v>
      </c>
    </row>
    <row r="68" spans="1:13" x14ac:dyDescent="0.2">
      <c r="A68" s="7" t="str">
        <f t="shared" si="4"/>
        <v>2000/9末</v>
      </c>
      <c r="B68" s="7" t="str">
        <f t="shared" si="4"/>
        <v>平成12/9末</v>
      </c>
      <c r="C68" s="14">
        <v>66</v>
      </c>
      <c r="D68" s="14">
        <v>65</v>
      </c>
      <c r="E68" s="15" t="s">
        <v>100</v>
      </c>
      <c r="F68" s="14">
        <v>20</v>
      </c>
      <c r="G68" s="14"/>
      <c r="H68" s="14">
        <v>14</v>
      </c>
      <c r="I68" s="14"/>
      <c r="J68" s="14">
        <v>34</v>
      </c>
      <c r="K68" s="14"/>
      <c r="L68" s="14">
        <v>34</v>
      </c>
      <c r="M68" s="8" t="s">
        <v>303</v>
      </c>
    </row>
    <row r="69" spans="1:13" x14ac:dyDescent="0.2">
      <c r="A69" s="9" t="str">
        <f t="shared" ref="A69:B84" si="5">A68</f>
        <v>2000/9末</v>
      </c>
      <c r="B69" s="9" t="str">
        <f t="shared" si="5"/>
        <v>平成12/9末</v>
      </c>
      <c r="C69" s="16">
        <v>67</v>
      </c>
      <c r="D69" s="16">
        <v>66</v>
      </c>
      <c r="E69" s="17" t="s">
        <v>101</v>
      </c>
      <c r="F69" s="16">
        <v>137</v>
      </c>
      <c r="G69" s="16"/>
      <c r="H69" s="16">
        <v>145</v>
      </c>
      <c r="I69" s="16"/>
      <c r="J69" s="16">
        <v>282</v>
      </c>
      <c r="K69" s="16"/>
      <c r="L69" s="16">
        <v>92</v>
      </c>
      <c r="M69" s="6" t="s">
        <v>303</v>
      </c>
    </row>
    <row r="70" spans="1:13" x14ac:dyDescent="0.2">
      <c r="A70" s="7" t="str">
        <f t="shared" si="5"/>
        <v>2000/9末</v>
      </c>
      <c r="B70" s="7" t="str">
        <f t="shared" si="5"/>
        <v>平成12/9末</v>
      </c>
      <c r="C70" s="14">
        <v>68</v>
      </c>
      <c r="D70" s="14">
        <v>67</v>
      </c>
      <c r="E70" s="15" t="s">
        <v>102</v>
      </c>
      <c r="F70" s="14">
        <v>235</v>
      </c>
      <c r="G70" s="14"/>
      <c r="H70" s="14">
        <v>237</v>
      </c>
      <c r="I70" s="14"/>
      <c r="J70" s="14">
        <v>472</v>
      </c>
      <c r="K70" s="14"/>
      <c r="L70" s="14">
        <v>163</v>
      </c>
      <c r="M70" s="8" t="s">
        <v>303</v>
      </c>
    </row>
    <row r="71" spans="1:13" x14ac:dyDescent="0.2">
      <c r="A71" s="9" t="str">
        <f t="shared" si="5"/>
        <v>2000/9末</v>
      </c>
      <c r="B71" s="9" t="str">
        <f t="shared" si="5"/>
        <v>平成12/9末</v>
      </c>
      <c r="C71" s="16">
        <v>69</v>
      </c>
      <c r="D71" s="16">
        <v>68</v>
      </c>
      <c r="E71" s="17" t="s">
        <v>103</v>
      </c>
      <c r="F71" s="16">
        <v>425</v>
      </c>
      <c r="G71" s="16"/>
      <c r="H71" s="16">
        <v>388</v>
      </c>
      <c r="I71" s="16"/>
      <c r="J71" s="16">
        <v>813</v>
      </c>
      <c r="K71" s="16"/>
      <c r="L71" s="16">
        <v>310</v>
      </c>
      <c r="M71" s="6" t="s">
        <v>303</v>
      </c>
    </row>
    <row r="72" spans="1:13" x14ac:dyDescent="0.2">
      <c r="A72" s="7" t="str">
        <f t="shared" si="5"/>
        <v>2000/9末</v>
      </c>
      <c r="B72" s="7" t="str">
        <f t="shared" si="5"/>
        <v>平成12/9末</v>
      </c>
      <c r="C72" s="14">
        <v>70</v>
      </c>
      <c r="D72" s="14">
        <v>69</v>
      </c>
      <c r="E72" s="15" t="s">
        <v>104</v>
      </c>
      <c r="F72" s="14">
        <v>288</v>
      </c>
      <c r="G72" s="14"/>
      <c r="H72" s="14">
        <v>231</v>
      </c>
      <c r="I72" s="14"/>
      <c r="J72" s="14">
        <v>519</v>
      </c>
      <c r="K72" s="14"/>
      <c r="L72" s="14">
        <v>195</v>
      </c>
      <c r="M72" s="8" t="s">
        <v>303</v>
      </c>
    </row>
    <row r="73" spans="1:13" x14ac:dyDescent="0.2">
      <c r="A73" s="9" t="str">
        <f t="shared" si="5"/>
        <v>2000/9末</v>
      </c>
      <c r="B73" s="9" t="str">
        <f t="shared" si="5"/>
        <v>平成12/9末</v>
      </c>
      <c r="C73" s="16">
        <v>71</v>
      </c>
      <c r="D73" s="16">
        <v>70</v>
      </c>
      <c r="E73" s="17" t="s">
        <v>105</v>
      </c>
      <c r="F73" s="16">
        <v>122</v>
      </c>
      <c r="G73" s="16"/>
      <c r="H73" s="16">
        <v>110</v>
      </c>
      <c r="I73" s="16"/>
      <c r="J73" s="16">
        <v>232</v>
      </c>
      <c r="K73" s="16"/>
      <c r="L73" s="16">
        <v>90</v>
      </c>
      <c r="M73" s="6" t="s">
        <v>303</v>
      </c>
    </row>
    <row r="74" spans="1:13" x14ac:dyDescent="0.2">
      <c r="A74" s="7" t="str">
        <f t="shared" si="5"/>
        <v>2000/9末</v>
      </c>
      <c r="B74" s="7" t="str">
        <f t="shared" si="5"/>
        <v>平成12/9末</v>
      </c>
      <c r="C74" s="14">
        <v>72</v>
      </c>
      <c r="D74" s="14">
        <v>71</v>
      </c>
      <c r="E74" s="15" t="s">
        <v>106</v>
      </c>
      <c r="F74" s="14">
        <v>162</v>
      </c>
      <c r="G74" s="14"/>
      <c r="H74" s="14">
        <v>133</v>
      </c>
      <c r="I74" s="14"/>
      <c r="J74" s="14">
        <v>295</v>
      </c>
      <c r="K74" s="14"/>
      <c r="L74" s="14">
        <v>123</v>
      </c>
      <c r="M74" s="8" t="s">
        <v>303</v>
      </c>
    </row>
    <row r="75" spans="1:13" x14ac:dyDescent="0.2">
      <c r="A75" s="9" t="str">
        <f t="shared" si="5"/>
        <v>2000/9末</v>
      </c>
      <c r="B75" s="9" t="str">
        <f t="shared" si="5"/>
        <v>平成12/9末</v>
      </c>
      <c r="C75" s="16">
        <v>73</v>
      </c>
      <c r="D75" s="16">
        <v>72</v>
      </c>
      <c r="E75" s="17" t="s">
        <v>107</v>
      </c>
      <c r="F75" s="16">
        <v>281</v>
      </c>
      <c r="G75" s="16"/>
      <c r="H75" s="16">
        <v>318</v>
      </c>
      <c r="I75" s="16"/>
      <c r="J75" s="16">
        <v>599</v>
      </c>
      <c r="K75" s="16"/>
      <c r="L75" s="16">
        <v>242</v>
      </c>
      <c r="M75" s="6" t="s">
        <v>303</v>
      </c>
    </row>
    <row r="76" spans="1:13" x14ac:dyDescent="0.2">
      <c r="A76" s="7" t="str">
        <f t="shared" si="5"/>
        <v>2000/9末</v>
      </c>
      <c r="B76" s="7" t="str">
        <f t="shared" si="5"/>
        <v>平成12/9末</v>
      </c>
      <c r="C76" s="14">
        <v>74</v>
      </c>
      <c r="D76" s="14">
        <v>73</v>
      </c>
      <c r="E76" s="15" t="s">
        <v>108</v>
      </c>
      <c r="F76" s="14">
        <v>400</v>
      </c>
      <c r="G76" s="14"/>
      <c r="H76" s="14">
        <v>298</v>
      </c>
      <c r="I76" s="14"/>
      <c r="J76" s="14">
        <v>698</v>
      </c>
      <c r="K76" s="14"/>
      <c r="L76" s="14">
        <v>337</v>
      </c>
      <c r="M76" s="8" t="s">
        <v>303</v>
      </c>
    </row>
    <row r="77" spans="1:13" x14ac:dyDescent="0.2">
      <c r="A77" s="9" t="str">
        <f t="shared" si="5"/>
        <v>2000/9末</v>
      </c>
      <c r="B77" s="9" t="str">
        <f t="shared" si="5"/>
        <v>平成12/9末</v>
      </c>
      <c r="C77" s="16">
        <v>75</v>
      </c>
      <c r="D77" s="16">
        <v>74</v>
      </c>
      <c r="E77" s="17" t="s">
        <v>695</v>
      </c>
      <c r="F77" s="16">
        <v>328</v>
      </c>
      <c r="G77" s="16"/>
      <c r="H77" s="16">
        <v>340</v>
      </c>
      <c r="I77" s="16"/>
      <c r="J77" s="16">
        <v>668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2000/9末</v>
      </c>
      <c r="B78" s="7" t="str">
        <f t="shared" si="5"/>
        <v>平成12/9末</v>
      </c>
      <c r="C78" s="14">
        <v>76</v>
      </c>
      <c r="D78" s="14">
        <v>75</v>
      </c>
      <c r="E78" s="15" t="s">
        <v>110</v>
      </c>
      <c r="F78" s="14">
        <v>261</v>
      </c>
      <c r="G78" s="14"/>
      <c r="H78" s="14">
        <v>258</v>
      </c>
      <c r="I78" s="14"/>
      <c r="J78" s="14">
        <v>519</v>
      </c>
      <c r="K78" s="14"/>
      <c r="L78" s="14">
        <v>166</v>
      </c>
      <c r="M78" s="8" t="s">
        <v>303</v>
      </c>
    </row>
    <row r="79" spans="1:13" x14ac:dyDescent="0.2">
      <c r="A79" s="9" t="str">
        <f t="shared" si="5"/>
        <v>2000/9末</v>
      </c>
      <c r="B79" s="9" t="str">
        <f t="shared" si="5"/>
        <v>平成12/9末</v>
      </c>
      <c r="C79" s="16">
        <v>77</v>
      </c>
      <c r="D79" s="16">
        <v>76</v>
      </c>
      <c r="E79" s="17" t="s">
        <v>111</v>
      </c>
      <c r="F79" s="16">
        <v>93</v>
      </c>
      <c r="G79" s="16"/>
      <c r="H79" s="16">
        <v>91</v>
      </c>
      <c r="I79" s="16"/>
      <c r="J79" s="16">
        <v>184</v>
      </c>
      <c r="K79" s="16"/>
      <c r="L79" s="16">
        <v>56</v>
      </c>
      <c r="M79" s="6" t="s">
        <v>303</v>
      </c>
    </row>
    <row r="80" spans="1:13" x14ac:dyDescent="0.2">
      <c r="A80" s="7" t="str">
        <f t="shared" si="5"/>
        <v>2000/9末</v>
      </c>
      <c r="B80" s="7" t="str">
        <f t="shared" si="5"/>
        <v>平成12/9末</v>
      </c>
      <c r="C80" s="14">
        <v>78</v>
      </c>
      <c r="D80" s="14">
        <v>77</v>
      </c>
      <c r="E80" s="15" t="s">
        <v>694</v>
      </c>
      <c r="F80" s="14">
        <v>256</v>
      </c>
      <c r="G80" s="14"/>
      <c r="H80" s="14">
        <v>237</v>
      </c>
      <c r="I80" s="14"/>
      <c r="J80" s="14">
        <v>493</v>
      </c>
      <c r="K80" s="14"/>
      <c r="L80" s="14">
        <v>153</v>
      </c>
      <c r="M80" s="8" t="s">
        <v>303</v>
      </c>
    </row>
    <row r="81" spans="1:13" x14ac:dyDescent="0.2">
      <c r="A81" s="9" t="str">
        <f t="shared" si="5"/>
        <v>2000/9末</v>
      </c>
      <c r="B81" s="9" t="str">
        <f t="shared" si="5"/>
        <v>平成12/9末</v>
      </c>
      <c r="C81" s="16">
        <v>79</v>
      </c>
      <c r="D81" s="16">
        <v>80</v>
      </c>
      <c r="E81" s="17" t="s">
        <v>115</v>
      </c>
      <c r="F81" s="16">
        <v>309</v>
      </c>
      <c r="G81" s="16"/>
      <c r="H81" s="16">
        <v>278</v>
      </c>
      <c r="I81" s="16"/>
      <c r="J81" s="16">
        <v>587</v>
      </c>
      <c r="K81" s="16"/>
      <c r="L81" s="16">
        <v>248</v>
      </c>
      <c r="M81" s="6" t="s">
        <v>303</v>
      </c>
    </row>
    <row r="82" spans="1:13" x14ac:dyDescent="0.2">
      <c r="A82" s="7" t="str">
        <f t="shared" si="5"/>
        <v>2000/9末</v>
      </c>
      <c r="B82" s="7" t="str">
        <f t="shared" si="5"/>
        <v>平成12/9末</v>
      </c>
      <c r="C82" s="14">
        <v>80</v>
      </c>
      <c r="D82" s="14">
        <v>81</v>
      </c>
      <c r="E82" s="15" t="s">
        <v>116</v>
      </c>
      <c r="F82" s="14">
        <v>348</v>
      </c>
      <c r="G82" s="14"/>
      <c r="H82" s="14">
        <v>327</v>
      </c>
      <c r="I82" s="14"/>
      <c r="J82" s="14">
        <v>675</v>
      </c>
      <c r="K82" s="14"/>
      <c r="L82" s="14">
        <v>274</v>
      </c>
      <c r="M82" s="8" t="s">
        <v>303</v>
      </c>
    </row>
    <row r="83" spans="1:13" x14ac:dyDescent="0.2">
      <c r="A83" s="9" t="str">
        <f t="shared" si="5"/>
        <v>2000/9末</v>
      </c>
      <c r="B83" s="9" t="str">
        <f t="shared" si="5"/>
        <v>平成12/9末</v>
      </c>
      <c r="C83" s="16">
        <v>81</v>
      </c>
      <c r="D83" s="16">
        <v>82</v>
      </c>
      <c r="E83" s="17" t="s">
        <v>117</v>
      </c>
      <c r="F83" s="16">
        <v>234</v>
      </c>
      <c r="G83" s="16"/>
      <c r="H83" s="16">
        <v>209</v>
      </c>
      <c r="I83" s="16"/>
      <c r="J83" s="16">
        <v>443</v>
      </c>
      <c r="K83" s="16"/>
      <c r="L83" s="16">
        <v>181</v>
      </c>
      <c r="M83" s="6" t="s">
        <v>303</v>
      </c>
    </row>
    <row r="84" spans="1:13" x14ac:dyDescent="0.2">
      <c r="A84" s="7" t="str">
        <f t="shared" si="5"/>
        <v>2000/9末</v>
      </c>
      <c r="B84" s="7" t="str">
        <f t="shared" si="5"/>
        <v>平成12/9末</v>
      </c>
      <c r="C84" s="14">
        <v>82</v>
      </c>
      <c r="D84" s="14">
        <v>83</v>
      </c>
      <c r="E84" s="15" t="s">
        <v>118</v>
      </c>
      <c r="F84" s="14">
        <v>290</v>
      </c>
      <c r="G84" s="14"/>
      <c r="H84" s="14">
        <v>306</v>
      </c>
      <c r="I84" s="14"/>
      <c r="J84" s="14">
        <v>596</v>
      </c>
      <c r="K84" s="14"/>
      <c r="L84" s="14">
        <v>230</v>
      </c>
      <c r="M84" s="8" t="s">
        <v>303</v>
      </c>
    </row>
    <row r="85" spans="1:13" x14ac:dyDescent="0.2">
      <c r="A85" s="9" t="str">
        <f t="shared" ref="A85:B100" si="6">A84</f>
        <v>2000/9末</v>
      </c>
      <c r="B85" s="9" t="str">
        <f t="shared" si="6"/>
        <v>平成12/9末</v>
      </c>
      <c r="C85" s="16">
        <v>83</v>
      </c>
      <c r="D85" s="16">
        <v>84</v>
      </c>
      <c r="E85" s="17" t="s">
        <v>119</v>
      </c>
      <c r="F85" s="16">
        <v>207</v>
      </c>
      <c r="G85" s="16"/>
      <c r="H85" s="16">
        <v>202</v>
      </c>
      <c r="I85" s="16"/>
      <c r="J85" s="16">
        <v>409</v>
      </c>
      <c r="K85" s="16"/>
      <c r="L85" s="16">
        <v>154</v>
      </c>
      <c r="M85" s="6" t="s">
        <v>303</v>
      </c>
    </row>
    <row r="86" spans="1:13" x14ac:dyDescent="0.2">
      <c r="A86" s="7" t="str">
        <f t="shared" si="6"/>
        <v>2000/9末</v>
      </c>
      <c r="B86" s="7" t="str">
        <f t="shared" si="6"/>
        <v>平成12/9末</v>
      </c>
      <c r="C86" s="14">
        <v>84</v>
      </c>
      <c r="D86" s="14">
        <v>85</v>
      </c>
      <c r="E86" s="15" t="s">
        <v>120</v>
      </c>
      <c r="F86" s="14">
        <v>174</v>
      </c>
      <c r="G86" s="14"/>
      <c r="H86" s="14">
        <v>191</v>
      </c>
      <c r="I86" s="14"/>
      <c r="J86" s="14">
        <v>365</v>
      </c>
      <c r="K86" s="14"/>
      <c r="L86" s="14">
        <v>123</v>
      </c>
      <c r="M86" s="8" t="s">
        <v>303</v>
      </c>
    </row>
    <row r="87" spans="1:13" x14ac:dyDescent="0.2">
      <c r="A87" s="9" t="str">
        <f t="shared" si="6"/>
        <v>2000/9末</v>
      </c>
      <c r="B87" s="9" t="str">
        <f t="shared" si="6"/>
        <v>平成12/9末</v>
      </c>
      <c r="C87" s="16">
        <v>85</v>
      </c>
      <c r="D87" s="16">
        <v>86</v>
      </c>
      <c r="E87" s="17" t="s">
        <v>121</v>
      </c>
      <c r="F87" s="16">
        <v>265</v>
      </c>
      <c r="G87" s="16"/>
      <c r="H87" s="16">
        <v>295</v>
      </c>
      <c r="I87" s="16"/>
      <c r="J87" s="16">
        <v>560</v>
      </c>
      <c r="K87" s="16"/>
      <c r="L87" s="16">
        <v>192</v>
      </c>
      <c r="M87" s="6" t="s">
        <v>303</v>
      </c>
    </row>
    <row r="88" spans="1:13" x14ac:dyDescent="0.2">
      <c r="A88" s="7" t="str">
        <f t="shared" si="6"/>
        <v>2000/9末</v>
      </c>
      <c r="B88" s="7" t="str">
        <f t="shared" si="6"/>
        <v>平成12/9末</v>
      </c>
      <c r="C88" s="14">
        <v>86</v>
      </c>
      <c r="D88" s="14">
        <v>87</v>
      </c>
      <c r="E88" s="15" t="s">
        <v>122</v>
      </c>
      <c r="F88" s="14">
        <v>359</v>
      </c>
      <c r="G88" s="14"/>
      <c r="H88" s="14">
        <v>394</v>
      </c>
      <c r="I88" s="14"/>
      <c r="J88" s="14">
        <v>753</v>
      </c>
      <c r="K88" s="14"/>
      <c r="L88" s="14">
        <v>274</v>
      </c>
      <c r="M88" s="8" t="s">
        <v>303</v>
      </c>
    </row>
    <row r="89" spans="1:13" x14ac:dyDescent="0.2">
      <c r="A89" s="9" t="str">
        <f t="shared" si="6"/>
        <v>2000/9末</v>
      </c>
      <c r="B89" s="9" t="str">
        <f t="shared" si="6"/>
        <v>平成12/9末</v>
      </c>
      <c r="C89" s="16">
        <v>87</v>
      </c>
      <c r="D89" s="16">
        <v>88</v>
      </c>
      <c r="E89" s="17" t="s">
        <v>123</v>
      </c>
      <c r="F89" s="16">
        <v>273</v>
      </c>
      <c r="G89" s="16"/>
      <c r="H89" s="16">
        <v>273</v>
      </c>
      <c r="I89" s="16"/>
      <c r="J89" s="16">
        <v>546</v>
      </c>
      <c r="K89" s="16"/>
      <c r="L89" s="16">
        <v>204</v>
      </c>
      <c r="M89" s="6" t="s">
        <v>303</v>
      </c>
    </row>
    <row r="90" spans="1:13" x14ac:dyDescent="0.2">
      <c r="A90" s="7" t="str">
        <f t="shared" si="6"/>
        <v>2000/9末</v>
      </c>
      <c r="B90" s="7" t="str">
        <f t="shared" si="6"/>
        <v>平成12/9末</v>
      </c>
      <c r="C90" s="14">
        <v>88</v>
      </c>
      <c r="D90" s="14">
        <v>89</v>
      </c>
      <c r="E90" s="15" t="s">
        <v>124</v>
      </c>
      <c r="F90" s="14">
        <v>160</v>
      </c>
      <c r="G90" s="14"/>
      <c r="H90" s="14">
        <v>145</v>
      </c>
      <c r="I90" s="14"/>
      <c r="J90" s="14">
        <v>305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2000/9末</v>
      </c>
      <c r="B91" s="9" t="str">
        <f t="shared" si="6"/>
        <v>平成12/9末</v>
      </c>
      <c r="C91" s="16">
        <v>89</v>
      </c>
      <c r="D91" s="16">
        <v>90</v>
      </c>
      <c r="E91" s="17" t="s">
        <v>622</v>
      </c>
      <c r="F91" s="16">
        <v>427</v>
      </c>
      <c r="G91" s="16"/>
      <c r="H91" s="16">
        <v>422</v>
      </c>
      <c r="I91" s="16"/>
      <c r="J91" s="16">
        <v>849</v>
      </c>
      <c r="K91" s="16"/>
      <c r="L91" s="16">
        <v>311</v>
      </c>
      <c r="M91" s="6" t="s">
        <v>303</v>
      </c>
    </row>
    <row r="92" spans="1:13" x14ac:dyDescent="0.2">
      <c r="A92" s="7" t="str">
        <f t="shared" si="6"/>
        <v>2000/9末</v>
      </c>
      <c r="B92" s="7" t="str">
        <f t="shared" si="6"/>
        <v>平成12/9末</v>
      </c>
      <c r="C92" s="14">
        <v>90</v>
      </c>
      <c r="D92" s="14">
        <v>91</v>
      </c>
      <c r="E92" s="15" t="s">
        <v>126</v>
      </c>
      <c r="F92" s="14">
        <v>205</v>
      </c>
      <c r="G92" s="14"/>
      <c r="H92" s="14">
        <v>186</v>
      </c>
      <c r="I92" s="14"/>
      <c r="J92" s="14">
        <v>391</v>
      </c>
      <c r="K92" s="14"/>
      <c r="L92" s="14">
        <v>135</v>
      </c>
      <c r="M92" s="8" t="s">
        <v>303</v>
      </c>
    </row>
    <row r="93" spans="1:13" x14ac:dyDescent="0.2">
      <c r="A93" s="9" t="str">
        <f t="shared" si="6"/>
        <v>2000/9末</v>
      </c>
      <c r="B93" s="9" t="str">
        <f t="shared" si="6"/>
        <v>平成12/9末</v>
      </c>
      <c r="C93" s="16">
        <v>91</v>
      </c>
      <c r="D93" s="16">
        <v>92</v>
      </c>
      <c r="E93" s="17" t="s">
        <v>127</v>
      </c>
      <c r="F93" s="16">
        <v>78</v>
      </c>
      <c r="G93" s="16"/>
      <c r="H93" s="16">
        <v>69</v>
      </c>
      <c r="I93" s="16"/>
      <c r="J93" s="16">
        <v>147</v>
      </c>
      <c r="K93" s="16"/>
      <c r="L93" s="16">
        <v>59</v>
      </c>
      <c r="M93" s="6" t="s">
        <v>303</v>
      </c>
    </row>
    <row r="94" spans="1:13" x14ac:dyDescent="0.2">
      <c r="A94" s="7" t="str">
        <f t="shared" si="6"/>
        <v>2000/9末</v>
      </c>
      <c r="B94" s="7" t="str">
        <f t="shared" si="6"/>
        <v>平成12/9末</v>
      </c>
      <c r="C94" s="14">
        <v>92</v>
      </c>
      <c r="D94" s="14">
        <v>93</v>
      </c>
      <c r="E94" s="15" t="s">
        <v>128</v>
      </c>
      <c r="F94" s="14">
        <v>123</v>
      </c>
      <c r="G94" s="14"/>
      <c r="H94" s="14">
        <v>112</v>
      </c>
      <c r="I94" s="14"/>
      <c r="J94" s="14">
        <v>235</v>
      </c>
      <c r="K94" s="14"/>
      <c r="L94" s="14">
        <v>97</v>
      </c>
      <c r="M94" s="8" t="s">
        <v>303</v>
      </c>
    </row>
    <row r="95" spans="1:13" x14ac:dyDescent="0.2">
      <c r="A95" s="9" t="str">
        <f t="shared" si="6"/>
        <v>2000/9末</v>
      </c>
      <c r="B95" s="9" t="str">
        <f t="shared" si="6"/>
        <v>平成12/9末</v>
      </c>
      <c r="C95" s="16">
        <v>93</v>
      </c>
      <c r="D95" s="16">
        <v>95</v>
      </c>
      <c r="E95" s="17" t="s">
        <v>129</v>
      </c>
      <c r="F95" s="16">
        <v>127</v>
      </c>
      <c r="G95" s="16"/>
      <c r="H95" s="16">
        <v>123</v>
      </c>
      <c r="I95" s="16"/>
      <c r="J95" s="16">
        <v>250</v>
      </c>
      <c r="K95" s="16"/>
      <c r="L95" s="16">
        <v>81</v>
      </c>
      <c r="M95" s="6" t="s">
        <v>303</v>
      </c>
    </row>
    <row r="96" spans="1:13" x14ac:dyDescent="0.2">
      <c r="A96" s="7" t="str">
        <f t="shared" si="6"/>
        <v>2000/9末</v>
      </c>
      <c r="B96" s="7" t="str">
        <f t="shared" si="6"/>
        <v>平成12/9末</v>
      </c>
      <c r="C96" s="14">
        <v>94</v>
      </c>
      <c r="D96" s="14">
        <v>96</v>
      </c>
      <c r="E96" s="15" t="s">
        <v>130</v>
      </c>
      <c r="F96" s="14">
        <v>171</v>
      </c>
      <c r="G96" s="14"/>
      <c r="H96" s="14">
        <v>152</v>
      </c>
      <c r="I96" s="14"/>
      <c r="J96" s="14">
        <v>323</v>
      </c>
      <c r="K96" s="14"/>
      <c r="L96" s="14">
        <v>117</v>
      </c>
      <c r="M96" s="8" t="s">
        <v>303</v>
      </c>
    </row>
    <row r="97" spans="1:13" x14ac:dyDescent="0.2">
      <c r="A97" s="9" t="str">
        <f t="shared" si="6"/>
        <v>2000/9末</v>
      </c>
      <c r="B97" s="9" t="str">
        <f t="shared" si="6"/>
        <v>平成12/9末</v>
      </c>
      <c r="C97" s="16">
        <v>95</v>
      </c>
      <c r="D97" s="16">
        <v>97</v>
      </c>
      <c r="E97" s="17" t="s">
        <v>131</v>
      </c>
      <c r="F97" s="16">
        <v>171</v>
      </c>
      <c r="G97" s="16"/>
      <c r="H97" s="16">
        <v>171</v>
      </c>
      <c r="I97" s="16"/>
      <c r="J97" s="16">
        <v>342</v>
      </c>
      <c r="K97" s="16"/>
      <c r="L97" s="16">
        <v>122</v>
      </c>
      <c r="M97" s="6" t="s">
        <v>303</v>
      </c>
    </row>
    <row r="98" spans="1:13" x14ac:dyDescent="0.2">
      <c r="A98" s="7" t="str">
        <f t="shared" si="6"/>
        <v>2000/9末</v>
      </c>
      <c r="B98" s="7" t="str">
        <f t="shared" si="6"/>
        <v>平成12/9末</v>
      </c>
      <c r="C98" s="14">
        <v>96</v>
      </c>
      <c r="D98" s="14">
        <v>98</v>
      </c>
      <c r="E98" s="15" t="s">
        <v>132</v>
      </c>
      <c r="F98" s="14">
        <v>199</v>
      </c>
      <c r="G98" s="14"/>
      <c r="H98" s="14">
        <v>201</v>
      </c>
      <c r="I98" s="14"/>
      <c r="J98" s="14">
        <v>400</v>
      </c>
      <c r="K98" s="14"/>
      <c r="L98" s="14">
        <v>145</v>
      </c>
      <c r="M98" s="8" t="s">
        <v>303</v>
      </c>
    </row>
    <row r="99" spans="1:13" x14ac:dyDescent="0.2">
      <c r="A99" s="9" t="str">
        <f t="shared" si="6"/>
        <v>2000/9末</v>
      </c>
      <c r="B99" s="9" t="str">
        <f t="shared" si="6"/>
        <v>平成12/9末</v>
      </c>
      <c r="C99" s="16">
        <v>97</v>
      </c>
      <c r="D99" s="16">
        <v>99</v>
      </c>
      <c r="E99" s="17" t="s">
        <v>133</v>
      </c>
      <c r="F99" s="16">
        <v>92</v>
      </c>
      <c r="G99" s="16"/>
      <c r="H99" s="16">
        <v>109</v>
      </c>
      <c r="I99" s="16"/>
      <c r="J99" s="16">
        <v>201</v>
      </c>
      <c r="K99" s="16"/>
      <c r="L99" s="16">
        <v>66</v>
      </c>
      <c r="M99" s="6" t="s">
        <v>303</v>
      </c>
    </row>
    <row r="100" spans="1:13" x14ac:dyDescent="0.2">
      <c r="A100" s="7" t="str">
        <f t="shared" si="6"/>
        <v>2000/9末</v>
      </c>
      <c r="B100" s="7" t="str">
        <f t="shared" si="6"/>
        <v>平成12/9末</v>
      </c>
      <c r="C100" s="14">
        <v>98</v>
      </c>
      <c r="D100" s="14">
        <v>120</v>
      </c>
      <c r="E100" s="15" t="s">
        <v>140</v>
      </c>
      <c r="F100" s="14">
        <v>46</v>
      </c>
      <c r="G100" s="14"/>
      <c r="H100" s="14">
        <v>45</v>
      </c>
      <c r="I100" s="14"/>
      <c r="J100" s="14">
        <v>91</v>
      </c>
      <c r="K100" s="14"/>
      <c r="L100" s="14">
        <v>27</v>
      </c>
      <c r="M100" s="8" t="s">
        <v>304</v>
      </c>
    </row>
    <row r="101" spans="1:13" x14ac:dyDescent="0.2">
      <c r="A101" s="9" t="str">
        <f t="shared" ref="A101:B116" si="7">A100</f>
        <v>2000/9末</v>
      </c>
      <c r="B101" s="9" t="str">
        <f t="shared" si="7"/>
        <v>平成12/9末</v>
      </c>
      <c r="C101" s="16">
        <v>99</v>
      </c>
      <c r="D101" s="16">
        <v>140</v>
      </c>
      <c r="E101" s="17" t="s">
        <v>141</v>
      </c>
      <c r="F101" s="16">
        <v>549</v>
      </c>
      <c r="G101" s="16"/>
      <c r="H101" s="16">
        <v>567</v>
      </c>
      <c r="I101" s="16"/>
      <c r="J101" s="16">
        <v>1116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2000/9末</v>
      </c>
      <c r="B102" s="7" t="str">
        <f t="shared" si="7"/>
        <v>平成12/9末</v>
      </c>
      <c r="C102" s="14">
        <v>100</v>
      </c>
      <c r="D102" s="14">
        <v>141</v>
      </c>
      <c r="E102" s="15" t="s">
        <v>142</v>
      </c>
      <c r="F102" s="14">
        <v>477</v>
      </c>
      <c r="G102" s="14"/>
      <c r="H102" s="14">
        <v>450</v>
      </c>
      <c r="I102" s="14"/>
      <c r="J102" s="14">
        <v>927</v>
      </c>
      <c r="K102" s="14"/>
      <c r="L102" s="14">
        <v>306</v>
      </c>
      <c r="M102" s="8" t="s">
        <v>304</v>
      </c>
    </row>
    <row r="103" spans="1:13" x14ac:dyDescent="0.2">
      <c r="A103" s="9" t="str">
        <f t="shared" si="7"/>
        <v>2000/9末</v>
      </c>
      <c r="B103" s="9" t="str">
        <f t="shared" si="7"/>
        <v>平成12/9末</v>
      </c>
      <c r="C103" s="16">
        <v>101</v>
      </c>
      <c r="D103" s="16">
        <v>142</v>
      </c>
      <c r="E103" s="17" t="s">
        <v>143</v>
      </c>
      <c r="F103" s="16">
        <v>545</v>
      </c>
      <c r="G103" s="16"/>
      <c r="H103" s="16">
        <v>581</v>
      </c>
      <c r="I103" s="16"/>
      <c r="J103" s="16">
        <v>1126</v>
      </c>
      <c r="K103" s="16"/>
      <c r="L103" s="16">
        <v>422</v>
      </c>
      <c r="M103" s="6" t="s">
        <v>304</v>
      </c>
    </row>
    <row r="104" spans="1:13" x14ac:dyDescent="0.2">
      <c r="A104" s="7" t="str">
        <f t="shared" si="7"/>
        <v>2000/9末</v>
      </c>
      <c r="B104" s="7" t="str">
        <f t="shared" si="7"/>
        <v>平成12/9末</v>
      </c>
      <c r="C104" s="14">
        <v>102</v>
      </c>
      <c r="D104" s="14">
        <v>143</v>
      </c>
      <c r="E104" s="15" t="s">
        <v>144</v>
      </c>
      <c r="F104" s="14">
        <v>375</v>
      </c>
      <c r="G104" s="14"/>
      <c r="H104" s="14">
        <v>365</v>
      </c>
      <c r="I104" s="14"/>
      <c r="J104" s="14">
        <v>740</v>
      </c>
      <c r="K104" s="14"/>
      <c r="L104" s="14">
        <v>343</v>
      </c>
      <c r="M104" s="8" t="s">
        <v>304</v>
      </c>
    </row>
    <row r="105" spans="1:13" x14ac:dyDescent="0.2">
      <c r="A105" s="9" t="str">
        <f t="shared" si="7"/>
        <v>2000/9末</v>
      </c>
      <c r="B105" s="9" t="str">
        <f t="shared" si="7"/>
        <v>平成12/9末</v>
      </c>
      <c r="C105" s="16">
        <v>103</v>
      </c>
      <c r="D105" s="16">
        <v>144</v>
      </c>
      <c r="E105" s="17" t="s">
        <v>145</v>
      </c>
      <c r="F105" s="16">
        <v>38</v>
      </c>
      <c r="G105" s="16"/>
      <c r="H105" s="16">
        <v>47</v>
      </c>
      <c r="I105" s="16"/>
      <c r="J105" s="16">
        <v>85</v>
      </c>
      <c r="K105" s="16"/>
      <c r="L105" s="16">
        <v>26</v>
      </c>
      <c r="M105" s="6" t="s">
        <v>304</v>
      </c>
    </row>
    <row r="106" spans="1:13" x14ac:dyDescent="0.2">
      <c r="A106" s="7" t="str">
        <f t="shared" si="7"/>
        <v>2000/9末</v>
      </c>
      <c r="B106" s="7" t="str">
        <f t="shared" si="7"/>
        <v>平成12/9末</v>
      </c>
      <c r="C106" s="14">
        <v>104</v>
      </c>
      <c r="D106" s="14">
        <v>145</v>
      </c>
      <c r="E106" s="15" t="s">
        <v>146</v>
      </c>
      <c r="F106" s="14">
        <v>260</v>
      </c>
      <c r="G106" s="14"/>
      <c r="H106" s="14">
        <v>242</v>
      </c>
      <c r="I106" s="14"/>
      <c r="J106" s="14">
        <v>502</v>
      </c>
      <c r="K106" s="14"/>
      <c r="L106" s="14">
        <v>170</v>
      </c>
      <c r="M106" s="8" t="s">
        <v>304</v>
      </c>
    </row>
    <row r="107" spans="1:13" x14ac:dyDescent="0.2">
      <c r="A107" s="9" t="str">
        <f t="shared" si="7"/>
        <v>2000/9末</v>
      </c>
      <c r="B107" s="9" t="str">
        <f t="shared" si="7"/>
        <v>平成12/9末</v>
      </c>
      <c r="C107" s="16">
        <v>105</v>
      </c>
      <c r="D107" s="16">
        <v>146</v>
      </c>
      <c r="E107" s="17" t="s">
        <v>147</v>
      </c>
      <c r="F107" s="16">
        <v>208</v>
      </c>
      <c r="G107" s="16"/>
      <c r="H107" s="16">
        <v>221</v>
      </c>
      <c r="I107" s="16"/>
      <c r="J107" s="16">
        <v>429</v>
      </c>
      <c r="K107" s="16"/>
      <c r="L107" s="16">
        <v>147</v>
      </c>
      <c r="M107" s="6" t="s">
        <v>304</v>
      </c>
    </row>
    <row r="108" spans="1:13" x14ac:dyDescent="0.2">
      <c r="A108" s="7" t="str">
        <f t="shared" si="7"/>
        <v>2000/9末</v>
      </c>
      <c r="B108" s="7" t="str">
        <f t="shared" si="7"/>
        <v>平成12/9末</v>
      </c>
      <c r="C108" s="14">
        <v>106</v>
      </c>
      <c r="D108" s="14">
        <v>147</v>
      </c>
      <c r="E108" s="15" t="s">
        <v>148</v>
      </c>
      <c r="F108" s="14">
        <v>136</v>
      </c>
      <c r="G108" s="14"/>
      <c r="H108" s="14">
        <v>146</v>
      </c>
      <c r="I108" s="14"/>
      <c r="J108" s="14">
        <v>282</v>
      </c>
      <c r="K108" s="14"/>
      <c r="L108" s="14">
        <v>83</v>
      </c>
      <c r="M108" s="8" t="s">
        <v>304</v>
      </c>
    </row>
    <row r="109" spans="1:13" x14ac:dyDescent="0.2">
      <c r="A109" s="9" t="str">
        <f t="shared" si="7"/>
        <v>2000/9末</v>
      </c>
      <c r="B109" s="9" t="str">
        <f t="shared" si="7"/>
        <v>平成12/9末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2000/9末</v>
      </c>
      <c r="B110" s="7" t="str">
        <f t="shared" si="7"/>
        <v>平成12/9末</v>
      </c>
      <c r="C110" s="14">
        <v>108</v>
      </c>
      <c r="D110" s="14">
        <v>110</v>
      </c>
      <c r="E110" s="15" t="s">
        <v>150</v>
      </c>
      <c r="F110" s="14">
        <v>246</v>
      </c>
      <c r="G110" s="14"/>
      <c r="H110" s="14">
        <v>278</v>
      </c>
      <c r="I110" s="14"/>
      <c r="J110" s="14">
        <v>524</v>
      </c>
      <c r="K110" s="14"/>
      <c r="L110" s="14">
        <v>167</v>
      </c>
      <c r="M110" s="8" t="s">
        <v>305</v>
      </c>
    </row>
    <row r="111" spans="1:13" x14ac:dyDescent="0.2">
      <c r="A111" s="9" t="str">
        <f t="shared" si="7"/>
        <v>2000/9末</v>
      </c>
      <c r="B111" s="9" t="str">
        <f t="shared" si="7"/>
        <v>平成12/9末</v>
      </c>
      <c r="C111" s="16">
        <v>109</v>
      </c>
      <c r="D111" s="16">
        <v>111</v>
      </c>
      <c r="E111" s="17" t="s">
        <v>151</v>
      </c>
      <c r="F111" s="16">
        <v>238</v>
      </c>
      <c r="G111" s="16"/>
      <c r="H111" s="16">
        <v>230</v>
      </c>
      <c r="I111" s="16"/>
      <c r="J111" s="16">
        <v>468</v>
      </c>
      <c r="K111" s="16"/>
      <c r="L111" s="16">
        <v>155</v>
      </c>
      <c r="M111" s="6" t="s">
        <v>305</v>
      </c>
    </row>
    <row r="112" spans="1:13" x14ac:dyDescent="0.2">
      <c r="A112" s="7" t="str">
        <f t="shared" si="7"/>
        <v>2000/9末</v>
      </c>
      <c r="B112" s="7" t="str">
        <f t="shared" si="7"/>
        <v>平成12/9末</v>
      </c>
      <c r="C112" s="14">
        <v>110</v>
      </c>
      <c r="D112" s="14">
        <v>112</v>
      </c>
      <c r="E112" s="15" t="s">
        <v>152</v>
      </c>
      <c r="F112" s="14">
        <v>102</v>
      </c>
      <c r="G112" s="14"/>
      <c r="H112" s="14">
        <v>104</v>
      </c>
      <c r="I112" s="14"/>
      <c r="J112" s="14">
        <v>206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2000/9末</v>
      </c>
      <c r="B113" s="9" t="str">
        <f t="shared" si="7"/>
        <v>平成12/9末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86</v>
      </c>
      <c r="I113" s="16"/>
      <c r="J113" s="16">
        <v>151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2000/9末</v>
      </c>
      <c r="B114" s="7" t="str">
        <f t="shared" si="7"/>
        <v>平成12/9末</v>
      </c>
      <c r="C114" s="14">
        <v>112</v>
      </c>
      <c r="D114" s="14">
        <v>114</v>
      </c>
      <c r="E114" s="15" t="s">
        <v>153</v>
      </c>
      <c r="F114" s="14">
        <v>259</v>
      </c>
      <c r="G114" s="14"/>
      <c r="H114" s="14">
        <v>253</v>
      </c>
      <c r="I114" s="14"/>
      <c r="J114" s="14">
        <v>512</v>
      </c>
      <c r="K114" s="14"/>
      <c r="L114" s="14">
        <v>150</v>
      </c>
      <c r="M114" s="8" t="s">
        <v>305</v>
      </c>
    </row>
    <row r="115" spans="1:13" x14ac:dyDescent="0.2">
      <c r="A115" s="9" t="str">
        <f t="shared" si="7"/>
        <v>2000/9末</v>
      </c>
      <c r="B115" s="9" t="str">
        <f t="shared" si="7"/>
        <v>平成12/9末</v>
      </c>
      <c r="C115" s="16">
        <v>113</v>
      </c>
      <c r="D115" s="16">
        <v>115</v>
      </c>
      <c r="E115" s="17" t="s">
        <v>154</v>
      </c>
      <c r="F115" s="16">
        <v>510</v>
      </c>
      <c r="G115" s="16"/>
      <c r="H115" s="16">
        <v>508</v>
      </c>
      <c r="I115" s="16"/>
      <c r="J115" s="16">
        <v>1018</v>
      </c>
      <c r="K115" s="16"/>
      <c r="L115" s="16">
        <v>339</v>
      </c>
      <c r="M115" s="6" t="s">
        <v>305</v>
      </c>
    </row>
    <row r="116" spans="1:13" x14ac:dyDescent="0.2">
      <c r="A116" s="7" t="str">
        <f t="shared" si="7"/>
        <v>2000/9末</v>
      </c>
      <c r="B116" s="7" t="str">
        <f t="shared" si="7"/>
        <v>平成12/9末</v>
      </c>
      <c r="C116" s="14">
        <v>114</v>
      </c>
      <c r="D116" s="14">
        <v>116</v>
      </c>
      <c r="E116" s="15" t="s">
        <v>155</v>
      </c>
      <c r="F116" s="14">
        <v>15</v>
      </c>
      <c r="G116" s="14"/>
      <c r="H116" s="14">
        <v>2</v>
      </c>
      <c r="I116" s="14"/>
      <c r="J116" s="14">
        <v>17</v>
      </c>
      <c r="K116" s="14"/>
      <c r="L116" s="14">
        <v>14</v>
      </c>
      <c r="M116" s="8" t="s">
        <v>305</v>
      </c>
    </row>
    <row r="117" spans="1:13" x14ac:dyDescent="0.2">
      <c r="A117" s="9" t="str">
        <f t="shared" ref="A117:B132" si="8">A116</f>
        <v>2000/9末</v>
      </c>
      <c r="B117" s="9" t="str">
        <f t="shared" si="8"/>
        <v>平成12/9末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2000/9末</v>
      </c>
      <c r="B118" s="7" t="str">
        <f t="shared" si="8"/>
        <v>平成12/9末</v>
      </c>
      <c r="C118" s="14">
        <v>116</v>
      </c>
      <c r="D118" s="14">
        <v>118</v>
      </c>
      <c r="E118" s="15" t="s">
        <v>157</v>
      </c>
      <c r="F118" s="14">
        <v>266</v>
      </c>
      <c r="G118" s="14"/>
      <c r="H118" s="14">
        <v>246</v>
      </c>
      <c r="I118" s="14"/>
      <c r="J118" s="14">
        <v>512</v>
      </c>
      <c r="K118" s="14"/>
      <c r="L118" s="14">
        <v>151</v>
      </c>
      <c r="M118" s="8" t="s">
        <v>305</v>
      </c>
    </row>
    <row r="119" spans="1:13" x14ac:dyDescent="0.2">
      <c r="A119" s="9" t="str">
        <f t="shared" si="8"/>
        <v>2000/9末</v>
      </c>
      <c r="B119" s="9" t="str">
        <f t="shared" si="8"/>
        <v>平成12/9末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2000/9末</v>
      </c>
      <c r="B120" s="7" t="str">
        <f t="shared" si="8"/>
        <v>平成12/9末</v>
      </c>
      <c r="C120" s="14">
        <v>118</v>
      </c>
      <c r="D120" s="14">
        <v>122</v>
      </c>
      <c r="E120" s="15" t="s">
        <v>159</v>
      </c>
      <c r="F120" s="14">
        <v>61</v>
      </c>
      <c r="G120" s="14"/>
      <c r="H120" s="14">
        <v>72</v>
      </c>
      <c r="I120" s="14"/>
      <c r="J120" s="14">
        <v>133</v>
      </c>
      <c r="K120" s="14"/>
      <c r="L120" s="14">
        <v>33</v>
      </c>
      <c r="M120" s="8" t="s">
        <v>305</v>
      </c>
    </row>
    <row r="121" spans="1:13" x14ac:dyDescent="0.2">
      <c r="A121" s="9" t="str">
        <f t="shared" si="8"/>
        <v>2000/9末</v>
      </c>
      <c r="B121" s="9" t="str">
        <f t="shared" si="8"/>
        <v>平成12/9末</v>
      </c>
      <c r="C121" s="16">
        <v>119</v>
      </c>
      <c r="D121" s="16">
        <v>123</v>
      </c>
      <c r="E121" s="17" t="s">
        <v>160</v>
      </c>
      <c r="F121" s="16">
        <v>413</v>
      </c>
      <c r="G121" s="16"/>
      <c r="H121" s="16">
        <v>413</v>
      </c>
      <c r="I121" s="16"/>
      <c r="J121" s="16">
        <v>826</v>
      </c>
      <c r="K121" s="16"/>
      <c r="L121" s="16">
        <v>245</v>
      </c>
      <c r="M121" s="6" t="s">
        <v>305</v>
      </c>
    </row>
    <row r="122" spans="1:13" x14ac:dyDescent="0.2">
      <c r="A122" s="7" t="str">
        <f t="shared" si="8"/>
        <v>2000/9末</v>
      </c>
      <c r="B122" s="7" t="str">
        <f t="shared" si="8"/>
        <v>平成12/9末</v>
      </c>
      <c r="C122" s="14">
        <v>120</v>
      </c>
      <c r="D122" s="14">
        <v>124</v>
      </c>
      <c r="E122" s="15" t="s">
        <v>161</v>
      </c>
      <c r="F122" s="14">
        <v>157</v>
      </c>
      <c r="G122" s="14"/>
      <c r="H122" s="14">
        <v>177</v>
      </c>
      <c r="I122" s="14"/>
      <c r="J122" s="14">
        <v>334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2000/9末</v>
      </c>
      <c r="B123" s="9" t="str">
        <f t="shared" si="8"/>
        <v>平成12/9末</v>
      </c>
      <c r="C123" s="16">
        <v>121</v>
      </c>
      <c r="D123" s="16">
        <v>125</v>
      </c>
      <c r="E123" s="17" t="s">
        <v>683</v>
      </c>
      <c r="F123" s="16">
        <v>321</v>
      </c>
      <c r="G123" s="16"/>
      <c r="H123" s="16">
        <v>323</v>
      </c>
      <c r="I123" s="16"/>
      <c r="J123" s="16">
        <v>644</v>
      </c>
      <c r="K123" s="16"/>
      <c r="L123" s="16">
        <v>185</v>
      </c>
      <c r="M123" s="6" t="s">
        <v>305</v>
      </c>
    </row>
    <row r="124" spans="1:13" x14ac:dyDescent="0.2">
      <c r="A124" s="7" t="str">
        <f t="shared" si="8"/>
        <v>2000/9末</v>
      </c>
      <c r="B124" s="7" t="str">
        <f t="shared" si="8"/>
        <v>平成12/9末</v>
      </c>
      <c r="C124" s="14">
        <v>122</v>
      </c>
      <c r="D124" s="14">
        <v>126</v>
      </c>
      <c r="E124" s="15" t="s">
        <v>163</v>
      </c>
      <c r="F124" s="14">
        <v>124</v>
      </c>
      <c r="G124" s="14"/>
      <c r="H124" s="14">
        <v>141</v>
      </c>
      <c r="I124" s="14"/>
      <c r="J124" s="14">
        <v>265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2000/9末</v>
      </c>
      <c r="B125" s="9" t="str">
        <f t="shared" si="8"/>
        <v>平成12/9末</v>
      </c>
      <c r="C125" s="16">
        <v>123</v>
      </c>
      <c r="D125" s="16">
        <v>127</v>
      </c>
      <c r="E125" s="17" t="s">
        <v>164</v>
      </c>
      <c r="F125" s="16">
        <v>36</v>
      </c>
      <c r="G125" s="16"/>
      <c r="H125" s="16">
        <v>44</v>
      </c>
      <c r="I125" s="16"/>
      <c r="J125" s="16">
        <v>80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2000/9末</v>
      </c>
      <c r="B126" s="7" t="str">
        <f t="shared" si="8"/>
        <v>平成12/9末</v>
      </c>
      <c r="C126" s="14">
        <v>124</v>
      </c>
      <c r="D126" s="14">
        <v>128</v>
      </c>
      <c r="E126" s="15" t="s">
        <v>165</v>
      </c>
      <c r="F126" s="14">
        <v>126</v>
      </c>
      <c r="G126" s="14"/>
      <c r="H126" s="14">
        <v>138</v>
      </c>
      <c r="I126" s="14"/>
      <c r="J126" s="14">
        <v>264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2000/9末</v>
      </c>
      <c r="B127" s="9" t="str">
        <f t="shared" si="8"/>
        <v>平成12/9末</v>
      </c>
      <c r="C127" s="16">
        <v>125</v>
      </c>
      <c r="D127" s="16">
        <v>129</v>
      </c>
      <c r="E127" s="17" t="s">
        <v>166</v>
      </c>
      <c r="F127" s="16">
        <v>95</v>
      </c>
      <c r="G127" s="16"/>
      <c r="H127" s="16">
        <v>106</v>
      </c>
      <c r="I127" s="16"/>
      <c r="J127" s="16">
        <v>201</v>
      </c>
      <c r="K127" s="16"/>
      <c r="L127" s="16">
        <v>49</v>
      </c>
      <c r="M127" s="6" t="s">
        <v>305</v>
      </c>
    </row>
    <row r="128" spans="1:13" x14ac:dyDescent="0.2">
      <c r="A128" s="7" t="str">
        <f t="shared" si="8"/>
        <v>2000/9末</v>
      </c>
      <c r="B128" s="7" t="str">
        <f t="shared" si="8"/>
        <v>平成12/9末</v>
      </c>
      <c r="C128" s="14">
        <v>126</v>
      </c>
      <c r="D128" s="14">
        <v>150</v>
      </c>
      <c r="E128" s="15" t="s">
        <v>169</v>
      </c>
      <c r="F128" s="14">
        <v>204</v>
      </c>
      <c r="G128" s="14"/>
      <c r="H128" s="14">
        <v>216</v>
      </c>
      <c r="I128" s="14"/>
      <c r="J128" s="14">
        <v>420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2000/9末</v>
      </c>
      <c r="B129" s="9" t="str">
        <f t="shared" si="8"/>
        <v>平成12/9末</v>
      </c>
      <c r="C129" s="16">
        <v>127</v>
      </c>
      <c r="D129" s="16">
        <v>151</v>
      </c>
      <c r="E129" s="17" t="s">
        <v>170</v>
      </c>
      <c r="F129" s="16">
        <v>401</v>
      </c>
      <c r="G129" s="16"/>
      <c r="H129" s="16">
        <v>404</v>
      </c>
      <c r="I129" s="16"/>
      <c r="J129" s="16">
        <v>805</v>
      </c>
      <c r="K129" s="16"/>
      <c r="L129" s="16">
        <v>225</v>
      </c>
      <c r="M129" s="6" t="s">
        <v>306</v>
      </c>
    </row>
    <row r="130" spans="1:13" x14ac:dyDescent="0.2">
      <c r="A130" s="7" t="str">
        <f t="shared" si="8"/>
        <v>2000/9末</v>
      </c>
      <c r="B130" s="7" t="str">
        <f t="shared" si="8"/>
        <v>平成12/9末</v>
      </c>
      <c r="C130" s="14">
        <v>128</v>
      </c>
      <c r="D130" s="14">
        <v>152</v>
      </c>
      <c r="E130" s="15" t="s">
        <v>171</v>
      </c>
      <c r="F130" s="14">
        <v>402</v>
      </c>
      <c r="G130" s="14"/>
      <c r="H130" s="14">
        <v>432</v>
      </c>
      <c r="I130" s="14"/>
      <c r="J130" s="14">
        <v>834</v>
      </c>
      <c r="K130" s="14"/>
      <c r="L130" s="14">
        <v>225</v>
      </c>
      <c r="M130" s="8" t="s">
        <v>306</v>
      </c>
    </row>
    <row r="131" spans="1:13" x14ac:dyDescent="0.2">
      <c r="A131" s="9" t="str">
        <f t="shared" si="8"/>
        <v>2000/9末</v>
      </c>
      <c r="B131" s="9" t="str">
        <f t="shared" si="8"/>
        <v>平成12/9末</v>
      </c>
      <c r="C131" s="16">
        <v>129</v>
      </c>
      <c r="D131" s="16">
        <v>153</v>
      </c>
      <c r="E131" s="17" t="s">
        <v>172</v>
      </c>
      <c r="F131" s="16">
        <v>182</v>
      </c>
      <c r="G131" s="16"/>
      <c r="H131" s="16">
        <v>186</v>
      </c>
      <c r="I131" s="16"/>
      <c r="J131" s="16">
        <v>368</v>
      </c>
      <c r="K131" s="16"/>
      <c r="L131" s="16">
        <v>106</v>
      </c>
      <c r="M131" s="6" t="s">
        <v>306</v>
      </c>
    </row>
    <row r="132" spans="1:13" x14ac:dyDescent="0.2">
      <c r="A132" s="7" t="str">
        <f t="shared" si="8"/>
        <v>2000/9末</v>
      </c>
      <c r="B132" s="7" t="str">
        <f t="shared" si="8"/>
        <v>平成12/9末</v>
      </c>
      <c r="C132" s="14">
        <v>130</v>
      </c>
      <c r="D132" s="14">
        <v>154</v>
      </c>
      <c r="E132" s="15" t="s">
        <v>173</v>
      </c>
      <c r="F132" s="14">
        <v>170</v>
      </c>
      <c r="G132" s="14"/>
      <c r="H132" s="14">
        <v>186</v>
      </c>
      <c r="I132" s="14"/>
      <c r="J132" s="14">
        <v>356</v>
      </c>
      <c r="K132" s="14"/>
      <c r="L132" s="14">
        <v>91</v>
      </c>
      <c r="M132" s="8" t="s">
        <v>306</v>
      </c>
    </row>
    <row r="133" spans="1:13" x14ac:dyDescent="0.2">
      <c r="A133" s="9" t="str">
        <f t="shared" ref="A133:B148" si="9">A132</f>
        <v>2000/9末</v>
      </c>
      <c r="B133" s="9" t="str">
        <f t="shared" si="9"/>
        <v>平成12/9末</v>
      </c>
      <c r="C133" s="16">
        <v>131</v>
      </c>
      <c r="D133" s="16">
        <v>155</v>
      </c>
      <c r="E133" s="17" t="s">
        <v>174</v>
      </c>
      <c r="F133" s="16">
        <v>135</v>
      </c>
      <c r="G133" s="16"/>
      <c r="H133" s="16">
        <v>131</v>
      </c>
      <c r="I133" s="16"/>
      <c r="J133" s="16">
        <v>266</v>
      </c>
      <c r="K133" s="16"/>
      <c r="L133" s="16">
        <v>86</v>
      </c>
      <c r="M133" s="6" t="s">
        <v>306</v>
      </c>
    </row>
    <row r="134" spans="1:13" x14ac:dyDescent="0.2">
      <c r="A134" s="7" t="str">
        <f t="shared" si="9"/>
        <v>2000/9末</v>
      </c>
      <c r="B134" s="7" t="str">
        <f t="shared" si="9"/>
        <v>平成12/9末</v>
      </c>
      <c r="C134" s="14">
        <v>132</v>
      </c>
      <c r="D134" s="14">
        <v>157</v>
      </c>
      <c r="E134" s="15" t="s">
        <v>175</v>
      </c>
      <c r="F134" s="14">
        <v>98</v>
      </c>
      <c r="G134" s="14"/>
      <c r="H134" s="14">
        <v>98</v>
      </c>
      <c r="I134" s="14"/>
      <c r="J134" s="14">
        <v>196</v>
      </c>
      <c r="K134" s="14"/>
      <c r="L134" s="14">
        <v>187</v>
      </c>
      <c r="M134" s="8" t="s">
        <v>306</v>
      </c>
    </row>
    <row r="135" spans="1:13" x14ac:dyDescent="0.2">
      <c r="A135" s="9" t="str">
        <f t="shared" si="9"/>
        <v>2000/9末</v>
      </c>
      <c r="B135" s="9" t="str">
        <f t="shared" si="9"/>
        <v>平成12/9末</v>
      </c>
      <c r="C135" s="16">
        <v>133</v>
      </c>
      <c r="D135" s="16">
        <v>158</v>
      </c>
      <c r="E135" s="17" t="s">
        <v>176</v>
      </c>
      <c r="F135" s="16">
        <v>19</v>
      </c>
      <c r="G135" s="16"/>
      <c r="H135" s="16">
        <v>81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2000/9末</v>
      </c>
      <c r="B136" s="7" t="str">
        <f t="shared" si="9"/>
        <v>平成12/9末</v>
      </c>
      <c r="C136" s="14">
        <v>134</v>
      </c>
      <c r="D136" s="14">
        <v>159</v>
      </c>
      <c r="E136" s="15" t="s">
        <v>177</v>
      </c>
      <c r="F136" s="14">
        <v>23</v>
      </c>
      <c r="G136" s="14"/>
      <c r="H136" s="14">
        <v>56</v>
      </c>
      <c r="I136" s="14"/>
      <c r="J136" s="14">
        <f>人口９月[[#This Row],[男性人数]]+人口９月[[#This Row],[女性人数]]</f>
        <v>79</v>
      </c>
      <c r="K136" s="14"/>
      <c r="L136" s="14">
        <v>75</v>
      </c>
      <c r="M136" s="8" t="s">
        <v>307</v>
      </c>
    </row>
    <row r="137" spans="1:13" x14ac:dyDescent="0.2">
      <c r="A137" s="9" t="str">
        <f t="shared" si="9"/>
        <v>2000/9末</v>
      </c>
      <c r="B137" s="9" t="str">
        <f t="shared" si="9"/>
        <v>平成12/9末</v>
      </c>
      <c r="C137" s="16">
        <v>135</v>
      </c>
      <c r="D137" s="16">
        <v>160</v>
      </c>
      <c r="E137" s="17" t="s">
        <v>624</v>
      </c>
      <c r="F137" s="16">
        <v>112</v>
      </c>
      <c r="G137" s="16"/>
      <c r="H137" s="16">
        <v>97</v>
      </c>
      <c r="I137" s="16"/>
      <c r="J137" s="16">
        <f>人口９月[[#This Row],[男性人数]]+人口９月[[#This Row],[女性人数]]</f>
        <v>209</v>
      </c>
      <c r="K137" s="16"/>
      <c r="L137" s="16">
        <v>88</v>
      </c>
      <c r="M137" s="6" t="s">
        <v>307</v>
      </c>
    </row>
    <row r="138" spans="1:13" x14ac:dyDescent="0.2">
      <c r="A138" s="7" t="str">
        <f t="shared" si="9"/>
        <v>2000/9末</v>
      </c>
      <c r="B138" s="7" t="str">
        <f t="shared" si="9"/>
        <v>平成12/9末</v>
      </c>
      <c r="C138" s="14">
        <v>136</v>
      </c>
      <c r="D138" s="14">
        <v>161</v>
      </c>
      <c r="E138" s="15" t="s">
        <v>178</v>
      </c>
      <c r="F138" s="14">
        <v>177</v>
      </c>
      <c r="G138" s="14"/>
      <c r="H138" s="14">
        <v>172</v>
      </c>
      <c r="I138" s="14"/>
      <c r="J138" s="14">
        <f>人口９月[[#This Row],[男性人数]]+人口９月[[#This Row],[女性人数]]</f>
        <v>349</v>
      </c>
      <c r="K138" s="14"/>
      <c r="L138" s="14">
        <v>121</v>
      </c>
      <c r="M138" s="8" t="s">
        <v>307</v>
      </c>
    </row>
    <row r="139" spans="1:13" x14ac:dyDescent="0.2">
      <c r="A139" s="9" t="str">
        <f t="shared" si="9"/>
        <v>2000/9末</v>
      </c>
      <c r="B139" s="9" t="str">
        <f t="shared" si="9"/>
        <v>平成12/9末</v>
      </c>
      <c r="C139" s="16">
        <v>137</v>
      </c>
      <c r="D139" s="16">
        <v>162</v>
      </c>
      <c r="E139" s="17" t="s">
        <v>179</v>
      </c>
      <c r="F139" s="16">
        <v>112</v>
      </c>
      <c r="G139" s="16"/>
      <c r="H139" s="16">
        <v>99</v>
      </c>
      <c r="I139" s="16"/>
      <c r="J139" s="16">
        <f>人口９月[[#This Row],[男性人数]]+人口９月[[#This Row],[女性人数]]</f>
        <v>211</v>
      </c>
      <c r="K139" s="16"/>
      <c r="L139" s="16">
        <v>78</v>
      </c>
      <c r="M139" s="6" t="s">
        <v>307</v>
      </c>
    </row>
    <row r="140" spans="1:13" x14ac:dyDescent="0.2">
      <c r="A140" s="7" t="str">
        <f t="shared" si="9"/>
        <v>2000/9末</v>
      </c>
      <c r="B140" s="7" t="str">
        <f t="shared" si="9"/>
        <v>平成12/9末</v>
      </c>
      <c r="C140" s="14">
        <v>138</v>
      </c>
      <c r="D140" s="14">
        <v>163</v>
      </c>
      <c r="E140" s="15" t="s">
        <v>180</v>
      </c>
      <c r="F140" s="14">
        <v>61</v>
      </c>
      <c r="G140" s="14"/>
      <c r="H140" s="14">
        <v>62</v>
      </c>
      <c r="I140" s="14"/>
      <c r="J140" s="14">
        <f>人口９月[[#This Row],[男性人数]]+人口９月[[#This Row],[女性人数]]</f>
        <v>123</v>
      </c>
      <c r="K140" s="14"/>
      <c r="L140" s="14">
        <v>38</v>
      </c>
      <c r="M140" s="8" t="s">
        <v>307</v>
      </c>
    </row>
    <row r="141" spans="1:13" x14ac:dyDescent="0.2">
      <c r="A141" s="9" t="str">
        <f t="shared" si="9"/>
        <v>2000/9末</v>
      </c>
      <c r="B141" s="9" t="str">
        <f t="shared" si="9"/>
        <v>平成12/9末</v>
      </c>
      <c r="C141" s="16">
        <v>139</v>
      </c>
      <c r="D141" s="16">
        <v>164</v>
      </c>
      <c r="E141" s="17" t="s">
        <v>181</v>
      </c>
      <c r="F141" s="16">
        <v>92</v>
      </c>
      <c r="G141" s="16"/>
      <c r="H141" s="16">
        <v>104</v>
      </c>
      <c r="I141" s="16"/>
      <c r="J141" s="16">
        <f>人口９月[[#This Row],[男性人数]]+人口９月[[#This Row],[女性人数]]</f>
        <v>196</v>
      </c>
      <c r="K141" s="16"/>
      <c r="L141" s="16">
        <v>58</v>
      </c>
      <c r="M141" s="6" t="s">
        <v>307</v>
      </c>
    </row>
    <row r="142" spans="1:13" x14ac:dyDescent="0.2">
      <c r="A142" s="7" t="str">
        <f t="shared" si="9"/>
        <v>2000/9末</v>
      </c>
      <c r="B142" s="7" t="str">
        <f t="shared" si="9"/>
        <v>平成12/9末</v>
      </c>
      <c r="C142" s="14">
        <v>140</v>
      </c>
      <c r="D142" s="14">
        <v>165</v>
      </c>
      <c r="E142" s="15" t="s">
        <v>182</v>
      </c>
      <c r="F142" s="14">
        <v>77</v>
      </c>
      <c r="G142" s="14"/>
      <c r="H142" s="14">
        <v>82</v>
      </c>
      <c r="I142" s="14"/>
      <c r="J142" s="14">
        <f>人口９月[[#This Row],[男性人数]]+人口９月[[#This Row],[女性人数]]</f>
        <v>159</v>
      </c>
      <c r="K142" s="14"/>
      <c r="L142" s="14">
        <v>44</v>
      </c>
      <c r="M142" s="8" t="s">
        <v>307</v>
      </c>
    </row>
    <row r="143" spans="1:13" x14ac:dyDescent="0.2">
      <c r="A143" s="9" t="str">
        <f t="shared" si="9"/>
        <v>2000/9末</v>
      </c>
      <c r="B143" s="9" t="str">
        <f t="shared" si="9"/>
        <v>平成12/9末</v>
      </c>
      <c r="C143" s="16">
        <v>141</v>
      </c>
      <c r="D143" s="16">
        <v>166</v>
      </c>
      <c r="E143" s="17" t="s">
        <v>183</v>
      </c>
      <c r="F143" s="128">
        <v>182</v>
      </c>
      <c r="G143" s="16"/>
      <c r="H143" s="16">
        <v>200</v>
      </c>
      <c r="I143" s="16"/>
      <c r="J143" s="16">
        <f>人口９月[[#This Row],[男性人数]]+人口９月[[#This Row],[女性人数]]</f>
        <v>382</v>
      </c>
      <c r="K143" s="16"/>
      <c r="L143" s="16">
        <v>106</v>
      </c>
      <c r="M143" s="6" t="s">
        <v>307</v>
      </c>
    </row>
    <row r="144" spans="1:13" x14ac:dyDescent="0.2">
      <c r="A144" s="7" t="str">
        <f t="shared" si="9"/>
        <v>2000/9末</v>
      </c>
      <c r="B144" s="7" t="str">
        <f t="shared" si="9"/>
        <v>平成12/9末</v>
      </c>
      <c r="C144" s="14">
        <v>142</v>
      </c>
      <c r="D144" s="14">
        <v>167</v>
      </c>
      <c r="E144" s="15" t="s">
        <v>184</v>
      </c>
      <c r="F144" s="129">
        <v>203</v>
      </c>
      <c r="G144" s="14"/>
      <c r="H144" s="14">
        <v>204</v>
      </c>
      <c r="I144" s="14"/>
      <c r="J144" s="14">
        <f>人口９月[[#This Row],[男性人数]]+人口９月[[#This Row],[女性人数]]</f>
        <v>407</v>
      </c>
      <c r="K144" s="14"/>
      <c r="L144" s="14">
        <v>117</v>
      </c>
      <c r="M144" s="8" t="s">
        <v>307</v>
      </c>
    </row>
    <row r="145" spans="1:13" x14ac:dyDescent="0.2">
      <c r="A145" s="9" t="str">
        <f t="shared" si="9"/>
        <v>2000/9末</v>
      </c>
      <c r="B145" s="9" t="str">
        <f t="shared" si="9"/>
        <v>平成12/9末</v>
      </c>
      <c r="C145" s="16">
        <v>143</v>
      </c>
      <c r="D145" s="16">
        <v>168</v>
      </c>
      <c r="E145" s="17" t="s">
        <v>185</v>
      </c>
      <c r="F145" s="128">
        <v>338</v>
      </c>
      <c r="G145" s="16"/>
      <c r="H145" s="16">
        <v>313</v>
      </c>
      <c r="I145" s="16"/>
      <c r="J145" s="16">
        <f>人口９月[[#This Row],[男性人数]]+人口９月[[#This Row],[女性人数]]</f>
        <v>651</v>
      </c>
      <c r="K145" s="16"/>
      <c r="L145" s="16">
        <v>220</v>
      </c>
      <c r="M145" s="6" t="s">
        <v>307</v>
      </c>
    </row>
    <row r="146" spans="1:13" x14ac:dyDescent="0.2">
      <c r="A146" s="7" t="str">
        <f t="shared" si="9"/>
        <v>2000/9末</v>
      </c>
      <c r="B146" s="7" t="str">
        <f t="shared" si="9"/>
        <v>平成12/9末</v>
      </c>
      <c r="C146" s="14">
        <v>144</v>
      </c>
      <c r="D146" s="14">
        <v>169</v>
      </c>
      <c r="E146" s="15" t="s">
        <v>186</v>
      </c>
      <c r="F146" s="129">
        <v>192</v>
      </c>
      <c r="G146" s="14"/>
      <c r="H146" s="14">
        <v>208</v>
      </c>
      <c r="I146" s="14"/>
      <c r="J146" s="14">
        <f>人口９月[[#This Row],[男性人数]]+人口９月[[#This Row],[女性人数]]</f>
        <v>400</v>
      </c>
      <c r="K146" s="14"/>
      <c r="L146" s="14">
        <v>125</v>
      </c>
      <c r="M146" s="8" t="s">
        <v>307</v>
      </c>
    </row>
    <row r="147" spans="1:13" x14ac:dyDescent="0.2">
      <c r="A147" s="9" t="str">
        <f t="shared" si="9"/>
        <v>2000/9末</v>
      </c>
      <c r="B147" s="9" t="str">
        <f t="shared" si="9"/>
        <v>平成12/9末</v>
      </c>
      <c r="C147" s="16">
        <v>145</v>
      </c>
      <c r="D147" s="16">
        <v>170</v>
      </c>
      <c r="E147" s="17" t="s">
        <v>187</v>
      </c>
      <c r="F147" s="128">
        <v>537</v>
      </c>
      <c r="G147" s="16"/>
      <c r="H147" s="16">
        <v>562</v>
      </c>
      <c r="I147" s="16"/>
      <c r="J147" s="16">
        <f>人口９月[[#This Row],[男性人数]]+人口９月[[#This Row],[女性人数]]</f>
        <v>1099</v>
      </c>
      <c r="K147" s="16"/>
      <c r="L147" s="16">
        <v>314</v>
      </c>
      <c r="M147" s="6" t="s">
        <v>307</v>
      </c>
    </row>
    <row r="148" spans="1:13" x14ac:dyDescent="0.2">
      <c r="A148" s="7" t="str">
        <f t="shared" si="9"/>
        <v>2000/9末</v>
      </c>
      <c r="B148" s="7" t="str">
        <f t="shared" si="9"/>
        <v>平成12/9末</v>
      </c>
      <c r="C148" s="14">
        <v>146</v>
      </c>
      <c r="D148" s="14">
        <v>171</v>
      </c>
      <c r="E148" s="15" t="s">
        <v>188</v>
      </c>
      <c r="F148" s="129">
        <v>327</v>
      </c>
      <c r="G148" s="14"/>
      <c r="H148" s="14">
        <v>336</v>
      </c>
      <c r="I148" s="14"/>
      <c r="J148" s="14">
        <f>人口９月[[#This Row],[男性人数]]+人口９月[[#This Row],[女性人数]]</f>
        <v>663</v>
      </c>
      <c r="K148" s="14"/>
      <c r="L148" s="14">
        <v>175</v>
      </c>
      <c r="M148" s="8" t="s">
        <v>307</v>
      </c>
    </row>
    <row r="149" spans="1:13" x14ac:dyDescent="0.2">
      <c r="A149" s="9" t="str">
        <f t="shared" ref="A149:B164" si="10">A148</f>
        <v>2000/9末</v>
      </c>
      <c r="B149" s="9" t="str">
        <f t="shared" si="10"/>
        <v>平成12/9末</v>
      </c>
      <c r="C149" s="16">
        <v>147</v>
      </c>
      <c r="D149" s="16">
        <v>172</v>
      </c>
      <c r="E149" s="17" t="s">
        <v>189</v>
      </c>
      <c r="F149" s="128">
        <v>507</v>
      </c>
      <c r="G149" s="16"/>
      <c r="H149" s="16">
        <v>481</v>
      </c>
      <c r="I149" s="16"/>
      <c r="J149" s="16">
        <f>人口９月[[#This Row],[男性人数]]+人口９月[[#This Row],[女性人数]]</f>
        <v>988</v>
      </c>
      <c r="K149" s="16"/>
      <c r="L149" s="16">
        <v>306</v>
      </c>
      <c r="M149" s="6" t="s">
        <v>307</v>
      </c>
    </row>
    <row r="150" spans="1:13" x14ac:dyDescent="0.2">
      <c r="A150" s="7" t="str">
        <f t="shared" si="10"/>
        <v>2000/9末</v>
      </c>
      <c r="B150" s="7" t="str">
        <f t="shared" si="10"/>
        <v>平成12/9末</v>
      </c>
      <c r="C150" s="14">
        <v>148</v>
      </c>
      <c r="D150" s="14">
        <v>173</v>
      </c>
      <c r="E150" s="15" t="s">
        <v>190</v>
      </c>
      <c r="F150" s="129">
        <v>316</v>
      </c>
      <c r="G150" s="14"/>
      <c r="H150" s="14">
        <v>306</v>
      </c>
      <c r="I150" s="14"/>
      <c r="J150" s="14">
        <f>人口９月[[#This Row],[男性人数]]+人口９月[[#This Row],[女性人数]]</f>
        <v>622</v>
      </c>
      <c r="K150" s="14"/>
      <c r="L150" s="14">
        <v>181</v>
      </c>
      <c r="M150" s="8" t="s">
        <v>307</v>
      </c>
    </row>
    <row r="151" spans="1:13" x14ac:dyDescent="0.2">
      <c r="A151" s="9" t="str">
        <f t="shared" si="10"/>
        <v>2000/9末</v>
      </c>
      <c r="B151" s="9" t="str">
        <f t="shared" si="10"/>
        <v>平成12/9末</v>
      </c>
      <c r="C151" s="16">
        <v>149</v>
      </c>
      <c r="D151" s="16">
        <v>174</v>
      </c>
      <c r="E151" s="17" t="s">
        <v>625</v>
      </c>
      <c r="F151" s="128">
        <v>1</v>
      </c>
      <c r="G151" s="16"/>
      <c r="H151" s="16">
        <v>2</v>
      </c>
      <c r="I151" s="16"/>
      <c r="J151" s="16">
        <f>人口９月[[#This Row],[男性人数]]+人口９月[[#This Row],[女性人数]]</f>
        <v>3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2000/9末</v>
      </c>
      <c r="B152" s="7" t="str">
        <f t="shared" si="10"/>
        <v>平成12/9末</v>
      </c>
      <c r="C152" s="14">
        <v>150</v>
      </c>
      <c r="D152" s="14">
        <v>175</v>
      </c>
      <c r="E152" s="15" t="s">
        <v>626</v>
      </c>
      <c r="F152" s="129">
        <v>228</v>
      </c>
      <c r="G152" s="14"/>
      <c r="H152" s="14">
        <v>222</v>
      </c>
      <c r="I152" s="14"/>
      <c r="J152" s="14">
        <f>人口９月[[#This Row],[男性人数]]+人口９月[[#This Row],[女性人数]]</f>
        <v>450</v>
      </c>
      <c r="K152" s="14"/>
      <c r="L152" s="14">
        <v>150</v>
      </c>
      <c r="M152" s="8" t="s">
        <v>307</v>
      </c>
    </row>
    <row r="153" spans="1:13" x14ac:dyDescent="0.2">
      <c r="A153" s="9" t="str">
        <f t="shared" si="10"/>
        <v>2000/9末</v>
      </c>
      <c r="B153" s="9" t="str">
        <f t="shared" si="10"/>
        <v>平成12/9末</v>
      </c>
      <c r="C153" s="16">
        <v>151</v>
      </c>
      <c r="D153" s="16">
        <v>176</v>
      </c>
      <c r="E153" s="17" t="s">
        <v>627</v>
      </c>
      <c r="F153" s="128">
        <v>143</v>
      </c>
      <c r="G153" s="16"/>
      <c r="H153" s="16">
        <v>155</v>
      </c>
      <c r="I153" s="16"/>
      <c r="J153" s="16">
        <f>人口９月[[#This Row],[男性人数]]+人口９月[[#This Row],[女性人数]]</f>
        <v>298</v>
      </c>
      <c r="K153" s="16"/>
      <c r="L153" s="16">
        <v>95</v>
      </c>
      <c r="M153" s="6" t="s">
        <v>307</v>
      </c>
    </row>
    <row r="154" spans="1:13" x14ac:dyDescent="0.2">
      <c r="A154" s="7" t="str">
        <f t="shared" si="10"/>
        <v>2000/9末</v>
      </c>
      <c r="B154" s="7" t="str">
        <f t="shared" si="10"/>
        <v>平成12/9末</v>
      </c>
      <c r="C154" s="14">
        <v>152</v>
      </c>
      <c r="D154" s="14">
        <v>177</v>
      </c>
      <c r="E154" s="15" t="s">
        <v>191</v>
      </c>
      <c r="F154" s="129">
        <v>73</v>
      </c>
      <c r="G154" s="14"/>
      <c r="H154" s="14">
        <v>69</v>
      </c>
      <c r="I154" s="14"/>
      <c r="J154" s="14">
        <f>人口９月[[#This Row],[男性人数]]+人口９月[[#This Row],[女性人数]]</f>
        <v>142</v>
      </c>
      <c r="K154" s="14"/>
      <c r="L154" s="14">
        <v>48</v>
      </c>
      <c r="M154" s="8" t="s">
        <v>307</v>
      </c>
    </row>
    <row r="155" spans="1:13" x14ac:dyDescent="0.2">
      <c r="A155" s="9" t="str">
        <f t="shared" si="10"/>
        <v>2000/9末</v>
      </c>
      <c r="B155" s="9" t="str">
        <f t="shared" si="10"/>
        <v>平成12/9末</v>
      </c>
      <c r="C155" s="16">
        <v>153</v>
      </c>
      <c r="D155" s="16">
        <v>178</v>
      </c>
      <c r="E155" s="17" t="s">
        <v>192</v>
      </c>
      <c r="F155" s="128">
        <v>63</v>
      </c>
      <c r="G155" s="16"/>
      <c r="H155" s="16">
        <v>67</v>
      </c>
      <c r="I155" s="16"/>
      <c r="J155" s="16">
        <f>人口９月[[#This Row],[男性人数]]+人口９月[[#This Row],[女性人数]]</f>
        <v>130</v>
      </c>
      <c r="K155" s="16"/>
      <c r="L155" s="16">
        <v>43</v>
      </c>
      <c r="M155" s="6" t="s">
        <v>307</v>
      </c>
    </row>
    <row r="156" spans="1:13" x14ac:dyDescent="0.2">
      <c r="A156" s="7" t="str">
        <f t="shared" si="10"/>
        <v>2000/9末</v>
      </c>
      <c r="B156" s="7" t="str">
        <f t="shared" si="10"/>
        <v>平成12/9末</v>
      </c>
      <c r="C156" s="14">
        <v>154</v>
      </c>
      <c r="D156" s="14">
        <v>179</v>
      </c>
      <c r="E156" s="15" t="s">
        <v>193</v>
      </c>
      <c r="F156" s="129">
        <v>219</v>
      </c>
      <c r="G156" s="14"/>
      <c r="H156" s="14">
        <v>227</v>
      </c>
      <c r="I156" s="14"/>
      <c r="J156" s="14">
        <f>人口９月[[#This Row],[男性人数]]+人口９月[[#This Row],[女性人数]]</f>
        <v>446</v>
      </c>
      <c r="K156" s="14"/>
      <c r="L156" s="14">
        <v>153</v>
      </c>
      <c r="M156" s="8" t="s">
        <v>307</v>
      </c>
    </row>
    <row r="157" spans="1:13" x14ac:dyDescent="0.2">
      <c r="A157" s="9" t="str">
        <f t="shared" si="10"/>
        <v>2000/9末</v>
      </c>
      <c r="B157" s="9" t="str">
        <f t="shared" si="10"/>
        <v>平成12/9末</v>
      </c>
      <c r="C157" s="16">
        <v>155</v>
      </c>
      <c r="D157" s="16">
        <v>180</v>
      </c>
      <c r="E157" s="17" t="s">
        <v>196</v>
      </c>
      <c r="F157" s="128">
        <v>136</v>
      </c>
      <c r="G157" s="16"/>
      <c r="H157" s="16">
        <v>155</v>
      </c>
      <c r="I157" s="16"/>
      <c r="J157" s="16">
        <v>291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2000/9末</v>
      </c>
      <c r="B158" s="7" t="str">
        <f t="shared" si="10"/>
        <v>平成12/9末</v>
      </c>
      <c r="C158" s="14">
        <v>156</v>
      </c>
      <c r="D158" s="14">
        <v>181</v>
      </c>
      <c r="E158" s="15" t="s">
        <v>197</v>
      </c>
      <c r="F158" s="129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2000/9末</v>
      </c>
      <c r="B159" s="9" t="str">
        <f t="shared" si="10"/>
        <v>平成12/9末</v>
      </c>
      <c r="C159" s="16">
        <v>157</v>
      </c>
      <c r="D159" s="16">
        <v>182</v>
      </c>
      <c r="E159" s="17" t="s">
        <v>198</v>
      </c>
      <c r="F159" s="128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2000/9末</v>
      </c>
      <c r="B160" s="7" t="str">
        <f t="shared" si="10"/>
        <v>平成12/9末</v>
      </c>
      <c r="C160" s="14">
        <v>158</v>
      </c>
      <c r="D160" s="14">
        <v>183</v>
      </c>
      <c r="E160" s="15" t="s">
        <v>199</v>
      </c>
      <c r="F160" s="129">
        <v>503</v>
      </c>
      <c r="G160" s="14"/>
      <c r="H160" s="14">
        <v>533</v>
      </c>
      <c r="I160" s="14"/>
      <c r="J160" s="14">
        <v>1036</v>
      </c>
      <c r="K160" s="14"/>
      <c r="L160" s="14">
        <v>278</v>
      </c>
      <c r="M160" s="8" t="s">
        <v>308</v>
      </c>
    </row>
    <row r="161" spans="1:13" x14ac:dyDescent="0.2">
      <c r="A161" s="9" t="str">
        <f t="shared" si="10"/>
        <v>2000/9末</v>
      </c>
      <c r="B161" s="9" t="str">
        <f t="shared" si="10"/>
        <v>平成12/9末</v>
      </c>
      <c r="C161" s="16">
        <v>159</v>
      </c>
      <c r="D161" s="16">
        <v>184</v>
      </c>
      <c r="E161" s="17" t="s">
        <v>200</v>
      </c>
      <c r="F161" s="128">
        <v>164</v>
      </c>
      <c r="G161" s="16"/>
      <c r="H161" s="16">
        <v>147</v>
      </c>
      <c r="I161" s="16"/>
      <c r="J161" s="16">
        <v>311</v>
      </c>
      <c r="K161" s="16"/>
      <c r="L161" s="16">
        <v>82</v>
      </c>
      <c r="M161" s="6" t="s">
        <v>308</v>
      </c>
    </row>
    <row r="162" spans="1:13" x14ac:dyDescent="0.2">
      <c r="A162" s="7" t="str">
        <f t="shared" si="10"/>
        <v>2000/9末</v>
      </c>
      <c r="B162" s="7" t="str">
        <f t="shared" si="10"/>
        <v>平成12/9末</v>
      </c>
      <c r="C162" s="14">
        <v>160</v>
      </c>
      <c r="D162" s="14">
        <v>185</v>
      </c>
      <c r="E162" s="15" t="s">
        <v>201</v>
      </c>
      <c r="F162" s="129">
        <v>137</v>
      </c>
      <c r="G162" s="14"/>
      <c r="H162" s="14">
        <v>141</v>
      </c>
      <c r="I162" s="14"/>
      <c r="J162" s="14">
        <v>278</v>
      </c>
      <c r="K162" s="14"/>
      <c r="L162" s="14">
        <v>80</v>
      </c>
      <c r="M162" s="8" t="s">
        <v>308</v>
      </c>
    </row>
    <row r="163" spans="1:13" x14ac:dyDescent="0.2">
      <c r="A163" s="9" t="str">
        <f t="shared" si="10"/>
        <v>2000/9末</v>
      </c>
      <c r="B163" s="9" t="str">
        <f t="shared" si="10"/>
        <v>平成12/9末</v>
      </c>
      <c r="C163" s="16">
        <v>161</v>
      </c>
      <c r="D163" s="16">
        <v>186</v>
      </c>
      <c r="E163" s="17" t="s">
        <v>202</v>
      </c>
      <c r="F163" s="128">
        <v>237</v>
      </c>
      <c r="G163" s="16"/>
      <c r="H163" s="16">
        <v>220</v>
      </c>
      <c r="I163" s="16"/>
      <c r="J163" s="16">
        <v>457</v>
      </c>
      <c r="K163" s="16"/>
      <c r="L163" s="16">
        <v>163</v>
      </c>
      <c r="M163" s="6" t="s">
        <v>308</v>
      </c>
    </row>
    <row r="164" spans="1:13" x14ac:dyDescent="0.2">
      <c r="A164" s="7" t="str">
        <f t="shared" si="10"/>
        <v>2000/9末</v>
      </c>
      <c r="B164" s="7" t="str">
        <f t="shared" si="10"/>
        <v>平成12/9末</v>
      </c>
      <c r="C164" s="14">
        <v>162</v>
      </c>
      <c r="D164" s="14">
        <v>187</v>
      </c>
      <c r="E164" s="15" t="s">
        <v>203</v>
      </c>
      <c r="F164" s="129">
        <v>212</v>
      </c>
      <c r="G164" s="14"/>
      <c r="H164" s="14">
        <v>193</v>
      </c>
      <c r="I164" s="14"/>
      <c r="J164" s="14">
        <v>405</v>
      </c>
      <c r="K164" s="14"/>
      <c r="L164" s="14">
        <v>138</v>
      </c>
      <c r="M164" s="8" t="s">
        <v>308</v>
      </c>
    </row>
    <row r="165" spans="1:13" x14ac:dyDescent="0.2">
      <c r="A165" s="9" t="str">
        <f t="shared" ref="A165:B180" si="11">A164</f>
        <v>2000/9末</v>
      </c>
      <c r="B165" s="9" t="str">
        <f t="shared" si="11"/>
        <v>平成12/9末</v>
      </c>
      <c r="C165" s="16">
        <v>163</v>
      </c>
      <c r="D165" s="16">
        <v>188</v>
      </c>
      <c r="E165" s="17" t="s">
        <v>204</v>
      </c>
      <c r="F165" s="128">
        <v>226</v>
      </c>
      <c r="G165" s="16"/>
      <c r="H165" s="16">
        <v>204</v>
      </c>
      <c r="I165" s="16"/>
      <c r="J165" s="16">
        <v>430</v>
      </c>
      <c r="K165" s="16"/>
      <c r="L165" s="16">
        <v>138</v>
      </c>
      <c r="M165" s="6" t="s">
        <v>308</v>
      </c>
    </row>
    <row r="166" spans="1:13" x14ac:dyDescent="0.2">
      <c r="A166" s="7" t="str">
        <f t="shared" si="11"/>
        <v>2000/9末</v>
      </c>
      <c r="B166" s="7" t="str">
        <f t="shared" si="11"/>
        <v>平成12/9末</v>
      </c>
      <c r="C166" s="14">
        <v>164</v>
      </c>
      <c r="D166" s="14">
        <v>189</v>
      </c>
      <c r="E166" s="15" t="s">
        <v>205</v>
      </c>
      <c r="F166" s="14">
        <v>88</v>
      </c>
      <c r="G166" s="14"/>
      <c r="H166" s="14">
        <v>89</v>
      </c>
      <c r="I166" s="14"/>
      <c r="J166" s="14">
        <v>177</v>
      </c>
      <c r="K166" s="14"/>
      <c r="L166" s="14">
        <v>50</v>
      </c>
      <c r="M166" s="8" t="s">
        <v>308</v>
      </c>
    </row>
    <row r="167" spans="1:13" x14ac:dyDescent="0.2">
      <c r="A167" s="9" t="str">
        <f t="shared" si="11"/>
        <v>2000/9末</v>
      </c>
      <c r="B167" s="9" t="str">
        <f t="shared" si="11"/>
        <v>平成12/9末</v>
      </c>
      <c r="C167" s="16">
        <v>165</v>
      </c>
      <c r="D167" s="16">
        <v>190</v>
      </c>
      <c r="E167" s="17" t="s">
        <v>206</v>
      </c>
      <c r="F167" s="16">
        <v>174</v>
      </c>
      <c r="G167" s="16"/>
      <c r="H167" s="16">
        <v>168</v>
      </c>
      <c r="I167" s="16"/>
      <c r="J167" s="16">
        <v>342</v>
      </c>
      <c r="K167" s="16"/>
      <c r="L167" s="16">
        <v>110</v>
      </c>
      <c r="M167" s="6" t="s">
        <v>308</v>
      </c>
    </row>
    <row r="168" spans="1:13" x14ac:dyDescent="0.2">
      <c r="A168" s="7" t="str">
        <f t="shared" si="11"/>
        <v>2000/9末</v>
      </c>
      <c r="B168" s="7" t="str">
        <f t="shared" si="11"/>
        <v>平成12/9末</v>
      </c>
      <c r="C168" s="14">
        <v>166</v>
      </c>
      <c r="D168" s="14">
        <v>192</v>
      </c>
      <c r="E168" s="15" t="s">
        <v>207</v>
      </c>
      <c r="F168" s="14">
        <v>410</v>
      </c>
      <c r="G168" s="14"/>
      <c r="H168" s="14">
        <v>387</v>
      </c>
      <c r="I168" s="14"/>
      <c r="J168" s="14">
        <v>797</v>
      </c>
      <c r="K168" s="14"/>
      <c r="L168" s="14">
        <v>225</v>
      </c>
      <c r="M168" s="8" t="s">
        <v>308</v>
      </c>
    </row>
    <row r="169" spans="1:13" x14ac:dyDescent="0.2">
      <c r="A169" s="9" t="str">
        <f t="shared" si="11"/>
        <v>2000/9末</v>
      </c>
      <c r="B169" s="9" t="str">
        <f t="shared" si="11"/>
        <v>平成12/9末</v>
      </c>
      <c r="C169" s="16">
        <v>167</v>
      </c>
      <c r="D169" s="16">
        <v>191</v>
      </c>
      <c r="E169" s="17" t="s">
        <v>208</v>
      </c>
      <c r="F169" s="16">
        <v>492</v>
      </c>
      <c r="G169" s="16"/>
      <c r="H169" s="16">
        <v>467</v>
      </c>
      <c r="I169" s="16"/>
      <c r="J169" s="16">
        <v>959</v>
      </c>
      <c r="K169" s="16"/>
      <c r="L169" s="16">
        <v>300</v>
      </c>
      <c r="M169" s="6" t="s">
        <v>308</v>
      </c>
    </row>
    <row r="170" spans="1:13" x14ac:dyDescent="0.2">
      <c r="A170" s="7" t="str">
        <f t="shared" si="11"/>
        <v>2000/9末</v>
      </c>
      <c r="B170" s="7" t="str">
        <f t="shared" si="11"/>
        <v>平成12/9末</v>
      </c>
      <c r="C170" s="14">
        <v>168</v>
      </c>
      <c r="D170" s="14">
        <v>240</v>
      </c>
      <c r="E170" s="15" t="s">
        <v>209</v>
      </c>
      <c r="F170" s="14">
        <v>94</v>
      </c>
      <c r="G170" s="14"/>
      <c r="H170" s="14">
        <v>113</v>
      </c>
      <c r="I170" s="14"/>
      <c r="J170" s="14">
        <f>人口９月[[#This Row],[男性人数]]+人口９月[[#This Row],[女性人数]]</f>
        <v>207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2000/9末</v>
      </c>
      <c r="B171" s="9" t="str">
        <f t="shared" si="11"/>
        <v>平成12/9末</v>
      </c>
      <c r="C171" s="16">
        <v>169</v>
      </c>
      <c r="D171" s="16">
        <v>241</v>
      </c>
      <c r="E171" s="17" t="s">
        <v>210</v>
      </c>
      <c r="F171" s="16">
        <v>221</v>
      </c>
      <c r="G171" s="16"/>
      <c r="H171" s="16">
        <v>222</v>
      </c>
      <c r="I171" s="16"/>
      <c r="J171" s="16">
        <f>人口９月[[#This Row],[男性人数]]+人口９月[[#This Row],[女性人数]]</f>
        <v>443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2000/9末</v>
      </c>
      <c r="B172" s="7" t="str">
        <f t="shared" si="11"/>
        <v>平成12/9末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91</v>
      </c>
      <c r="I172" s="14"/>
      <c r="J172" s="14">
        <f>人口９月[[#This Row],[男性人数]]+人口９月[[#This Row],[女性人数]]</f>
        <v>176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2000/9末</v>
      </c>
      <c r="B173" s="9" t="str">
        <f t="shared" si="11"/>
        <v>平成12/9末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97</v>
      </c>
      <c r="I173" s="16"/>
      <c r="J173" s="16">
        <f>人口９月[[#This Row],[男性人数]]+人口９月[[#This Row],[女性人数]]</f>
        <v>186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2000/9末</v>
      </c>
      <c r="B174" s="7" t="str">
        <f t="shared" si="11"/>
        <v>平成12/9末</v>
      </c>
      <c r="C174" s="14">
        <v>172</v>
      </c>
      <c r="D174" s="14">
        <v>244</v>
      </c>
      <c r="E174" s="15" t="s">
        <v>213</v>
      </c>
      <c r="F174" s="14">
        <v>52</v>
      </c>
      <c r="G174" s="14"/>
      <c r="H174" s="14">
        <v>46</v>
      </c>
      <c r="I174" s="14"/>
      <c r="J174" s="14">
        <f>人口９月[[#This Row],[男性人数]]+人口９月[[#This Row],[女性人数]]</f>
        <v>98</v>
      </c>
      <c r="K174" s="14"/>
      <c r="L174" s="14">
        <v>28</v>
      </c>
      <c r="M174" s="8" t="s">
        <v>309</v>
      </c>
    </row>
    <row r="175" spans="1:13" x14ac:dyDescent="0.2">
      <c r="A175" s="9" t="str">
        <f t="shared" si="11"/>
        <v>2000/9末</v>
      </c>
      <c r="B175" s="9" t="str">
        <f t="shared" si="11"/>
        <v>平成12/9末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30</v>
      </c>
      <c r="I175" s="16"/>
      <c r="J175" s="16">
        <f>人口９月[[#This Row],[男性人数]]+人口９月[[#This Row],[女性人数]]</f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2000/9末</v>
      </c>
      <c r="B176" s="7" t="str">
        <f t="shared" si="11"/>
        <v>平成12/9末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f>人口９月[[#This Row],[男性人数]]+人口９月[[#This Row],[女性人数]]</f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2000/9末</v>
      </c>
      <c r="B177" s="9" t="str">
        <f t="shared" si="11"/>
        <v>平成12/9末</v>
      </c>
      <c r="C177" s="16">
        <v>175</v>
      </c>
      <c r="D177" s="16">
        <v>247</v>
      </c>
      <c r="E177" s="17" t="s">
        <v>216</v>
      </c>
      <c r="F177" s="16">
        <v>18</v>
      </c>
      <c r="G177" s="16"/>
      <c r="H177" s="16">
        <v>62</v>
      </c>
      <c r="I177" s="16"/>
      <c r="J177" s="16">
        <f>人口９月[[#This Row],[男性人数]]+人口９月[[#This Row],[女性人数]]</f>
        <v>80</v>
      </c>
      <c r="K177" s="16"/>
      <c r="L177" s="16">
        <v>80</v>
      </c>
      <c r="M177" s="6" t="s">
        <v>309</v>
      </c>
    </row>
    <row r="178" spans="1:13" x14ac:dyDescent="0.2">
      <c r="A178" s="7" t="str">
        <f t="shared" si="11"/>
        <v>2000/9末</v>
      </c>
      <c r="B178" s="7" t="str">
        <f t="shared" si="11"/>
        <v>平成12/9末</v>
      </c>
      <c r="C178" s="14">
        <v>176</v>
      </c>
      <c r="D178" s="14">
        <v>100</v>
      </c>
      <c r="E178" s="15" t="s">
        <v>217</v>
      </c>
      <c r="F178" s="14">
        <v>169</v>
      </c>
      <c r="G178" s="14"/>
      <c r="H178" s="14">
        <v>178</v>
      </c>
      <c r="I178" s="14"/>
      <c r="J178" s="14">
        <f>人口９月[[#This Row],[男性人数]]+人口９月[[#This Row],[女性人数]]</f>
        <v>347</v>
      </c>
      <c r="K178" s="14"/>
      <c r="L178" s="14">
        <v>95</v>
      </c>
      <c r="M178" s="8" t="s">
        <v>310</v>
      </c>
    </row>
    <row r="179" spans="1:13" x14ac:dyDescent="0.2">
      <c r="A179" s="9" t="str">
        <f t="shared" si="11"/>
        <v>2000/9末</v>
      </c>
      <c r="B179" s="9" t="str">
        <f t="shared" si="11"/>
        <v>平成12/9末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5</v>
      </c>
      <c r="I179" s="16"/>
      <c r="J179" s="16">
        <f>人口９月[[#This Row],[男性人数]]+人口９月[[#This Row],[女性人数]]</f>
        <v>9</v>
      </c>
      <c r="K179" s="16"/>
      <c r="L179" s="16">
        <v>2</v>
      </c>
      <c r="M179" s="6" t="s">
        <v>310</v>
      </c>
    </row>
    <row r="180" spans="1:13" x14ac:dyDescent="0.2">
      <c r="A180" s="7" t="str">
        <f t="shared" si="11"/>
        <v>2000/9末</v>
      </c>
      <c r="B180" s="7" t="str">
        <f t="shared" si="11"/>
        <v>平成12/9末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f>人口９月[[#This Row],[男性人数]]+人口９月[[#This Row],[女性人数]]</f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2000/9末</v>
      </c>
      <c r="B181" s="9" t="str">
        <f t="shared" si="12"/>
        <v>平成12/9末</v>
      </c>
      <c r="C181" s="16">
        <v>179</v>
      </c>
      <c r="D181" s="16">
        <v>220</v>
      </c>
      <c r="E181" s="17" t="s">
        <v>221</v>
      </c>
      <c r="F181" s="16">
        <v>101</v>
      </c>
      <c r="G181" s="16"/>
      <c r="H181" s="16">
        <v>114</v>
      </c>
      <c r="I181" s="16"/>
      <c r="J181" s="16">
        <v>215</v>
      </c>
      <c r="K181" s="16"/>
      <c r="L181" s="16">
        <v>62</v>
      </c>
      <c r="M181" s="6" t="s">
        <v>311</v>
      </c>
    </row>
    <row r="182" spans="1:13" x14ac:dyDescent="0.2">
      <c r="A182" s="7" t="str">
        <f t="shared" si="12"/>
        <v>2000/9末</v>
      </c>
      <c r="B182" s="7" t="str">
        <f t="shared" si="12"/>
        <v>平成12/9末</v>
      </c>
      <c r="C182" s="14">
        <v>180</v>
      </c>
      <c r="D182" s="14">
        <v>221</v>
      </c>
      <c r="E182" s="15" t="s">
        <v>222</v>
      </c>
      <c r="F182" s="14">
        <v>183</v>
      </c>
      <c r="G182" s="14"/>
      <c r="H182" s="14">
        <v>215</v>
      </c>
      <c r="I182" s="14"/>
      <c r="J182" s="14">
        <v>398</v>
      </c>
      <c r="K182" s="14"/>
      <c r="L182" s="14">
        <v>112</v>
      </c>
      <c r="M182" s="8" t="s">
        <v>311</v>
      </c>
    </row>
    <row r="183" spans="1:13" x14ac:dyDescent="0.2">
      <c r="A183" s="9" t="str">
        <f t="shared" si="12"/>
        <v>2000/9末</v>
      </c>
      <c r="B183" s="9" t="str">
        <f t="shared" si="12"/>
        <v>平成12/9末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2000/9末</v>
      </c>
      <c r="B184" s="7" t="str">
        <f t="shared" si="12"/>
        <v>平成12/9末</v>
      </c>
      <c r="C184" s="14">
        <v>182</v>
      </c>
      <c r="D184" s="14">
        <v>223</v>
      </c>
      <c r="E184" s="15" t="s">
        <v>224</v>
      </c>
      <c r="F184" s="14">
        <v>288</v>
      </c>
      <c r="G184" s="14"/>
      <c r="H184" s="14">
        <v>313</v>
      </c>
      <c r="I184" s="14"/>
      <c r="J184" s="14">
        <v>601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2000/9末</v>
      </c>
      <c r="B185" s="9" t="str">
        <f t="shared" si="12"/>
        <v>平成12/9末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2000/9末</v>
      </c>
      <c r="B186" s="7" t="str">
        <f t="shared" si="12"/>
        <v>平成12/9末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2000/9末</v>
      </c>
      <c r="B187" s="9" t="str">
        <f t="shared" si="12"/>
        <v>平成12/9末</v>
      </c>
      <c r="C187" s="16">
        <v>185</v>
      </c>
      <c r="D187" s="16">
        <v>226</v>
      </c>
      <c r="E187" s="17" t="s">
        <v>227</v>
      </c>
      <c r="F187" s="16">
        <v>34</v>
      </c>
      <c r="G187" s="16"/>
      <c r="H187" s="16">
        <v>38</v>
      </c>
      <c r="I187" s="16"/>
      <c r="J187" s="16">
        <v>72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2000/9末</v>
      </c>
      <c r="B188" s="7" t="str">
        <f t="shared" si="12"/>
        <v>平成12/9末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2000/9末</v>
      </c>
      <c r="B189" s="9" t="str">
        <f t="shared" si="12"/>
        <v>平成12/9末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2000/9末</v>
      </c>
      <c r="B190" s="7" t="str">
        <f t="shared" si="12"/>
        <v>平成12/9末</v>
      </c>
      <c r="C190" s="14">
        <v>188</v>
      </c>
      <c r="D190" s="14">
        <v>230</v>
      </c>
      <c r="E190" s="15" t="s">
        <v>230</v>
      </c>
      <c r="F190" s="14">
        <v>33</v>
      </c>
      <c r="G190" s="14"/>
      <c r="H190" s="14">
        <v>36</v>
      </c>
      <c r="I190" s="14"/>
      <c r="J190" s="14">
        <v>69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2000/9末</v>
      </c>
      <c r="B191" s="9" t="str">
        <f t="shared" si="12"/>
        <v>平成12/9末</v>
      </c>
      <c r="C191" s="16">
        <v>189</v>
      </c>
      <c r="D191" s="16">
        <v>231</v>
      </c>
      <c r="E191" s="17" t="s">
        <v>231</v>
      </c>
      <c r="F191" s="16">
        <v>208</v>
      </c>
      <c r="G191" s="16"/>
      <c r="H191" s="16">
        <v>244</v>
      </c>
      <c r="I191" s="16"/>
      <c r="J191" s="16">
        <v>452</v>
      </c>
      <c r="K191" s="16"/>
      <c r="L191" s="16">
        <v>157</v>
      </c>
      <c r="M191" s="6" t="s">
        <v>312</v>
      </c>
    </row>
    <row r="192" spans="1:13" x14ac:dyDescent="0.2">
      <c r="A192" s="7" t="str">
        <f t="shared" si="12"/>
        <v>2000/9末</v>
      </c>
      <c r="B192" s="7" t="str">
        <f t="shared" si="12"/>
        <v>平成12/9末</v>
      </c>
      <c r="C192" s="14">
        <v>190</v>
      </c>
      <c r="D192" s="14">
        <v>232</v>
      </c>
      <c r="E192" s="15" t="s">
        <v>232</v>
      </c>
      <c r="F192" s="14">
        <v>104</v>
      </c>
      <c r="G192" s="14"/>
      <c r="H192" s="14">
        <v>127</v>
      </c>
      <c r="I192" s="14"/>
      <c r="J192" s="14">
        <v>231</v>
      </c>
      <c r="K192" s="14"/>
      <c r="L192" s="14">
        <v>92</v>
      </c>
      <c r="M192" s="8" t="s">
        <v>312</v>
      </c>
    </row>
    <row r="193" spans="1:13" x14ac:dyDescent="0.2">
      <c r="A193" s="9" t="str">
        <f t="shared" si="12"/>
        <v>2000/9末</v>
      </c>
      <c r="B193" s="9" t="str">
        <f t="shared" si="12"/>
        <v>平成12/9末</v>
      </c>
      <c r="C193" s="16">
        <v>191</v>
      </c>
      <c r="D193" s="16">
        <v>200</v>
      </c>
      <c r="E193" s="17" t="s">
        <v>685</v>
      </c>
      <c r="F193" s="16">
        <v>39</v>
      </c>
      <c r="G193" s="16"/>
      <c r="H193" s="16">
        <v>38</v>
      </c>
      <c r="I193" s="16"/>
      <c r="J193" s="16">
        <f>人口９月[[#This Row],[男性人数]]+人口９月[[#This Row],[女性人数]]</f>
        <v>77</v>
      </c>
      <c r="K193" s="16"/>
      <c r="L193" s="16">
        <v>19</v>
      </c>
      <c r="M193" s="6" t="s">
        <v>313</v>
      </c>
    </row>
    <row r="194" spans="1:13" x14ac:dyDescent="0.2">
      <c r="A194" s="7" t="str">
        <f t="shared" si="12"/>
        <v>2000/9末</v>
      </c>
      <c r="B194" s="7" t="str">
        <f t="shared" si="12"/>
        <v>平成12/9末</v>
      </c>
      <c r="C194" s="14">
        <v>192</v>
      </c>
      <c r="D194" s="14">
        <v>201</v>
      </c>
      <c r="E194" s="15" t="s">
        <v>234</v>
      </c>
      <c r="F194" s="14">
        <v>85</v>
      </c>
      <c r="G194" s="14"/>
      <c r="H194" s="14">
        <v>100</v>
      </c>
      <c r="I194" s="14"/>
      <c r="J194" s="14">
        <f>人口９月[[#This Row],[男性人数]]+人口９月[[#This Row],[女性人数]]</f>
        <v>185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2000/9末</v>
      </c>
      <c r="B195" s="9" t="str">
        <f t="shared" si="12"/>
        <v>平成12/9末</v>
      </c>
      <c r="C195" s="16">
        <v>193</v>
      </c>
      <c r="D195" s="16">
        <v>202</v>
      </c>
      <c r="E195" s="17" t="s">
        <v>235</v>
      </c>
      <c r="F195" s="16">
        <v>65</v>
      </c>
      <c r="G195" s="16"/>
      <c r="H195" s="16">
        <v>66</v>
      </c>
      <c r="I195" s="16"/>
      <c r="J195" s="16">
        <f>人口９月[[#This Row],[男性人数]]+人口９月[[#This Row],[女性人数]]</f>
        <v>131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2000/9末</v>
      </c>
      <c r="B196" s="7" t="str">
        <f t="shared" si="12"/>
        <v>平成12/9末</v>
      </c>
      <c r="C196" s="14">
        <v>194</v>
      </c>
      <c r="D196" s="14">
        <v>203</v>
      </c>
      <c r="E196" s="15" t="s">
        <v>686</v>
      </c>
      <c r="F196" s="14">
        <v>255</v>
      </c>
      <c r="G196" s="14"/>
      <c r="H196" s="14">
        <v>263</v>
      </c>
      <c r="I196" s="14"/>
      <c r="J196" s="14">
        <f>人口９月[[#This Row],[男性人数]]+人口９月[[#This Row],[女性人数]]</f>
        <v>518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2000/9末</v>
      </c>
      <c r="B197" s="9" t="str">
        <f t="shared" si="13"/>
        <v>平成12/9末</v>
      </c>
      <c r="C197" s="16">
        <v>195</v>
      </c>
      <c r="D197" s="16">
        <v>204</v>
      </c>
      <c r="E197" s="17" t="s">
        <v>237</v>
      </c>
      <c r="F197" s="16">
        <v>291</v>
      </c>
      <c r="G197" s="16"/>
      <c r="H197" s="16">
        <v>317</v>
      </c>
      <c r="I197" s="16"/>
      <c r="J197" s="16">
        <f>人口９月[[#This Row],[男性人数]]+人口９月[[#This Row],[女性人数]]</f>
        <v>608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2000/9末</v>
      </c>
      <c r="B198" s="7" t="str">
        <f t="shared" si="13"/>
        <v>平成12/9末</v>
      </c>
      <c r="C198" s="14">
        <v>196</v>
      </c>
      <c r="D198" s="14">
        <v>205</v>
      </c>
      <c r="E198" s="15" t="s">
        <v>238</v>
      </c>
      <c r="F198" s="14">
        <v>149</v>
      </c>
      <c r="G198" s="14"/>
      <c r="H198" s="14">
        <v>142</v>
      </c>
      <c r="I198" s="14"/>
      <c r="J198" s="14">
        <f>人口９月[[#This Row],[男性人数]]+人口９月[[#This Row],[女性人数]]</f>
        <v>291</v>
      </c>
      <c r="K198" s="14"/>
      <c r="L198" s="14">
        <v>76</v>
      </c>
      <c r="M198" s="8" t="s">
        <v>313</v>
      </c>
    </row>
    <row r="199" spans="1:13" x14ac:dyDescent="0.2">
      <c r="A199" s="9" t="str">
        <f t="shared" si="13"/>
        <v>2000/9末</v>
      </c>
      <c r="B199" s="9" t="str">
        <f t="shared" si="13"/>
        <v>平成12/9末</v>
      </c>
      <c r="C199" s="16">
        <v>197</v>
      </c>
      <c r="D199" s="16">
        <v>206</v>
      </c>
      <c r="E199" s="17" t="s">
        <v>239</v>
      </c>
      <c r="F199" s="16">
        <v>16</v>
      </c>
      <c r="G199" s="16"/>
      <c r="H199" s="16">
        <v>15</v>
      </c>
      <c r="I199" s="16"/>
      <c r="J199" s="16">
        <f>人口９月[[#This Row],[男性人数]]+人口９月[[#This Row],[女性人数]]</f>
        <v>31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2000/9末</v>
      </c>
      <c r="B200" s="7" t="str">
        <f t="shared" si="13"/>
        <v>平成12/9末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f>人口９月[[#This Row],[男性人数]]+人口９月[[#This Row],[女性人数]]</f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2000/9末</v>
      </c>
      <c r="B201" s="9" t="str">
        <f t="shared" si="13"/>
        <v>平成12/9末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f>人口９月[[#This Row],[男性人数]]+人口９月[[#This Row],[女性人数]]</f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2000/9末</v>
      </c>
      <c r="B202" s="7" t="str">
        <f t="shared" si="13"/>
        <v>平成12/9末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23</v>
      </c>
      <c r="I202" s="14"/>
      <c r="J202" s="14">
        <f>人口９月[[#This Row],[男性人数]]+人口９月[[#This Row],[女性人数]]</f>
        <v>46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2000/9末</v>
      </c>
      <c r="B203" s="9" t="str">
        <f t="shared" si="13"/>
        <v>平成12/9末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16</v>
      </c>
      <c r="I203" s="16"/>
      <c r="J203" s="16">
        <f>人口９月[[#This Row],[男性人数]]+人口９月[[#This Row],[女性人数]]</f>
        <v>35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2000/9末</v>
      </c>
      <c r="B204" s="7" t="str">
        <f t="shared" si="13"/>
        <v>平成12/9末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12</v>
      </c>
      <c r="I204" s="14"/>
      <c r="J204" s="14">
        <f>人口９月[[#This Row],[男性人数]]+人口９月[[#This Row],[女性人数]]</f>
        <v>20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2000/9末</v>
      </c>
      <c r="B205" s="9" t="str">
        <f t="shared" si="13"/>
        <v>平成12/9末</v>
      </c>
      <c r="C205" s="16">
        <v>203</v>
      </c>
      <c r="D205" s="16">
        <v>320</v>
      </c>
      <c r="E205" s="17" t="s">
        <v>245</v>
      </c>
      <c r="F205" s="16">
        <v>262</v>
      </c>
      <c r="G205" s="16"/>
      <c r="H205" s="16">
        <v>277</v>
      </c>
      <c r="I205" s="16"/>
      <c r="J205" s="16">
        <v>539</v>
      </c>
      <c r="K205" s="16"/>
      <c r="L205" s="16">
        <v>151</v>
      </c>
      <c r="M205" s="6" t="s">
        <v>314</v>
      </c>
    </row>
    <row r="206" spans="1:13" x14ac:dyDescent="0.2">
      <c r="A206" s="7" t="str">
        <f t="shared" si="13"/>
        <v>2000/9末</v>
      </c>
      <c r="B206" s="7" t="str">
        <f t="shared" si="13"/>
        <v>平成12/9末</v>
      </c>
      <c r="C206" s="14">
        <v>204</v>
      </c>
      <c r="D206" s="14">
        <v>322</v>
      </c>
      <c r="E206" s="15" t="s">
        <v>195</v>
      </c>
      <c r="F206" s="14">
        <v>41</v>
      </c>
      <c r="G206" s="14"/>
      <c r="H206" s="14">
        <v>45</v>
      </c>
      <c r="I206" s="14"/>
      <c r="J206" s="14">
        <v>86</v>
      </c>
      <c r="K206" s="14"/>
      <c r="L206" s="14">
        <v>23</v>
      </c>
      <c r="M206" s="8" t="s">
        <v>314</v>
      </c>
    </row>
    <row r="207" spans="1:13" x14ac:dyDescent="0.2">
      <c r="A207" s="9" t="str">
        <f t="shared" si="13"/>
        <v>2000/9末</v>
      </c>
      <c r="B207" s="9" t="str">
        <f t="shared" si="13"/>
        <v>平成12/9末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66</v>
      </c>
      <c r="I207" s="16"/>
      <c r="J207" s="16">
        <v>126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2000/9末</v>
      </c>
      <c r="B208" s="7" t="str">
        <f t="shared" si="13"/>
        <v>平成12/9末</v>
      </c>
      <c r="C208" s="14">
        <v>206</v>
      </c>
      <c r="D208" s="14">
        <v>324</v>
      </c>
      <c r="E208" s="15" t="s">
        <v>247</v>
      </c>
      <c r="F208" s="14">
        <v>62</v>
      </c>
      <c r="G208" s="14"/>
      <c r="H208" s="14">
        <v>73</v>
      </c>
      <c r="I208" s="14"/>
      <c r="J208" s="14">
        <v>135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2000/9末</v>
      </c>
      <c r="B209" s="9" t="str">
        <f t="shared" si="13"/>
        <v>平成12/9末</v>
      </c>
      <c r="C209" s="16">
        <v>207</v>
      </c>
      <c r="D209" s="16">
        <v>325</v>
      </c>
      <c r="E209" s="17" t="s">
        <v>248</v>
      </c>
      <c r="F209" s="16">
        <v>51</v>
      </c>
      <c r="G209" s="16"/>
      <c r="H209" s="16">
        <v>61</v>
      </c>
      <c r="I209" s="16"/>
      <c r="J209" s="16">
        <v>112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2000/9末</v>
      </c>
      <c r="B210" s="7" t="str">
        <f t="shared" si="13"/>
        <v>平成12/9末</v>
      </c>
      <c r="C210" s="14">
        <v>208</v>
      </c>
      <c r="D210" s="14">
        <v>327</v>
      </c>
      <c r="E210" s="15" t="s">
        <v>249</v>
      </c>
      <c r="F210" s="14">
        <v>199</v>
      </c>
      <c r="G210" s="14"/>
      <c r="H210" s="14">
        <v>193</v>
      </c>
      <c r="I210" s="14"/>
      <c r="J210" s="14">
        <v>392</v>
      </c>
      <c r="K210" s="14"/>
      <c r="L210" s="14">
        <v>113</v>
      </c>
      <c r="M210" s="8" t="s">
        <v>314</v>
      </c>
    </row>
    <row r="211" spans="1:13" x14ac:dyDescent="0.2">
      <c r="A211" s="9" t="str">
        <f t="shared" si="13"/>
        <v>2000/9末</v>
      </c>
      <c r="B211" s="9" t="str">
        <f t="shared" si="13"/>
        <v>平成12/9末</v>
      </c>
      <c r="C211" s="16">
        <v>209</v>
      </c>
      <c r="D211" s="16">
        <v>328</v>
      </c>
      <c r="E211" s="17" t="s">
        <v>250</v>
      </c>
      <c r="F211" s="16">
        <v>57</v>
      </c>
      <c r="G211" s="16"/>
      <c r="H211" s="16">
        <v>69</v>
      </c>
      <c r="I211" s="16"/>
      <c r="J211" s="16">
        <v>126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2000/9末</v>
      </c>
      <c r="B212" s="7" t="str">
        <f t="shared" si="13"/>
        <v>平成12/9末</v>
      </c>
      <c r="C212" s="14">
        <v>210</v>
      </c>
      <c r="D212" s="14">
        <v>329</v>
      </c>
      <c r="E212" s="15" t="s">
        <v>251</v>
      </c>
      <c r="F212" s="14">
        <v>58</v>
      </c>
      <c r="G212" s="14"/>
      <c r="H212" s="14">
        <v>64</v>
      </c>
      <c r="I212" s="14"/>
      <c r="J212" s="14">
        <v>122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2000/9末</v>
      </c>
      <c r="B213" s="9" t="str">
        <f t="shared" si="14"/>
        <v>平成12/9末</v>
      </c>
      <c r="C213" s="16">
        <v>211</v>
      </c>
      <c r="D213" s="16">
        <v>331</v>
      </c>
      <c r="E213" s="17" t="s">
        <v>252</v>
      </c>
      <c r="F213" s="16">
        <v>81</v>
      </c>
      <c r="G213" s="16"/>
      <c r="H213" s="16">
        <v>67</v>
      </c>
      <c r="I213" s="16"/>
      <c r="J213" s="16">
        <v>148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2000/9末</v>
      </c>
      <c r="B214" s="7" t="str">
        <f t="shared" si="14"/>
        <v>平成12/9末</v>
      </c>
      <c r="C214" s="14">
        <v>212</v>
      </c>
      <c r="D214" s="14">
        <v>332</v>
      </c>
      <c r="E214" s="15" t="s">
        <v>253</v>
      </c>
      <c r="F214" s="14">
        <v>132</v>
      </c>
      <c r="G214" s="14"/>
      <c r="H214" s="14">
        <v>139</v>
      </c>
      <c r="I214" s="14"/>
      <c r="J214" s="14">
        <v>271</v>
      </c>
      <c r="K214" s="14"/>
      <c r="L214" s="14">
        <v>75</v>
      </c>
      <c r="M214" s="8" t="s">
        <v>314</v>
      </c>
    </row>
    <row r="215" spans="1:13" x14ac:dyDescent="0.2">
      <c r="A215" s="9" t="str">
        <f t="shared" si="14"/>
        <v>2000/9末</v>
      </c>
      <c r="B215" s="9" t="str">
        <f t="shared" si="14"/>
        <v>平成12/9末</v>
      </c>
      <c r="C215" s="16">
        <v>213</v>
      </c>
      <c r="D215" s="16">
        <v>333</v>
      </c>
      <c r="E215" s="17" t="s">
        <v>254</v>
      </c>
      <c r="F215" s="16">
        <v>162</v>
      </c>
      <c r="G215" s="16"/>
      <c r="H215" s="16">
        <v>169</v>
      </c>
      <c r="I215" s="16"/>
      <c r="J215" s="16">
        <v>331</v>
      </c>
      <c r="K215" s="16"/>
      <c r="L215" s="16">
        <v>84</v>
      </c>
      <c r="M215" s="6" t="s">
        <v>314</v>
      </c>
    </row>
    <row r="216" spans="1:13" x14ac:dyDescent="0.2">
      <c r="A216" s="7" t="str">
        <f t="shared" si="14"/>
        <v>2000/9末</v>
      </c>
      <c r="B216" s="7" t="str">
        <f t="shared" si="14"/>
        <v>平成12/9末</v>
      </c>
      <c r="C216" s="14">
        <v>214</v>
      </c>
      <c r="D216" s="14">
        <v>334</v>
      </c>
      <c r="E216" s="15" t="s">
        <v>255</v>
      </c>
      <c r="F216" s="14">
        <v>127</v>
      </c>
      <c r="G216" s="14"/>
      <c r="H216" s="14">
        <v>132</v>
      </c>
      <c r="I216" s="14"/>
      <c r="J216" s="14">
        <v>259</v>
      </c>
      <c r="K216" s="14"/>
      <c r="L216" s="14">
        <v>81</v>
      </c>
      <c r="M216" s="8" t="s">
        <v>314</v>
      </c>
    </row>
    <row r="217" spans="1:13" x14ac:dyDescent="0.2">
      <c r="A217" s="9" t="str">
        <f t="shared" si="14"/>
        <v>2000/9末</v>
      </c>
      <c r="B217" s="9" t="str">
        <f t="shared" si="14"/>
        <v>平成12/9末</v>
      </c>
      <c r="C217" s="16">
        <v>215</v>
      </c>
      <c r="D217" s="16">
        <v>335</v>
      </c>
      <c r="E217" s="17" t="s">
        <v>256</v>
      </c>
      <c r="F217" s="16">
        <v>170</v>
      </c>
      <c r="G217" s="16"/>
      <c r="H217" s="16">
        <v>184</v>
      </c>
      <c r="I217" s="16"/>
      <c r="J217" s="16">
        <v>354</v>
      </c>
      <c r="K217" s="16"/>
      <c r="L217" s="16">
        <v>100</v>
      </c>
      <c r="M217" s="6" t="s">
        <v>314</v>
      </c>
    </row>
    <row r="218" spans="1:13" x14ac:dyDescent="0.2">
      <c r="A218" s="7" t="str">
        <f t="shared" si="14"/>
        <v>2000/9末</v>
      </c>
      <c r="B218" s="7" t="str">
        <f t="shared" si="14"/>
        <v>平成12/9末</v>
      </c>
      <c r="C218" s="14">
        <v>216</v>
      </c>
      <c r="D218" s="14">
        <v>336</v>
      </c>
      <c r="E218" s="15" t="s">
        <v>257</v>
      </c>
      <c r="F218" s="14">
        <v>188</v>
      </c>
      <c r="G218" s="14"/>
      <c r="H218" s="14">
        <v>212</v>
      </c>
      <c r="I218" s="14"/>
      <c r="J218" s="14">
        <v>400</v>
      </c>
      <c r="K218" s="14"/>
      <c r="L218" s="14">
        <v>117</v>
      </c>
      <c r="M218" s="8" t="s">
        <v>314</v>
      </c>
    </row>
    <row r="219" spans="1:13" x14ac:dyDescent="0.2">
      <c r="A219" s="9" t="str">
        <f t="shared" si="14"/>
        <v>2000/9末</v>
      </c>
      <c r="B219" s="9" t="str">
        <f t="shared" si="14"/>
        <v>平成12/9末</v>
      </c>
      <c r="C219" s="16">
        <v>217</v>
      </c>
      <c r="D219" s="16">
        <v>338</v>
      </c>
      <c r="E219" s="17" t="s">
        <v>160</v>
      </c>
      <c r="F219" s="16">
        <v>46</v>
      </c>
      <c r="G219" s="16"/>
      <c r="H219" s="16">
        <v>52</v>
      </c>
      <c r="I219" s="16"/>
      <c r="J219" s="16">
        <v>98</v>
      </c>
      <c r="K219" s="16"/>
      <c r="L219" s="16">
        <v>28</v>
      </c>
      <c r="M219" s="6" t="s">
        <v>314</v>
      </c>
    </row>
    <row r="220" spans="1:13" x14ac:dyDescent="0.2">
      <c r="A220" s="7" t="str">
        <f t="shared" si="14"/>
        <v>2000/9末</v>
      </c>
      <c r="B220" s="7" t="str">
        <f t="shared" si="14"/>
        <v>平成12/9末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2000/9末</v>
      </c>
      <c r="B221" s="9" t="str">
        <f t="shared" si="14"/>
        <v>平成12/9末</v>
      </c>
      <c r="C221" s="16">
        <v>219</v>
      </c>
      <c r="D221" s="16">
        <v>340</v>
      </c>
      <c r="E221" s="17" t="s">
        <v>259</v>
      </c>
      <c r="F221" s="16">
        <v>107</v>
      </c>
      <c r="G221" s="16"/>
      <c r="H221" s="16">
        <v>120</v>
      </c>
      <c r="I221" s="16"/>
      <c r="J221" s="16">
        <v>227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2000/9末</v>
      </c>
      <c r="B222" s="7" t="str">
        <f t="shared" si="14"/>
        <v>平成12/9末</v>
      </c>
      <c r="C222" s="14">
        <v>220</v>
      </c>
      <c r="D222" s="14">
        <v>341</v>
      </c>
      <c r="E222" s="15" t="s">
        <v>260</v>
      </c>
      <c r="F222" s="14">
        <v>93</v>
      </c>
      <c r="G222" s="14"/>
      <c r="H222" s="14">
        <v>109</v>
      </c>
      <c r="I222" s="14"/>
      <c r="J222" s="14">
        <v>202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2000/9末</v>
      </c>
      <c r="B223" s="9" t="str">
        <f t="shared" si="14"/>
        <v>平成12/9末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54</v>
      </c>
      <c r="I223" s="16"/>
      <c r="J223" s="16">
        <v>102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2000/9末</v>
      </c>
      <c r="B224" s="7" t="str">
        <f t="shared" si="14"/>
        <v>平成12/9末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2000/9末</v>
      </c>
      <c r="B225" s="9" t="str">
        <f t="shared" si="14"/>
        <v>平成12/9末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2000/9末</v>
      </c>
      <c r="B226" s="7" t="str">
        <f t="shared" si="14"/>
        <v>平成12/9末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2000/9末</v>
      </c>
      <c r="B227" s="9" t="str">
        <f t="shared" si="14"/>
        <v>平成12/9末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2000/9末</v>
      </c>
      <c r="B228" s="7" t="str">
        <f t="shared" si="14"/>
        <v>平成12/9末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79</v>
      </c>
      <c r="I228" s="14"/>
      <c r="J228" s="14">
        <v>153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2000/9末</v>
      </c>
      <c r="B229" s="9" t="str">
        <f t="shared" si="15"/>
        <v>平成12/9末</v>
      </c>
      <c r="C229" s="16">
        <v>227</v>
      </c>
      <c r="D229" s="16">
        <v>349</v>
      </c>
      <c r="E229" s="17" t="s">
        <v>267</v>
      </c>
      <c r="F229" s="16">
        <v>6</v>
      </c>
      <c r="G229" s="16"/>
      <c r="H229" s="16">
        <v>9</v>
      </c>
      <c r="I229" s="16"/>
      <c r="J229" s="16">
        <v>15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2000/9末</v>
      </c>
      <c r="B230" s="7" t="str">
        <f t="shared" si="15"/>
        <v>平成12/9末</v>
      </c>
      <c r="C230" s="14">
        <v>228</v>
      </c>
      <c r="D230" s="14">
        <v>250</v>
      </c>
      <c r="E230" s="15" t="s">
        <v>268</v>
      </c>
      <c r="F230" s="14">
        <v>154</v>
      </c>
      <c r="G230" s="14"/>
      <c r="H230" s="14">
        <v>175</v>
      </c>
      <c r="I230" s="14"/>
      <c r="J230" s="14">
        <v>329</v>
      </c>
      <c r="K230" s="14"/>
      <c r="L230" s="14">
        <v>85</v>
      </c>
      <c r="M230" s="8" t="s">
        <v>315</v>
      </c>
    </row>
    <row r="231" spans="1:13" x14ac:dyDescent="0.2">
      <c r="A231" s="9" t="str">
        <f t="shared" si="15"/>
        <v>2000/9末</v>
      </c>
      <c r="B231" s="9" t="str">
        <f t="shared" si="15"/>
        <v>平成12/9末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2000/9末</v>
      </c>
      <c r="B232" s="7" t="str">
        <f t="shared" si="15"/>
        <v>平成12/9末</v>
      </c>
      <c r="C232" s="14">
        <v>230</v>
      </c>
      <c r="D232" s="14">
        <v>252</v>
      </c>
      <c r="E232" s="15" t="s">
        <v>270</v>
      </c>
      <c r="F232" s="14">
        <v>140</v>
      </c>
      <c r="G232" s="14"/>
      <c r="H232" s="14">
        <v>166</v>
      </c>
      <c r="I232" s="14"/>
      <c r="J232" s="14">
        <v>306</v>
      </c>
      <c r="K232" s="14"/>
      <c r="L232" s="14">
        <v>79</v>
      </c>
      <c r="M232" s="8" t="s">
        <v>315</v>
      </c>
    </row>
    <row r="233" spans="1:13" x14ac:dyDescent="0.2">
      <c r="A233" s="9" t="str">
        <f t="shared" si="15"/>
        <v>2000/9末</v>
      </c>
      <c r="B233" s="9" t="str">
        <f t="shared" si="15"/>
        <v>平成12/9末</v>
      </c>
      <c r="C233" s="16">
        <v>231</v>
      </c>
      <c r="D233" s="16">
        <v>253</v>
      </c>
      <c r="E233" s="17" t="s">
        <v>271</v>
      </c>
      <c r="F233" s="16">
        <v>166</v>
      </c>
      <c r="G233" s="16"/>
      <c r="H233" s="16">
        <v>175</v>
      </c>
      <c r="I233" s="16"/>
      <c r="J233" s="16">
        <v>341</v>
      </c>
      <c r="K233" s="16"/>
      <c r="L233" s="16">
        <v>97</v>
      </c>
      <c r="M233" s="6" t="s">
        <v>315</v>
      </c>
    </row>
    <row r="234" spans="1:13" x14ac:dyDescent="0.2">
      <c r="A234" s="7" t="str">
        <f t="shared" si="15"/>
        <v>2000/9末</v>
      </c>
      <c r="B234" s="7" t="str">
        <f t="shared" si="15"/>
        <v>平成12/9末</v>
      </c>
      <c r="C234" s="14">
        <v>232</v>
      </c>
      <c r="D234" s="14">
        <v>254</v>
      </c>
      <c r="E234" s="15" t="s">
        <v>272</v>
      </c>
      <c r="F234" s="14">
        <v>82</v>
      </c>
      <c r="G234" s="14"/>
      <c r="H234" s="14">
        <v>113</v>
      </c>
      <c r="I234" s="14"/>
      <c r="J234" s="14">
        <v>195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2000/9末</v>
      </c>
      <c r="B235" s="9" t="str">
        <f t="shared" si="15"/>
        <v>平成12/9末</v>
      </c>
      <c r="C235" s="16">
        <v>233</v>
      </c>
      <c r="D235" s="16">
        <v>255</v>
      </c>
      <c r="E235" s="17" t="s">
        <v>558</v>
      </c>
      <c r="F235" s="16">
        <v>39</v>
      </c>
      <c r="G235" s="16"/>
      <c r="H235" s="16">
        <v>40</v>
      </c>
      <c r="I235" s="16"/>
      <c r="J235" s="16">
        <v>79</v>
      </c>
      <c r="K235" s="16"/>
      <c r="L235" s="16">
        <v>28</v>
      </c>
      <c r="M235" s="6" t="s">
        <v>315</v>
      </c>
    </row>
    <row r="236" spans="1:13" x14ac:dyDescent="0.2">
      <c r="A236" s="7" t="str">
        <f t="shared" si="15"/>
        <v>2000/9末</v>
      </c>
      <c r="B236" s="7" t="str">
        <f t="shared" si="15"/>
        <v>平成12/9末</v>
      </c>
      <c r="C236" s="14">
        <v>234</v>
      </c>
      <c r="D236" s="14">
        <v>256</v>
      </c>
      <c r="E236" s="15" t="s">
        <v>273</v>
      </c>
      <c r="F236" s="14">
        <v>44</v>
      </c>
      <c r="G236" s="14"/>
      <c r="H236" s="14">
        <v>38</v>
      </c>
      <c r="I236" s="14"/>
      <c r="J236" s="14">
        <v>82</v>
      </c>
      <c r="K236" s="14"/>
      <c r="L236" s="14">
        <v>22</v>
      </c>
      <c r="M236" s="8" t="s">
        <v>315</v>
      </c>
    </row>
    <row r="237" spans="1:13" x14ac:dyDescent="0.2">
      <c r="A237" s="9" t="str">
        <f t="shared" si="15"/>
        <v>2000/9末</v>
      </c>
      <c r="B237" s="9" t="str">
        <f t="shared" si="15"/>
        <v>平成12/9末</v>
      </c>
      <c r="C237" s="16">
        <v>235</v>
      </c>
      <c r="D237" s="16">
        <v>257</v>
      </c>
      <c r="E237" s="17" t="s">
        <v>559</v>
      </c>
      <c r="F237" s="16">
        <v>88</v>
      </c>
      <c r="G237" s="16"/>
      <c r="H237" s="16">
        <v>92</v>
      </c>
      <c r="I237" s="16"/>
      <c r="J237" s="16">
        <v>180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2000/9末</v>
      </c>
      <c r="B238" s="7" t="str">
        <f t="shared" si="15"/>
        <v>平成12/9末</v>
      </c>
      <c r="C238" s="14">
        <v>236</v>
      </c>
      <c r="D238" s="14">
        <v>258</v>
      </c>
      <c r="E238" s="15" t="s">
        <v>274</v>
      </c>
      <c r="F238" s="14">
        <v>93</v>
      </c>
      <c r="G238" s="14"/>
      <c r="H238" s="14">
        <v>98</v>
      </c>
      <c r="I238" s="14"/>
      <c r="J238" s="14">
        <v>191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2000/9末</v>
      </c>
      <c r="B239" s="9" t="str">
        <f t="shared" si="15"/>
        <v>平成12/9末</v>
      </c>
      <c r="C239" s="16">
        <v>237</v>
      </c>
      <c r="D239" s="16">
        <v>259</v>
      </c>
      <c r="E239" s="17" t="s">
        <v>560</v>
      </c>
      <c r="F239" s="16">
        <v>92</v>
      </c>
      <c r="G239" s="16"/>
      <c r="H239" s="16">
        <v>96</v>
      </c>
      <c r="I239" s="16"/>
      <c r="J239" s="16">
        <v>188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2000/9末</v>
      </c>
      <c r="B240" s="7" t="str">
        <f t="shared" si="15"/>
        <v>平成12/9末</v>
      </c>
      <c r="C240" s="14">
        <v>238</v>
      </c>
      <c r="D240" s="14">
        <v>270</v>
      </c>
      <c r="E240" s="15" t="s">
        <v>275</v>
      </c>
      <c r="F240" s="14">
        <v>83</v>
      </c>
      <c r="G240" s="14"/>
      <c r="H240" s="14">
        <v>73</v>
      </c>
      <c r="I240" s="14"/>
      <c r="J240" s="14">
        <v>156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2000/9末</v>
      </c>
      <c r="B241" s="9" t="str">
        <f t="shared" si="15"/>
        <v>平成12/9末</v>
      </c>
      <c r="C241" s="16">
        <v>239</v>
      </c>
      <c r="D241" s="16">
        <v>271</v>
      </c>
      <c r="E241" s="17" t="s">
        <v>276</v>
      </c>
      <c r="F241" s="16">
        <v>60</v>
      </c>
      <c r="G241" s="16"/>
      <c r="H241" s="16">
        <v>58</v>
      </c>
      <c r="I241" s="16"/>
      <c r="J241" s="16">
        <v>118</v>
      </c>
      <c r="K241" s="16"/>
      <c r="L241" s="16">
        <v>31</v>
      </c>
      <c r="M241" s="6" t="s">
        <v>316</v>
      </c>
    </row>
    <row r="242" spans="1:13" x14ac:dyDescent="0.2">
      <c r="A242" s="7" t="str">
        <f t="shared" si="15"/>
        <v>2000/9末</v>
      </c>
      <c r="B242" s="7" t="str">
        <f t="shared" si="15"/>
        <v>平成12/9末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65</v>
      </c>
      <c r="I242" s="14"/>
      <c r="J242" s="14">
        <v>136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2000/9末</v>
      </c>
      <c r="B243" s="9" t="str">
        <f t="shared" si="15"/>
        <v>平成12/9末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89</v>
      </c>
      <c r="I243" s="16"/>
      <c r="J243" s="16">
        <v>166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2000/9末</v>
      </c>
      <c r="B244" s="7" t="str">
        <f t="shared" si="15"/>
        <v>平成12/9末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2000/9末</v>
      </c>
      <c r="B245" s="9" t="str">
        <f t="shared" si="16"/>
        <v>平成12/9末</v>
      </c>
      <c r="C245" s="16">
        <v>243</v>
      </c>
      <c r="D245" s="16">
        <v>275</v>
      </c>
      <c r="E245" s="17" t="s">
        <v>280</v>
      </c>
      <c r="F245" s="16">
        <v>67</v>
      </c>
      <c r="G245" s="16"/>
      <c r="H245" s="16">
        <v>80</v>
      </c>
      <c r="I245" s="16"/>
      <c r="J245" s="16">
        <v>147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2000/9末</v>
      </c>
      <c r="B246" s="7" t="str">
        <f t="shared" si="16"/>
        <v>平成12/9末</v>
      </c>
      <c r="C246" s="14">
        <v>244</v>
      </c>
      <c r="D246" s="14">
        <v>276</v>
      </c>
      <c r="E246" s="15" t="s">
        <v>281</v>
      </c>
      <c r="F246" s="14">
        <v>179</v>
      </c>
      <c r="G246" s="14"/>
      <c r="H246" s="14">
        <v>181</v>
      </c>
      <c r="I246" s="14"/>
      <c r="J246" s="14">
        <v>360</v>
      </c>
      <c r="K246" s="14"/>
      <c r="L246" s="14">
        <v>114</v>
      </c>
      <c r="M246" s="8" t="s">
        <v>316</v>
      </c>
    </row>
    <row r="247" spans="1:13" x14ac:dyDescent="0.2">
      <c r="A247" s="9" t="str">
        <f t="shared" si="16"/>
        <v>2000/9末</v>
      </c>
      <c r="B247" s="9" t="str">
        <f t="shared" si="16"/>
        <v>平成12/9末</v>
      </c>
      <c r="C247" s="16">
        <v>245</v>
      </c>
      <c r="D247" s="16">
        <v>277</v>
      </c>
      <c r="E247" s="17" t="s">
        <v>282</v>
      </c>
      <c r="F247" s="16">
        <v>128</v>
      </c>
      <c r="G247" s="16"/>
      <c r="H247" s="16">
        <v>150</v>
      </c>
      <c r="I247" s="16"/>
      <c r="J247" s="16">
        <v>278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2000/9末</v>
      </c>
      <c r="B248" s="7" t="str">
        <f t="shared" si="16"/>
        <v>平成12/9末</v>
      </c>
      <c r="C248" s="14">
        <v>246</v>
      </c>
      <c r="D248" s="14">
        <v>278</v>
      </c>
      <c r="E248" s="15" t="s">
        <v>283</v>
      </c>
      <c r="F248" s="14">
        <v>208</v>
      </c>
      <c r="G248" s="14"/>
      <c r="H248" s="14">
        <v>235</v>
      </c>
      <c r="I248" s="14"/>
      <c r="J248" s="14">
        <v>443</v>
      </c>
      <c r="K248" s="14"/>
      <c r="L248" s="14">
        <v>134</v>
      </c>
      <c r="M248" s="8" t="s">
        <v>316</v>
      </c>
    </row>
    <row r="249" spans="1:13" x14ac:dyDescent="0.2">
      <c r="A249" s="9" t="str">
        <f t="shared" si="16"/>
        <v>2000/9末</v>
      </c>
      <c r="B249" s="9" t="str">
        <f t="shared" si="16"/>
        <v>平成12/9末</v>
      </c>
      <c r="C249" s="16">
        <v>247</v>
      </c>
      <c r="D249" s="16">
        <v>280</v>
      </c>
      <c r="E249" s="17" t="s">
        <v>561</v>
      </c>
      <c r="F249" s="16">
        <v>173</v>
      </c>
      <c r="G249" s="16"/>
      <c r="H249" s="16">
        <v>190</v>
      </c>
      <c r="I249" s="16"/>
      <c r="J249" s="16">
        <v>363</v>
      </c>
      <c r="K249" s="16"/>
      <c r="L249" s="16">
        <v>101</v>
      </c>
      <c r="M249" s="6" t="s">
        <v>317</v>
      </c>
    </row>
    <row r="250" spans="1:13" x14ac:dyDescent="0.2">
      <c r="A250" s="7" t="str">
        <f t="shared" si="16"/>
        <v>2000/9末</v>
      </c>
      <c r="B250" s="7" t="str">
        <f t="shared" si="16"/>
        <v>平成12/9末</v>
      </c>
      <c r="C250" s="14">
        <v>248</v>
      </c>
      <c r="D250" s="14">
        <v>281</v>
      </c>
      <c r="E250" s="15" t="s">
        <v>562</v>
      </c>
      <c r="F250" s="14">
        <v>101</v>
      </c>
      <c r="G250" s="14"/>
      <c r="H250" s="14">
        <v>100</v>
      </c>
      <c r="I250" s="14"/>
      <c r="J250" s="14">
        <v>201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2000/9末</v>
      </c>
      <c r="B251" s="9" t="str">
        <f t="shared" si="16"/>
        <v>平成12/9末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46</v>
      </c>
      <c r="I251" s="16"/>
      <c r="J251" s="16">
        <v>87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2000/9末</v>
      </c>
      <c r="B252" s="7" t="str">
        <f t="shared" si="16"/>
        <v>平成12/9末</v>
      </c>
      <c r="C252" s="14">
        <v>250</v>
      </c>
      <c r="D252" s="14">
        <v>283</v>
      </c>
      <c r="E252" s="15" t="s">
        <v>628</v>
      </c>
      <c r="F252" s="14">
        <v>83</v>
      </c>
      <c r="G252" s="14"/>
      <c r="H252" s="14">
        <v>99</v>
      </c>
      <c r="I252" s="14"/>
      <c r="J252" s="14">
        <v>182</v>
      </c>
      <c r="K252" s="14"/>
      <c r="L252" s="14">
        <v>57</v>
      </c>
      <c r="M252" s="8" t="s">
        <v>317</v>
      </c>
    </row>
    <row r="253" spans="1:13" x14ac:dyDescent="0.2">
      <c r="A253" s="9" t="str">
        <f t="shared" si="16"/>
        <v>2000/9末</v>
      </c>
      <c r="B253" s="9" t="str">
        <f t="shared" si="16"/>
        <v>平成12/9末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2000/9末</v>
      </c>
      <c r="B254" s="7" t="str">
        <f t="shared" si="16"/>
        <v>平成12/9末</v>
      </c>
      <c r="C254" s="14">
        <v>252</v>
      </c>
      <c r="D254" s="14">
        <v>285</v>
      </c>
      <c r="E254" s="15" t="s">
        <v>630</v>
      </c>
      <c r="F254" s="14">
        <v>41</v>
      </c>
      <c r="G254" s="14"/>
      <c r="H254" s="14">
        <v>48</v>
      </c>
      <c r="I254" s="14"/>
      <c r="J254" s="14">
        <v>89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2000/9末</v>
      </c>
      <c r="B255" s="9" t="str">
        <f t="shared" si="16"/>
        <v>平成12/9末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2000/9末</v>
      </c>
      <c r="B256" s="7" t="str">
        <f t="shared" si="16"/>
        <v>平成12/9末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61</v>
      </c>
      <c r="I256" s="14"/>
      <c r="J256" s="14">
        <v>115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2000/9末</v>
      </c>
      <c r="B257" s="9" t="str">
        <f t="shared" si="16"/>
        <v>平成12/9末</v>
      </c>
      <c r="C257" s="16">
        <v>255</v>
      </c>
      <c r="D257" s="16">
        <v>288</v>
      </c>
      <c r="E257" s="17" t="s">
        <v>633</v>
      </c>
      <c r="F257" s="16">
        <v>61</v>
      </c>
      <c r="G257" s="16"/>
      <c r="H257" s="16">
        <v>66</v>
      </c>
      <c r="I257" s="16"/>
      <c r="J257" s="16">
        <v>127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2000/9末</v>
      </c>
      <c r="B258" s="7" t="str">
        <f t="shared" si="16"/>
        <v>平成12/9末</v>
      </c>
      <c r="C258" s="14">
        <v>256</v>
      </c>
      <c r="D258" s="14">
        <v>289</v>
      </c>
      <c r="E258" s="15" t="s">
        <v>634</v>
      </c>
      <c r="F258" s="14">
        <v>34</v>
      </c>
      <c r="G258" s="14"/>
      <c r="H258" s="14">
        <v>43</v>
      </c>
      <c r="I258" s="14"/>
      <c r="J258" s="14">
        <v>77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2000/9末</v>
      </c>
      <c r="B259" s="9" t="str">
        <f t="shared" si="16"/>
        <v>平成12/9末</v>
      </c>
      <c r="C259" s="16">
        <v>257</v>
      </c>
      <c r="D259" s="16">
        <v>290</v>
      </c>
      <c r="E259" s="17" t="s">
        <v>635</v>
      </c>
      <c r="F259" s="16">
        <v>71</v>
      </c>
      <c r="G259" s="16"/>
      <c r="H259" s="16">
        <v>76</v>
      </c>
      <c r="I259" s="16"/>
      <c r="J259" s="16">
        <v>147</v>
      </c>
      <c r="K259" s="16"/>
      <c r="L259" s="16">
        <v>41</v>
      </c>
      <c r="M259" s="6" t="s">
        <v>317</v>
      </c>
    </row>
    <row r="260" spans="1:13" x14ac:dyDescent="0.2">
      <c r="A260" s="7" t="str">
        <f t="shared" si="16"/>
        <v>2000/9末</v>
      </c>
      <c r="B260" s="7" t="str">
        <f t="shared" si="16"/>
        <v>平成12/9末</v>
      </c>
      <c r="C260" s="14">
        <v>258</v>
      </c>
      <c r="D260" s="14">
        <v>291</v>
      </c>
      <c r="E260" s="15" t="s">
        <v>636</v>
      </c>
      <c r="F260" s="14">
        <v>18</v>
      </c>
      <c r="G260" s="14"/>
      <c r="H260" s="14">
        <v>14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2000/9末</v>
      </c>
      <c r="B261" s="9" t="str">
        <f t="shared" si="17"/>
        <v>平成12/9末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2000/9末</v>
      </c>
      <c r="B262" s="7" t="str">
        <f t="shared" si="17"/>
        <v>平成12/9末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2000/9末</v>
      </c>
      <c r="B263" s="9" t="str">
        <f t="shared" si="17"/>
        <v>平成12/9末</v>
      </c>
      <c r="C263" s="16">
        <v>261</v>
      </c>
      <c r="D263" s="16">
        <v>294</v>
      </c>
      <c r="E263" s="17" t="s">
        <v>639</v>
      </c>
      <c r="F263" s="16">
        <v>26</v>
      </c>
      <c r="G263" s="16"/>
      <c r="H263" s="16">
        <v>31</v>
      </c>
      <c r="I263" s="16"/>
      <c r="J263" s="16">
        <v>57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2000/9末</v>
      </c>
      <c r="B264" s="7" t="str">
        <f t="shared" si="17"/>
        <v>平成12/9末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2000/9末</v>
      </c>
      <c r="B265" s="9" t="str">
        <f t="shared" si="17"/>
        <v>平成12/9末</v>
      </c>
      <c r="C265" s="16">
        <v>263</v>
      </c>
      <c r="D265" s="16">
        <v>296</v>
      </c>
      <c r="E265" s="17" t="s">
        <v>680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2000/9末</v>
      </c>
      <c r="B266" s="7" t="str">
        <f t="shared" si="17"/>
        <v>平成12/9末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2000/9末</v>
      </c>
      <c r="B267" s="9" t="str">
        <f t="shared" si="17"/>
        <v>平成12/9末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2000/9末</v>
      </c>
      <c r="B268" s="7" t="str">
        <f t="shared" si="17"/>
        <v>平成12/9末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2000/9末</v>
      </c>
      <c r="B269" s="9" t="str">
        <f t="shared" si="17"/>
        <v>平成12/9末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2000/9末</v>
      </c>
      <c r="B270" s="7" t="str">
        <f t="shared" si="17"/>
        <v>平成12/9末</v>
      </c>
      <c r="C270" s="14">
        <v>268</v>
      </c>
      <c r="D270" s="14">
        <v>301</v>
      </c>
      <c r="E270" s="15" t="s">
        <v>645</v>
      </c>
      <c r="F270" s="14">
        <v>14</v>
      </c>
      <c r="G270" s="14"/>
      <c r="H270" s="14">
        <v>15</v>
      </c>
      <c r="I270" s="14"/>
      <c r="J270" s="14">
        <v>29</v>
      </c>
      <c r="K270" s="14"/>
      <c r="L270" s="14">
        <v>14</v>
      </c>
      <c r="M270" s="8" t="s">
        <v>317</v>
      </c>
    </row>
    <row r="271" spans="1:13" x14ac:dyDescent="0.2">
      <c r="A271" s="9" t="str">
        <f t="shared" si="17"/>
        <v>2000/9末</v>
      </c>
      <c r="B271" s="9" t="str">
        <f t="shared" si="17"/>
        <v>平成12/9末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13</v>
      </c>
      <c r="I271" s="16"/>
      <c r="J271" s="16">
        <v>24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2000/9末</v>
      </c>
      <c r="B272" s="7" t="str">
        <f t="shared" si="17"/>
        <v>平成12/9末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mGOl71ZSYyWfUUW3uOunVdhffuyAiCds3pwjI47QC2YyqA5SUblAOiUpja8BRyEWwlcXOli1uQI6p4J3ijEVFA==" saltValue="Zo2RLsVCc+WGdX4zan/bO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653</v>
      </c>
      <c r="B2" s="20" t="s">
        <v>654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43014</v>
      </c>
      <c r="G2" s="22">
        <f t="shared" si="0"/>
        <v>0</v>
      </c>
      <c r="H2" s="22">
        <f t="shared" si="0"/>
        <v>44312</v>
      </c>
      <c r="I2" s="22">
        <f t="shared" si="0"/>
        <v>0</v>
      </c>
      <c r="J2" s="22">
        <f t="shared" si="0"/>
        <v>87326</v>
      </c>
      <c r="K2" s="22">
        <f t="shared" si="0"/>
        <v>0</v>
      </c>
      <c r="L2" s="22">
        <f t="shared" si="0"/>
        <v>29336</v>
      </c>
      <c r="M2" s="72" t="s">
        <v>284</v>
      </c>
    </row>
    <row r="3" spans="1:17" x14ac:dyDescent="0.2">
      <c r="A3" s="5" t="str">
        <f>A2</f>
        <v>2000/10末</v>
      </c>
      <c r="B3" s="5" t="str">
        <f>B2</f>
        <v>平成12/10末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36</v>
      </c>
      <c r="I3" s="12"/>
      <c r="J3" s="12">
        <v>73</v>
      </c>
      <c r="K3" s="12"/>
      <c r="L3" s="12">
        <v>34</v>
      </c>
      <c r="M3" s="10" t="s">
        <v>303</v>
      </c>
    </row>
    <row r="4" spans="1:17" x14ac:dyDescent="0.2">
      <c r="A4" s="7" t="str">
        <f>A3</f>
        <v>2000/10末</v>
      </c>
      <c r="B4" s="7" t="str">
        <f>B3</f>
        <v>平成12/10末</v>
      </c>
      <c r="C4" s="14">
        <v>2</v>
      </c>
      <c r="D4" s="14">
        <v>2</v>
      </c>
      <c r="E4" s="15" t="s">
        <v>39</v>
      </c>
      <c r="F4" s="14">
        <v>94</v>
      </c>
      <c r="G4" s="14"/>
      <c r="H4" s="14">
        <v>97</v>
      </c>
      <c r="I4" s="14"/>
      <c r="J4" s="14">
        <v>191</v>
      </c>
      <c r="K4" s="14"/>
      <c r="L4" s="14">
        <v>70</v>
      </c>
      <c r="M4" s="8" t="s">
        <v>303</v>
      </c>
      <c r="Q4" s="1"/>
    </row>
    <row r="5" spans="1:17" x14ac:dyDescent="0.2">
      <c r="A5" s="9" t="str">
        <f t="shared" ref="A5:B20" si="1">A4</f>
        <v>2000/10末</v>
      </c>
      <c r="B5" s="9" t="str">
        <f t="shared" si="1"/>
        <v>平成12/10末</v>
      </c>
      <c r="C5" s="16">
        <v>3</v>
      </c>
      <c r="D5" s="16">
        <v>3</v>
      </c>
      <c r="E5" s="17" t="s">
        <v>40</v>
      </c>
      <c r="F5" s="16">
        <v>219</v>
      </c>
      <c r="G5" s="16"/>
      <c r="H5" s="16">
        <v>244</v>
      </c>
      <c r="I5" s="16"/>
      <c r="J5" s="16">
        <v>463</v>
      </c>
      <c r="K5" s="16"/>
      <c r="L5" s="16">
        <v>165</v>
      </c>
      <c r="M5" s="6" t="s">
        <v>303</v>
      </c>
    </row>
    <row r="6" spans="1:17" x14ac:dyDescent="0.2">
      <c r="A6" s="7" t="str">
        <f t="shared" si="1"/>
        <v>2000/10末</v>
      </c>
      <c r="B6" s="7" t="str">
        <f t="shared" si="1"/>
        <v>平成12/10末</v>
      </c>
      <c r="C6" s="14">
        <v>4</v>
      </c>
      <c r="D6" s="14">
        <v>4</v>
      </c>
      <c r="E6" s="15" t="s">
        <v>41</v>
      </c>
      <c r="F6" s="14">
        <v>391</v>
      </c>
      <c r="G6" s="14"/>
      <c r="H6" s="14">
        <v>403</v>
      </c>
      <c r="I6" s="14"/>
      <c r="J6" s="14">
        <v>794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2000/10末</v>
      </c>
      <c r="B7" s="9" t="str">
        <f t="shared" si="1"/>
        <v>平成12/10末</v>
      </c>
      <c r="C7" s="16">
        <v>5</v>
      </c>
      <c r="D7" s="16">
        <v>5</v>
      </c>
      <c r="E7" s="17" t="s">
        <v>42</v>
      </c>
      <c r="F7" s="16">
        <v>243</v>
      </c>
      <c r="G7" s="16"/>
      <c r="H7" s="16">
        <v>263</v>
      </c>
      <c r="I7" s="16"/>
      <c r="J7" s="16">
        <v>506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2000/10末</v>
      </c>
      <c r="B8" s="7" t="str">
        <f t="shared" si="1"/>
        <v>平成12/10末</v>
      </c>
      <c r="C8" s="14">
        <v>6</v>
      </c>
      <c r="D8" s="14">
        <v>6</v>
      </c>
      <c r="E8" s="15" t="s">
        <v>43</v>
      </c>
      <c r="F8" s="14">
        <v>359</v>
      </c>
      <c r="G8" s="14"/>
      <c r="H8" s="14">
        <v>432</v>
      </c>
      <c r="I8" s="14"/>
      <c r="J8" s="14">
        <v>791</v>
      </c>
      <c r="K8" s="14"/>
      <c r="L8" s="14">
        <v>287</v>
      </c>
      <c r="M8" s="8" t="s">
        <v>303</v>
      </c>
    </row>
    <row r="9" spans="1:17" x14ac:dyDescent="0.2">
      <c r="A9" s="9" t="str">
        <f t="shared" si="1"/>
        <v>2000/10末</v>
      </c>
      <c r="B9" s="9" t="str">
        <f t="shared" si="1"/>
        <v>平成12/10末</v>
      </c>
      <c r="C9" s="16">
        <v>7</v>
      </c>
      <c r="D9" s="16">
        <v>7</v>
      </c>
      <c r="E9" s="17" t="s">
        <v>44</v>
      </c>
      <c r="F9" s="16">
        <v>206</v>
      </c>
      <c r="G9" s="16"/>
      <c r="H9" s="16">
        <v>221</v>
      </c>
      <c r="I9" s="16"/>
      <c r="J9" s="16">
        <v>427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2000/10末</v>
      </c>
      <c r="B10" s="7" t="str">
        <f t="shared" si="1"/>
        <v>平成12/10末</v>
      </c>
      <c r="C10" s="14">
        <v>8</v>
      </c>
      <c r="D10" s="14">
        <v>8</v>
      </c>
      <c r="E10" s="15" t="s">
        <v>45</v>
      </c>
      <c r="F10" s="14">
        <v>241</v>
      </c>
      <c r="G10" s="14"/>
      <c r="H10" s="14">
        <v>238</v>
      </c>
      <c r="I10" s="14"/>
      <c r="J10" s="14">
        <v>479</v>
      </c>
      <c r="K10" s="14"/>
      <c r="L10" s="14">
        <v>175</v>
      </c>
      <c r="M10" s="8" t="s">
        <v>303</v>
      </c>
    </row>
    <row r="11" spans="1:17" x14ac:dyDescent="0.2">
      <c r="A11" s="9" t="str">
        <f t="shared" si="1"/>
        <v>2000/10末</v>
      </c>
      <c r="B11" s="9" t="str">
        <f t="shared" si="1"/>
        <v>平成12/10末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2000/10末</v>
      </c>
      <c r="B12" s="7" t="str">
        <f t="shared" si="1"/>
        <v>平成12/10末</v>
      </c>
      <c r="C12" s="14">
        <v>10</v>
      </c>
      <c r="D12" s="14">
        <v>11</v>
      </c>
      <c r="E12" s="15" t="s">
        <v>47</v>
      </c>
      <c r="F12" s="14">
        <v>169</v>
      </c>
      <c r="G12" s="14"/>
      <c r="H12" s="14">
        <v>164</v>
      </c>
      <c r="I12" s="14"/>
      <c r="J12" s="14">
        <v>333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2000/10末</v>
      </c>
      <c r="B13" s="9" t="str">
        <f t="shared" si="1"/>
        <v>平成12/10末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127</v>
      </c>
      <c r="I13" s="16"/>
      <c r="J13" s="16">
        <v>237</v>
      </c>
      <c r="K13" s="16"/>
      <c r="L13" s="16">
        <v>115</v>
      </c>
      <c r="M13" s="6" t="s">
        <v>303</v>
      </c>
    </row>
    <row r="14" spans="1:17" x14ac:dyDescent="0.2">
      <c r="A14" s="7" t="str">
        <f t="shared" si="1"/>
        <v>2000/10末</v>
      </c>
      <c r="B14" s="7" t="str">
        <f t="shared" si="1"/>
        <v>平成12/10末</v>
      </c>
      <c r="C14" s="14">
        <v>12</v>
      </c>
      <c r="D14" s="14">
        <v>13</v>
      </c>
      <c r="E14" s="15" t="s">
        <v>49</v>
      </c>
      <c r="F14" s="14">
        <v>248</v>
      </c>
      <c r="G14" s="14"/>
      <c r="H14" s="14">
        <v>285</v>
      </c>
      <c r="I14" s="14"/>
      <c r="J14" s="14">
        <v>533</v>
      </c>
      <c r="K14" s="14"/>
      <c r="L14" s="14">
        <v>184</v>
      </c>
      <c r="M14" s="8" t="s">
        <v>303</v>
      </c>
    </row>
    <row r="15" spans="1:17" x14ac:dyDescent="0.2">
      <c r="A15" s="9" t="str">
        <f t="shared" si="1"/>
        <v>2000/10末</v>
      </c>
      <c r="B15" s="9" t="str">
        <f t="shared" si="1"/>
        <v>平成12/10末</v>
      </c>
      <c r="C15" s="16">
        <v>13</v>
      </c>
      <c r="D15" s="16">
        <v>14</v>
      </c>
      <c r="E15" s="17" t="s">
        <v>50</v>
      </c>
      <c r="F15" s="16">
        <v>150</v>
      </c>
      <c r="G15" s="16"/>
      <c r="H15" s="16">
        <v>145</v>
      </c>
      <c r="I15" s="16"/>
      <c r="J15" s="16">
        <v>295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2000/10末</v>
      </c>
      <c r="B16" s="7" t="str">
        <f t="shared" si="1"/>
        <v>平成12/10末</v>
      </c>
      <c r="C16" s="14">
        <v>14</v>
      </c>
      <c r="D16" s="14">
        <v>15</v>
      </c>
      <c r="E16" s="15" t="s">
        <v>51</v>
      </c>
      <c r="F16" s="14">
        <v>294</v>
      </c>
      <c r="G16" s="14"/>
      <c r="H16" s="14">
        <v>328</v>
      </c>
      <c r="I16" s="14"/>
      <c r="J16" s="14">
        <v>622</v>
      </c>
      <c r="K16" s="14"/>
      <c r="L16" s="14">
        <v>229</v>
      </c>
      <c r="M16" s="8" t="s">
        <v>303</v>
      </c>
    </row>
    <row r="17" spans="1:13" x14ac:dyDescent="0.2">
      <c r="A17" s="9" t="str">
        <f t="shared" si="1"/>
        <v>2000/10末</v>
      </c>
      <c r="B17" s="9" t="str">
        <f t="shared" si="1"/>
        <v>平成12/10末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108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2000/10末</v>
      </c>
      <c r="B18" s="7" t="str">
        <f t="shared" si="1"/>
        <v>平成12/10末</v>
      </c>
      <c r="C18" s="14">
        <v>16</v>
      </c>
      <c r="D18" s="14">
        <v>17</v>
      </c>
      <c r="E18" s="15" t="s">
        <v>53</v>
      </c>
      <c r="F18" s="14">
        <v>264</v>
      </c>
      <c r="G18" s="14"/>
      <c r="H18" s="14">
        <v>269</v>
      </c>
      <c r="I18" s="14"/>
      <c r="J18" s="14">
        <v>533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2000/10末</v>
      </c>
      <c r="B19" s="9" t="str">
        <f t="shared" si="1"/>
        <v>平成12/10末</v>
      </c>
      <c r="C19" s="16">
        <v>17</v>
      </c>
      <c r="D19" s="16">
        <v>18</v>
      </c>
      <c r="E19" s="17" t="s">
        <v>54</v>
      </c>
      <c r="F19" s="16">
        <v>307</v>
      </c>
      <c r="G19" s="16"/>
      <c r="H19" s="16">
        <v>330</v>
      </c>
      <c r="I19" s="16"/>
      <c r="J19" s="16">
        <v>637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2000/10末</v>
      </c>
      <c r="B20" s="7" t="str">
        <f t="shared" si="1"/>
        <v>平成12/10末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222</v>
      </c>
      <c r="I20" s="14"/>
      <c r="J20" s="14">
        <v>429</v>
      </c>
      <c r="K20" s="14"/>
      <c r="L20" s="14">
        <v>140</v>
      </c>
      <c r="M20" s="8" t="s">
        <v>303</v>
      </c>
    </row>
    <row r="21" spans="1:13" x14ac:dyDescent="0.2">
      <c r="A21" s="9" t="str">
        <f t="shared" ref="A21:B36" si="2">A20</f>
        <v>2000/10末</v>
      </c>
      <c r="B21" s="9" t="str">
        <f t="shared" si="2"/>
        <v>平成12/10末</v>
      </c>
      <c r="C21" s="16">
        <v>19</v>
      </c>
      <c r="D21" s="16">
        <v>103</v>
      </c>
      <c r="E21" s="17" t="s">
        <v>56</v>
      </c>
      <c r="F21" s="16">
        <v>232</v>
      </c>
      <c r="G21" s="16"/>
      <c r="H21" s="16">
        <v>231</v>
      </c>
      <c r="I21" s="16"/>
      <c r="J21" s="16">
        <v>463</v>
      </c>
      <c r="K21" s="16"/>
      <c r="L21" s="16">
        <v>136</v>
      </c>
      <c r="M21" s="6" t="s">
        <v>303</v>
      </c>
    </row>
    <row r="22" spans="1:13" x14ac:dyDescent="0.2">
      <c r="A22" s="7" t="str">
        <f t="shared" si="2"/>
        <v>2000/10末</v>
      </c>
      <c r="B22" s="7" t="str">
        <f t="shared" si="2"/>
        <v>平成12/10末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91</v>
      </c>
      <c r="I22" s="14"/>
      <c r="J22" s="14">
        <v>156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2000/10末</v>
      </c>
      <c r="B23" s="9" t="str">
        <f t="shared" si="2"/>
        <v>平成12/10末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2000/10末</v>
      </c>
      <c r="B24" s="7" t="str">
        <f t="shared" si="2"/>
        <v>平成12/10末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41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2000/10末</v>
      </c>
      <c r="B25" s="9" t="str">
        <f t="shared" si="2"/>
        <v>平成12/10末</v>
      </c>
      <c r="C25" s="16">
        <v>23</v>
      </c>
      <c r="D25" s="16">
        <v>21</v>
      </c>
      <c r="E25" s="17" t="s">
        <v>60</v>
      </c>
      <c r="F25" s="16">
        <v>242</v>
      </c>
      <c r="G25" s="16"/>
      <c r="H25" s="16">
        <v>256</v>
      </c>
      <c r="I25" s="16"/>
      <c r="J25" s="16">
        <v>498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2000/10末</v>
      </c>
      <c r="B26" s="7" t="str">
        <f t="shared" si="2"/>
        <v>平成12/10末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449</v>
      </c>
      <c r="I26" s="14"/>
      <c r="J26" s="14">
        <v>850</v>
      </c>
      <c r="K26" s="14"/>
      <c r="L26" s="14">
        <v>314</v>
      </c>
      <c r="M26" s="8" t="s">
        <v>303</v>
      </c>
    </row>
    <row r="27" spans="1:13" x14ac:dyDescent="0.2">
      <c r="A27" s="9" t="str">
        <f t="shared" si="2"/>
        <v>2000/10末</v>
      </c>
      <c r="B27" s="9" t="str">
        <f t="shared" si="2"/>
        <v>平成12/10末</v>
      </c>
      <c r="C27" s="16">
        <v>25</v>
      </c>
      <c r="D27" s="16">
        <v>23</v>
      </c>
      <c r="E27" s="17" t="s">
        <v>62</v>
      </c>
      <c r="F27" s="16">
        <v>301</v>
      </c>
      <c r="G27" s="16"/>
      <c r="H27" s="16">
        <v>309</v>
      </c>
      <c r="I27" s="16"/>
      <c r="J27" s="16">
        <v>610</v>
      </c>
      <c r="K27" s="16"/>
      <c r="L27" s="16">
        <v>202</v>
      </c>
      <c r="M27" s="6" t="s">
        <v>303</v>
      </c>
    </row>
    <row r="28" spans="1:13" x14ac:dyDescent="0.2">
      <c r="A28" s="7" t="str">
        <f t="shared" si="2"/>
        <v>2000/10末</v>
      </c>
      <c r="B28" s="7" t="str">
        <f t="shared" si="2"/>
        <v>平成12/10末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474</v>
      </c>
      <c r="I28" s="14"/>
      <c r="J28" s="14">
        <v>879</v>
      </c>
      <c r="K28" s="14"/>
      <c r="L28" s="14">
        <v>308</v>
      </c>
      <c r="M28" s="8" t="s">
        <v>303</v>
      </c>
    </row>
    <row r="29" spans="1:13" x14ac:dyDescent="0.2">
      <c r="A29" s="9" t="str">
        <f t="shared" si="2"/>
        <v>2000/10末</v>
      </c>
      <c r="B29" s="9" t="str">
        <f t="shared" si="2"/>
        <v>平成12/10末</v>
      </c>
      <c r="C29" s="16">
        <v>27</v>
      </c>
      <c r="D29" s="16">
        <v>25</v>
      </c>
      <c r="E29" s="17" t="s">
        <v>64</v>
      </c>
      <c r="F29" s="16">
        <v>248</v>
      </c>
      <c r="G29" s="16"/>
      <c r="H29" s="16">
        <v>289</v>
      </c>
      <c r="I29" s="16"/>
      <c r="J29" s="16">
        <v>537</v>
      </c>
      <c r="K29" s="16"/>
      <c r="L29" s="16">
        <v>211</v>
      </c>
      <c r="M29" s="6" t="s">
        <v>303</v>
      </c>
    </row>
    <row r="30" spans="1:13" x14ac:dyDescent="0.2">
      <c r="A30" s="7" t="str">
        <f t="shared" si="2"/>
        <v>2000/10末</v>
      </c>
      <c r="B30" s="7" t="str">
        <f t="shared" si="2"/>
        <v>平成12/10末</v>
      </c>
      <c r="C30" s="14">
        <v>28</v>
      </c>
      <c r="D30" s="14">
        <v>26</v>
      </c>
      <c r="E30" s="15" t="s">
        <v>65</v>
      </c>
      <c r="F30" s="14">
        <v>244</v>
      </c>
      <c r="G30" s="14"/>
      <c r="H30" s="14">
        <v>258</v>
      </c>
      <c r="I30" s="14"/>
      <c r="J30" s="14">
        <v>502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2000/10末</v>
      </c>
      <c r="B31" s="9" t="str">
        <f t="shared" si="2"/>
        <v>平成12/10末</v>
      </c>
      <c r="C31" s="16">
        <v>29</v>
      </c>
      <c r="D31" s="16">
        <v>28</v>
      </c>
      <c r="E31" s="17" t="s">
        <v>66</v>
      </c>
      <c r="F31" s="16">
        <v>11</v>
      </c>
      <c r="G31" s="16"/>
      <c r="H31" s="16">
        <v>38</v>
      </c>
      <c r="I31" s="16"/>
      <c r="J31" s="16">
        <v>49</v>
      </c>
      <c r="K31" s="16"/>
      <c r="L31" s="16">
        <v>49</v>
      </c>
      <c r="M31" s="6" t="s">
        <v>303</v>
      </c>
    </row>
    <row r="32" spans="1:13" x14ac:dyDescent="0.2">
      <c r="A32" s="7" t="str">
        <f t="shared" si="2"/>
        <v>2000/10末</v>
      </c>
      <c r="B32" s="7" t="str">
        <f t="shared" si="2"/>
        <v>平成12/10末</v>
      </c>
      <c r="C32" s="14">
        <v>30</v>
      </c>
      <c r="D32" s="14">
        <v>29</v>
      </c>
      <c r="E32" s="15" t="s">
        <v>67</v>
      </c>
      <c r="F32" s="14">
        <v>7</v>
      </c>
      <c r="G32" s="14"/>
      <c r="H32" s="14">
        <v>21</v>
      </c>
      <c r="I32" s="14"/>
      <c r="J32" s="14">
        <v>28</v>
      </c>
      <c r="K32" s="14"/>
      <c r="L32" s="14">
        <v>26</v>
      </c>
      <c r="M32" s="8" t="s">
        <v>303</v>
      </c>
    </row>
    <row r="33" spans="1:13" x14ac:dyDescent="0.2">
      <c r="A33" s="9" t="str">
        <f t="shared" si="2"/>
        <v>2000/10末</v>
      </c>
      <c r="B33" s="9" t="str">
        <f t="shared" si="2"/>
        <v>平成12/10末</v>
      </c>
      <c r="C33" s="16">
        <v>31</v>
      </c>
      <c r="D33" s="16">
        <v>30</v>
      </c>
      <c r="E33" s="17" t="s">
        <v>68</v>
      </c>
      <c r="F33" s="16">
        <v>753</v>
      </c>
      <c r="G33" s="16"/>
      <c r="H33" s="16">
        <v>744</v>
      </c>
      <c r="I33" s="16"/>
      <c r="J33" s="16">
        <v>1497</v>
      </c>
      <c r="K33" s="16"/>
      <c r="L33" s="16">
        <v>545</v>
      </c>
      <c r="M33" s="6" t="s">
        <v>303</v>
      </c>
    </row>
    <row r="34" spans="1:13" x14ac:dyDescent="0.2">
      <c r="A34" s="7" t="str">
        <f t="shared" si="2"/>
        <v>2000/10末</v>
      </c>
      <c r="B34" s="7" t="str">
        <f t="shared" si="2"/>
        <v>平成12/10末</v>
      </c>
      <c r="C34" s="14">
        <v>32</v>
      </c>
      <c r="D34" s="14">
        <v>31</v>
      </c>
      <c r="E34" s="15" t="s">
        <v>69</v>
      </c>
      <c r="F34" s="14">
        <v>840</v>
      </c>
      <c r="G34" s="14"/>
      <c r="H34" s="14">
        <v>860</v>
      </c>
      <c r="I34" s="14"/>
      <c r="J34" s="14">
        <v>1700</v>
      </c>
      <c r="K34" s="14"/>
      <c r="L34" s="14">
        <v>657</v>
      </c>
      <c r="M34" s="8" t="s">
        <v>303</v>
      </c>
    </row>
    <row r="35" spans="1:13" x14ac:dyDescent="0.2">
      <c r="A35" s="9" t="str">
        <f t="shared" si="2"/>
        <v>2000/10末</v>
      </c>
      <c r="B35" s="9" t="str">
        <f t="shared" si="2"/>
        <v>平成12/10末</v>
      </c>
      <c r="C35" s="16">
        <v>33</v>
      </c>
      <c r="D35" s="16">
        <v>32</v>
      </c>
      <c r="E35" s="17" t="s">
        <v>70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2000/10末</v>
      </c>
      <c r="B36" s="7" t="str">
        <f t="shared" si="2"/>
        <v>平成12/10末</v>
      </c>
      <c r="C36" s="14">
        <v>34</v>
      </c>
      <c r="D36" s="14">
        <v>33</v>
      </c>
      <c r="E36" s="15" t="s">
        <v>71</v>
      </c>
      <c r="F36" s="14">
        <v>263</v>
      </c>
      <c r="G36" s="14"/>
      <c r="H36" s="14">
        <v>272</v>
      </c>
      <c r="I36" s="14"/>
      <c r="J36" s="14">
        <v>535</v>
      </c>
      <c r="K36" s="14"/>
      <c r="L36" s="14">
        <v>165</v>
      </c>
      <c r="M36" s="8" t="s">
        <v>303</v>
      </c>
    </row>
    <row r="37" spans="1:13" x14ac:dyDescent="0.2">
      <c r="A37" s="9" t="str">
        <f t="shared" ref="A37:B52" si="3">A36</f>
        <v>2000/10末</v>
      </c>
      <c r="B37" s="9" t="str">
        <f t="shared" si="3"/>
        <v>平成12/10末</v>
      </c>
      <c r="C37" s="16">
        <v>35</v>
      </c>
      <c r="D37" s="16">
        <v>34</v>
      </c>
      <c r="E37" s="17" t="s">
        <v>72</v>
      </c>
      <c r="F37" s="16">
        <v>358</v>
      </c>
      <c r="G37" s="16"/>
      <c r="H37" s="16">
        <v>299</v>
      </c>
      <c r="I37" s="16"/>
      <c r="J37" s="16">
        <v>657</v>
      </c>
      <c r="K37" s="16"/>
      <c r="L37" s="16">
        <v>244</v>
      </c>
      <c r="M37" s="6" t="s">
        <v>303</v>
      </c>
    </row>
    <row r="38" spans="1:13" x14ac:dyDescent="0.2">
      <c r="A38" s="7" t="str">
        <f t="shared" si="3"/>
        <v>2000/10末</v>
      </c>
      <c r="B38" s="7" t="str">
        <f t="shared" si="3"/>
        <v>平成12/10末</v>
      </c>
      <c r="C38" s="14">
        <v>36</v>
      </c>
      <c r="D38" s="14">
        <v>35</v>
      </c>
      <c r="E38" s="15" t="s">
        <v>73</v>
      </c>
      <c r="F38" s="14">
        <v>297</v>
      </c>
      <c r="G38" s="14"/>
      <c r="H38" s="14">
        <v>278</v>
      </c>
      <c r="I38" s="14"/>
      <c r="J38" s="14">
        <v>575</v>
      </c>
      <c r="K38" s="14"/>
      <c r="L38" s="14">
        <v>185</v>
      </c>
      <c r="M38" s="8" t="s">
        <v>303</v>
      </c>
    </row>
    <row r="39" spans="1:13" x14ac:dyDescent="0.2">
      <c r="A39" s="9" t="str">
        <f t="shared" si="3"/>
        <v>2000/10末</v>
      </c>
      <c r="B39" s="9" t="str">
        <f t="shared" si="3"/>
        <v>平成12/10末</v>
      </c>
      <c r="C39" s="16">
        <v>37</v>
      </c>
      <c r="D39" s="16">
        <v>36</v>
      </c>
      <c r="E39" s="17" t="s">
        <v>74</v>
      </c>
      <c r="F39" s="16">
        <v>77</v>
      </c>
      <c r="G39" s="16"/>
      <c r="H39" s="16">
        <v>55</v>
      </c>
      <c r="I39" s="16"/>
      <c r="J39" s="16">
        <v>132</v>
      </c>
      <c r="K39" s="16"/>
      <c r="L39" s="16">
        <v>62</v>
      </c>
      <c r="M39" s="6" t="s">
        <v>303</v>
      </c>
    </row>
    <row r="40" spans="1:13" x14ac:dyDescent="0.2">
      <c r="A40" s="7" t="str">
        <f t="shared" si="3"/>
        <v>2000/10末</v>
      </c>
      <c r="B40" s="7" t="str">
        <f t="shared" si="3"/>
        <v>平成12/10末</v>
      </c>
      <c r="C40" s="14">
        <v>38</v>
      </c>
      <c r="D40" s="14">
        <v>37</v>
      </c>
      <c r="E40" s="15" t="s">
        <v>75</v>
      </c>
      <c r="F40" s="14">
        <v>287</v>
      </c>
      <c r="G40" s="14"/>
      <c r="H40" s="14">
        <v>274</v>
      </c>
      <c r="I40" s="14"/>
      <c r="J40" s="14">
        <v>561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2000/10末</v>
      </c>
      <c r="B41" s="9" t="str">
        <f t="shared" si="3"/>
        <v>平成12/10末</v>
      </c>
      <c r="C41" s="16">
        <v>39</v>
      </c>
      <c r="D41" s="16">
        <v>38</v>
      </c>
      <c r="E41" s="17" t="s">
        <v>76</v>
      </c>
      <c r="F41" s="16">
        <v>332</v>
      </c>
      <c r="G41" s="16"/>
      <c r="H41" s="16">
        <v>308</v>
      </c>
      <c r="I41" s="16"/>
      <c r="J41" s="16">
        <v>640</v>
      </c>
      <c r="K41" s="16"/>
      <c r="L41" s="16">
        <v>213</v>
      </c>
      <c r="M41" s="6" t="s">
        <v>303</v>
      </c>
    </row>
    <row r="42" spans="1:13" x14ac:dyDescent="0.2">
      <c r="A42" s="7" t="str">
        <f t="shared" si="3"/>
        <v>2000/10末</v>
      </c>
      <c r="B42" s="7" t="str">
        <f t="shared" si="3"/>
        <v>平成12/10末</v>
      </c>
      <c r="C42" s="14">
        <v>40</v>
      </c>
      <c r="D42" s="14">
        <v>39</v>
      </c>
      <c r="E42" s="15" t="s">
        <v>77</v>
      </c>
      <c r="F42" s="14">
        <v>137</v>
      </c>
      <c r="G42" s="14"/>
      <c r="H42" s="14">
        <v>126</v>
      </c>
      <c r="I42" s="14"/>
      <c r="J42" s="14">
        <v>263</v>
      </c>
      <c r="K42" s="14"/>
      <c r="L42" s="14">
        <v>91</v>
      </c>
      <c r="M42" s="8" t="s">
        <v>303</v>
      </c>
    </row>
    <row r="43" spans="1:13" x14ac:dyDescent="0.2">
      <c r="A43" s="9" t="str">
        <f t="shared" si="3"/>
        <v>2000/10末</v>
      </c>
      <c r="B43" s="9" t="str">
        <f t="shared" si="3"/>
        <v>平成12/10末</v>
      </c>
      <c r="C43" s="16">
        <v>41</v>
      </c>
      <c r="D43" s="16">
        <v>40</v>
      </c>
      <c r="E43" s="17" t="s">
        <v>619</v>
      </c>
      <c r="F43" s="16">
        <v>154</v>
      </c>
      <c r="G43" s="16"/>
      <c r="H43" s="16">
        <v>169</v>
      </c>
      <c r="I43" s="16"/>
      <c r="J43" s="16">
        <v>323</v>
      </c>
      <c r="K43" s="16"/>
      <c r="L43" s="16">
        <v>117</v>
      </c>
      <c r="M43" s="6" t="s">
        <v>303</v>
      </c>
    </row>
    <row r="44" spans="1:13" x14ac:dyDescent="0.2">
      <c r="A44" s="7" t="str">
        <f t="shared" si="3"/>
        <v>2000/10末</v>
      </c>
      <c r="B44" s="7" t="str">
        <f t="shared" si="3"/>
        <v>平成12/10末</v>
      </c>
      <c r="C44" s="14">
        <v>42</v>
      </c>
      <c r="D44" s="14">
        <v>41</v>
      </c>
      <c r="E44" s="15" t="s">
        <v>620</v>
      </c>
      <c r="F44" s="14">
        <v>176</v>
      </c>
      <c r="G44" s="14"/>
      <c r="H44" s="14">
        <v>200</v>
      </c>
      <c r="I44" s="14"/>
      <c r="J44" s="14">
        <v>376</v>
      </c>
      <c r="K44" s="14"/>
      <c r="L44" s="14">
        <v>135</v>
      </c>
      <c r="M44" s="8" t="s">
        <v>303</v>
      </c>
    </row>
    <row r="45" spans="1:13" x14ac:dyDescent="0.2">
      <c r="A45" s="9" t="str">
        <f t="shared" si="3"/>
        <v>2000/10末</v>
      </c>
      <c r="B45" s="9" t="str">
        <f t="shared" si="3"/>
        <v>平成12/10末</v>
      </c>
      <c r="C45" s="16">
        <v>43</v>
      </c>
      <c r="D45" s="16">
        <v>42</v>
      </c>
      <c r="E45" s="17" t="s">
        <v>78</v>
      </c>
      <c r="F45" s="16">
        <v>264</v>
      </c>
      <c r="G45" s="16"/>
      <c r="H45" s="16">
        <v>316</v>
      </c>
      <c r="I45" s="16"/>
      <c r="J45" s="16">
        <v>580</v>
      </c>
      <c r="K45" s="16"/>
      <c r="L45" s="16">
        <v>207</v>
      </c>
      <c r="M45" s="6" t="s">
        <v>303</v>
      </c>
    </row>
    <row r="46" spans="1:13" x14ac:dyDescent="0.2">
      <c r="A46" s="7" t="str">
        <f t="shared" si="3"/>
        <v>2000/10末</v>
      </c>
      <c r="B46" s="7" t="str">
        <f t="shared" si="3"/>
        <v>平成12/10末</v>
      </c>
      <c r="C46" s="14">
        <v>44</v>
      </c>
      <c r="D46" s="14">
        <v>43</v>
      </c>
      <c r="E46" s="15" t="s">
        <v>79</v>
      </c>
      <c r="F46" s="14">
        <v>352</v>
      </c>
      <c r="G46" s="14"/>
      <c r="H46" s="14">
        <v>377</v>
      </c>
      <c r="I46" s="14"/>
      <c r="J46" s="14">
        <v>729</v>
      </c>
      <c r="K46" s="14"/>
      <c r="L46" s="14">
        <v>246</v>
      </c>
      <c r="M46" s="8" t="s">
        <v>303</v>
      </c>
    </row>
    <row r="47" spans="1:13" x14ac:dyDescent="0.2">
      <c r="A47" s="9" t="str">
        <f t="shared" si="3"/>
        <v>2000/10末</v>
      </c>
      <c r="B47" s="9" t="str">
        <f t="shared" si="3"/>
        <v>平成12/10末</v>
      </c>
      <c r="C47" s="16">
        <v>45</v>
      </c>
      <c r="D47" s="16">
        <v>44</v>
      </c>
      <c r="E47" s="17" t="s">
        <v>80</v>
      </c>
      <c r="F47" s="16">
        <v>53</v>
      </c>
      <c r="G47" s="16"/>
      <c r="H47" s="16">
        <v>73</v>
      </c>
      <c r="I47" s="16"/>
      <c r="J47" s="16">
        <v>126</v>
      </c>
      <c r="K47" s="16"/>
      <c r="L47" s="16">
        <v>48</v>
      </c>
      <c r="M47" s="6" t="s">
        <v>303</v>
      </c>
    </row>
    <row r="48" spans="1:13" x14ac:dyDescent="0.2">
      <c r="A48" s="7" t="str">
        <f t="shared" si="3"/>
        <v>2000/10末</v>
      </c>
      <c r="B48" s="7" t="str">
        <f t="shared" si="3"/>
        <v>平成12/10末</v>
      </c>
      <c r="C48" s="14">
        <v>46</v>
      </c>
      <c r="D48" s="14">
        <v>45</v>
      </c>
      <c r="E48" s="15" t="s">
        <v>81</v>
      </c>
      <c r="F48" s="14">
        <v>220</v>
      </c>
      <c r="G48" s="14"/>
      <c r="H48" s="14">
        <v>256</v>
      </c>
      <c r="I48" s="14"/>
      <c r="J48" s="14">
        <v>476</v>
      </c>
      <c r="K48" s="14"/>
      <c r="L48" s="14">
        <v>162</v>
      </c>
      <c r="M48" s="8" t="s">
        <v>303</v>
      </c>
    </row>
    <row r="49" spans="1:13" x14ac:dyDescent="0.2">
      <c r="A49" s="9" t="str">
        <f t="shared" si="3"/>
        <v>2000/10末</v>
      </c>
      <c r="B49" s="9" t="str">
        <f t="shared" si="3"/>
        <v>平成12/10末</v>
      </c>
      <c r="C49" s="16">
        <v>47</v>
      </c>
      <c r="D49" s="16">
        <v>46</v>
      </c>
      <c r="E49" s="17" t="s">
        <v>82</v>
      </c>
      <c r="F49" s="16">
        <v>95</v>
      </c>
      <c r="G49" s="16"/>
      <c r="H49" s="16">
        <v>141</v>
      </c>
      <c r="I49" s="16"/>
      <c r="J49" s="16">
        <v>236</v>
      </c>
      <c r="K49" s="16"/>
      <c r="L49" s="16">
        <v>130</v>
      </c>
      <c r="M49" s="6" t="s">
        <v>303</v>
      </c>
    </row>
    <row r="50" spans="1:13" x14ac:dyDescent="0.2">
      <c r="A50" s="7" t="str">
        <f t="shared" si="3"/>
        <v>2000/10末</v>
      </c>
      <c r="B50" s="7" t="str">
        <f t="shared" si="3"/>
        <v>平成12/10末</v>
      </c>
      <c r="C50" s="14">
        <v>48</v>
      </c>
      <c r="D50" s="14">
        <v>47</v>
      </c>
      <c r="E50" s="15" t="s">
        <v>83</v>
      </c>
      <c r="F50" s="14">
        <v>186</v>
      </c>
      <c r="G50" s="14"/>
      <c r="H50" s="14">
        <v>221</v>
      </c>
      <c r="I50" s="14"/>
      <c r="J50" s="14">
        <v>407</v>
      </c>
      <c r="K50" s="14"/>
      <c r="L50" s="14">
        <v>122</v>
      </c>
      <c r="M50" s="8" t="s">
        <v>303</v>
      </c>
    </row>
    <row r="51" spans="1:13" x14ac:dyDescent="0.2">
      <c r="A51" s="9" t="str">
        <f t="shared" si="3"/>
        <v>2000/10末</v>
      </c>
      <c r="B51" s="9" t="str">
        <f t="shared" si="3"/>
        <v>平成12/10末</v>
      </c>
      <c r="C51" s="16">
        <v>49</v>
      </c>
      <c r="D51" s="16">
        <v>48</v>
      </c>
      <c r="E51" s="17" t="s">
        <v>84</v>
      </c>
      <c r="F51" s="16">
        <v>255</v>
      </c>
      <c r="G51" s="16"/>
      <c r="H51" s="16">
        <v>262</v>
      </c>
      <c r="I51" s="16"/>
      <c r="J51" s="16">
        <v>517</v>
      </c>
      <c r="K51" s="16"/>
      <c r="L51" s="16">
        <v>164</v>
      </c>
      <c r="M51" s="6" t="s">
        <v>303</v>
      </c>
    </row>
    <row r="52" spans="1:13" x14ac:dyDescent="0.2">
      <c r="A52" s="7" t="str">
        <f t="shared" si="3"/>
        <v>2000/10末</v>
      </c>
      <c r="B52" s="7" t="str">
        <f t="shared" si="3"/>
        <v>平成12/10末</v>
      </c>
      <c r="C52" s="14">
        <v>50</v>
      </c>
      <c r="D52" s="14">
        <v>49</v>
      </c>
      <c r="E52" s="15" t="s">
        <v>85</v>
      </c>
      <c r="F52" s="14">
        <v>124</v>
      </c>
      <c r="G52" s="14"/>
      <c r="H52" s="14">
        <v>126</v>
      </c>
      <c r="I52" s="14"/>
      <c r="J52" s="14">
        <v>250</v>
      </c>
      <c r="K52" s="14"/>
      <c r="L52" s="14">
        <v>92</v>
      </c>
      <c r="M52" s="8" t="s">
        <v>303</v>
      </c>
    </row>
    <row r="53" spans="1:13" x14ac:dyDescent="0.2">
      <c r="A53" s="9" t="str">
        <f t="shared" ref="A53:B68" si="4">A52</f>
        <v>2000/10末</v>
      </c>
      <c r="B53" s="9" t="str">
        <f t="shared" si="4"/>
        <v>平成12/10末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2000/10末</v>
      </c>
      <c r="B54" s="7" t="str">
        <f t="shared" si="4"/>
        <v>平成12/10末</v>
      </c>
      <c r="C54" s="14">
        <v>52</v>
      </c>
      <c r="D54" s="14">
        <v>51</v>
      </c>
      <c r="E54" s="15" t="s">
        <v>87</v>
      </c>
      <c r="F54" s="14">
        <v>166</v>
      </c>
      <c r="G54" s="14"/>
      <c r="H54" s="14">
        <v>153</v>
      </c>
      <c r="I54" s="14"/>
      <c r="J54" s="14">
        <v>319</v>
      </c>
      <c r="K54" s="14"/>
      <c r="L54" s="14">
        <v>111</v>
      </c>
      <c r="M54" s="8" t="s">
        <v>303</v>
      </c>
    </row>
    <row r="55" spans="1:13" x14ac:dyDescent="0.2">
      <c r="A55" s="9" t="str">
        <f t="shared" si="4"/>
        <v>2000/10末</v>
      </c>
      <c r="B55" s="9" t="str">
        <f t="shared" si="4"/>
        <v>平成12/10末</v>
      </c>
      <c r="C55" s="16">
        <v>53</v>
      </c>
      <c r="D55" s="16">
        <v>52</v>
      </c>
      <c r="E55" s="17" t="s">
        <v>88</v>
      </c>
      <c r="F55" s="16">
        <v>21</v>
      </c>
      <c r="G55" s="16"/>
      <c r="H55" s="16">
        <v>23</v>
      </c>
      <c r="I55" s="16"/>
      <c r="J55" s="16">
        <v>44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2000/10末</v>
      </c>
      <c r="B56" s="7" t="str">
        <f t="shared" si="4"/>
        <v>平成12/10末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2000/10末</v>
      </c>
      <c r="B57" s="9" t="str">
        <f t="shared" si="4"/>
        <v>平成12/10末</v>
      </c>
      <c r="C57" s="16">
        <v>55</v>
      </c>
      <c r="D57" s="16">
        <v>54</v>
      </c>
      <c r="E57" s="17" t="s">
        <v>90</v>
      </c>
      <c r="F57" s="16">
        <v>230</v>
      </c>
      <c r="G57" s="16"/>
      <c r="H57" s="16">
        <v>258</v>
      </c>
      <c r="I57" s="16"/>
      <c r="J57" s="16">
        <v>488</v>
      </c>
      <c r="K57" s="16"/>
      <c r="L57" s="16">
        <v>142</v>
      </c>
      <c r="M57" s="6" t="s">
        <v>303</v>
      </c>
    </row>
    <row r="58" spans="1:13" x14ac:dyDescent="0.2">
      <c r="A58" s="7" t="str">
        <f t="shared" si="4"/>
        <v>2000/10末</v>
      </c>
      <c r="B58" s="7" t="str">
        <f t="shared" si="4"/>
        <v>平成12/10末</v>
      </c>
      <c r="C58" s="14">
        <v>56</v>
      </c>
      <c r="D58" s="14">
        <v>55</v>
      </c>
      <c r="E58" s="15" t="s">
        <v>91</v>
      </c>
      <c r="F58" s="14">
        <v>371</v>
      </c>
      <c r="G58" s="14"/>
      <c r="H58" s="14">
        <v>349</v>
      </c>
      <c r="I58" s="14"/>
      <c r="J58" s="14">
        <v>720</v>
      </c>
      <c r="K58" s="14"/>
      <c r="L58" s="14">
        <v>268</v>
      </c>
      <c r="M58" s="8" t="s">
        <v>303</v>
      </c>
    </row>
    <row r="59" spans="1:13" x14ac:dyDescent="0.2">
      <c r="A59" s="9" t="str">
        <f t="shared" si="4"/>
        <v>2000/10末</v>
      </c>
      <c r="B59" s="9" t="str">
        <f t="shared" si="4"/>
        <v>平成12/10末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2000/10末</v>
      </c>
      <c r="B60" s="7" t="str">
        <f t="shared" si="4"/>
        <v>平成12/10末</v>
      </c>
      <c r="C60" s="14">
        <v>58</v>
      </c>
      <c r="D60" s="14">
        <v>57</v>
      </c>
      <c r="E60" s="15" t="s">
        <v>92</v>
      </c>
      <c r="F60" s="14">
        <v>84</v>
      </c>
      <c r="G60" s="14"/>
      <c r="H60" s="14">
        <v>87</v>
      </c>
      <c r="I60" s="14"/>
      <c r="J60" s="14">
        <v>171</v>
      </c>
      <c r="K60" s="14"/>
      <c r="L60" s="14">
        <v>59</v>
      </c>
      <c r="M60" s="8" t="s">
        <v>303</v>
      </c>
    </row>
    <row r="61" spans="1:13" x14ac:dyDescent="0.2">
      <c r="A61" s="9" t="str">
        <f t="shared" si="4"/>
        <v>2000/10末</v>
      </c>
      <c r="B61" s="9" t="str">
        <f t="shared" si="4"/>
        <v>平成12/10末</v>
      </c>
      <c r="C61" s="16">
        <v>59</v>
      </c>
      <c r="D61" s="16">
        <v>58</v>
      </c>
      <c r="E61" s="17" t="s">
        <v>93</v>
      </c>
      <c r="F61" s="16">
        <v>182</v>
      </c>
      <c r="G61" s="16"/>
      <c r="H61" s="16">
        <v>164</v>
      </c>
      <c r="I61" s="16"/>
      <c r="J61" s="16">
        <v>346</v>
      </c>
      <c r="K61" s="16"/>
      <c r="L61" s="16">
        <v>101</v>
      </c>
      <c r="M61" s="6" t="s">
        <v>303</v>
      </c>
    </row>
    <row r="62" spans="1:13" x14ac:dyDescent="0.2">
      <c r="A62" s="7" t="str">
        <f t="shared" si="4"/>
        <v>2000/10末</v>
      </c>
      <c r="B62" s="7" t="str">
        <f t="shared" si="4"/>
        <v>平成12/10末</v>
      </c>
      <c r="C62" s="14">
        <v>60</v>
      </c>
      <c r="D62" s="14">
        <v>59</v>
      </c>
      <c r="E62" s="15" t="s">
        <v>94</v>
      </c>
      <c r="F62" s="14">
        <v>272</v>
      </c>
      <c r="G62" s="14"/>
      <c r="H62" s="14">
        <v>276</v>
      </c>
      <c r="I62" s="14"/>
      <c r="J62" s="14">
        <v>548</v>
      </c>
      <c r="K62" s="14"/>
      <c r="L62" s="14">
        <v>160</v>
      </c>
      <c r="M62" s="8" t="s">
        <v>303</v>
      </c>
    </row>
    <row r="63" spans="1:13" x14ac:dyDescent="0.2">
      <c r="A63" s="9" t="str">
        <f t="shared" si="4"/>
        <v>2000/10末</v>
      </c>
      <c r="B63" s="9" t="str">
        <f t="shared" si="4"/>
        <v>平成12/10末</v>
      </c>
      <c r="C63" s="16">
        <v>61</v>
      </c>
      <c r="D63" s="16">
        <v>60</v>
      </c>
      <c r="E63" s="17" t="s">
        <v>95</v>
      </c>
      <c r="F63" s="16">
        <v>355</v>
      </c>
      <c r="G63" s="16"/>
      <c r="H63" s="16">
        <v>374</v>
      </c>
      <c r="I63" s="16"/>
      <c r="J63" s="16">
        <v>729</v>
      </c>
      <c r="K63" s="16"/>
      <c r="L63" s="16">
        <v>272</v>
      </c>
      <c r="M63" s="6" t="s">
        <v>303</v>
      </c>
    </row>
    <row r="64" spans="1:13" x14ac:dyDescent="0.2">
      <c r="A64" s="7" t="str">
        <f t="shared" si="4"/>
        <v>2000/10末</v>
      </c>
      <c r="B64" s="7" t="str">
        <f t="shared" si="4"/>
        <v>平成12/10末</v>
      </c>
      <c r="C64" s="14">
        <v>62</v>
      </c>
      <c r="D64" s="14">
        <v>61</v>
      </c>
      <c r="E64" s="15" t="s">
        <v>96</v>
      </c>
      <c r="F64" s="14">
        <v>283</v>
      </c>
      <c r="G64" s="14"/>
      <c r="H64" s="14">
        <v>293</v>
      </c>
      <c r="I64" s="14"/>
      <c r="J64" s="14">
        <v>576</v>
      </c>
      <c r="K64" s="14"/>
      <c r="L64" s="14">
        <v>231</v>
      </c>
      <c r="M64" s="8" t="s">
        <v>303</v>
      </c>
    </row>
    <row r="65" spans="1:13" x14ac:dyDescent="0.2">
      <c r="A65" s="9" t="str">
        <f t="shared" si="4"/>
        <v>2000/10末</v>
      </c>
      <c r="B65" s="9" t="str">
        <f t="shared" si="4"/>
        <v>平成12/10末</v>
      </c>
      <c r="C65" s="16">
        <v>63</v>
      </c>
      <c r="D65" s="16">
        <v>62</v>
      </c>
      <c r="E65" s="17" t="s">
        <v>97</v>
      </c>
      <c r="F65" s="16">
        <v>63</v>
      </c>
      <c r="G65" s="16"/>
      <c r="H65" s="16">
        <v>49</v>
      </c>
      <c r="I65" s="16"/>
      <c r="J65" s="16">
        <v>112</v>
      </c>
      <c r="K65" s="16"/>
      <c r="L65" s="16">
        <v>61</v>
      </c>
      <c r="M65" s="6" t="s">
        <v>303</v>
      </c>
    </row>
    <row r="66" spans="1:13" x14ac:dyDescent="0.2">
      <c r="A66" s="7" t="str">
        <f t="shared" si="4"/>
        <v>2000/10末</v>
      </c>
      <c r="B66" s="7" t="str">
        <f t="shared" si="4"/>
        <v>平成12/10末</v>
      </c>
      <c r="C66" s="14">
        <v>64</v>
      </c>
      <c r="D66" s="14">
        <v>63</v>
      </c>
      <c r="E66" s="15" t="s">
        <v>98</v>
      </c>
      <c r="F66" s="14">
        <v>489</v>
      </c>
      <c r="G66" s="14"/>
      <c r="H66" s="14">
        <v>477</v>
      </c>
      <c r="I66" s="14"/>
      <c r="J66" s="14">
        <v>966</v>
      </c>
      <c r="K66" s="14"/>
      <c r="L66" s="14">
        <v>359</v>
      </c>
      <c r="M66" s="8" t="s">
        <v>303</v>
      </c>
    </row>
    <row r="67" spans="1:13" x14ac:dyDescent="0.2">
      <c r="A67" s="9" t="str">
        <f t="shared" si="4"/>
        <v>2000/10末</v>
      </c>
      <c r="B67" s="9" t="str">
        <f t="shared" si="4"/>
        <v>平成12/10末</v>
      </c>
      <c r="C67" s="16">
        <v>65</v>
      </c>
      <c r="D67" s="16">
        <v>64</v>
      </c>
      <c r="E67" s="17" t="s">
        <v>99</v>
      </c>
      <c r="F67" s="16">
        <v>386</v>
      </c>
      <c r="G67" s="16"/>
      <c r="H67" s="16">
        <v>376</v>
      </c>
      <c r="I67" s="16"/>
      <c r="J67" s="16">
        <v>762</v>
      </c>
      <c r="K67" s="16"/>
      <c r="L67" s="16">
        <v>265</v>
      </c>
      <c r="M67" s="6" t="s">
        <v>303</v>
      </c>
    </row>
    <row r="68" spans="1:13" x14ac:dyDescent="0.2">
      <c r="A68" s="7" t="str">
        <f t="shared" si="4"/>
        <v>2000/10末</v>
      </c>
      <c r="B68" s="7" t="str">
        <f t="shared" si="4"/>
        <v>平成12/10末</v>
      </c>
      <c r="C68" s="14">
        <v>66</v>
      </c>
      <c r="D68" s="14">
        <v>65</v>
      </c>
      <c r="E68" s="15" t="s">
        <v>100</v>
      </c>
      <c r="F68" s="14">
        <v>21</v>
      </c>
      <c r="G68" s="14"/>
      <c r="H68" s="14">
        <v>16</v>
      </c>
      <c r="I68" s="14"/>
      <c r="J68" s="14">
        <v>37</v>
      </c>
      <c r="K68" s="14"/>
      <c r="L68" s="14">
        <v>35</v>
      </c>
      <c r="M68" s="8" t="s">
        <v>303</v>
      </c>
    </row>
    <row r="69" spans="1:13" x14ac:dyDescent="0.2">
      <c r="A69" s="9" t="str">
        <f t="shared" ref="A69:B84" si="5">A68</f>
        <v>2000/10末</v>
      </c>
      <c r="B69" s="9" t="str">
        <f t="shared" si="5"/>
        <v>平成12/10末</v>
      </c>
      <c r="C69" s="16">
        <v>67</v>
      </c>
      <c r="D69" s="16">
        <v>66</v>
      </c>
      <c r="E69" s="17" t="s">
        <v>101</v>
      </c>
      <c r="F69" s="16">
        <v>137</v>
      </c>
      <c r="G69" s="16"/>
      <c r="H69" s="16">
        <v>145</v>
      </c>
      <c r="I69" s="16"/>
      <c r="J69" s="16">
        <v>282</v>
      </c>
      <c r="K69" s="16"/>
      <c r="L69" s="16">
        <v>92</v>
      </c>
      <c r="M69" s="6" t="s">
        <v>303</v>
      </c>
    </row>
    <row r="70" spans="1:13" x14ac:dyDescent="0.2">
      <c r="A70" s="7" t="str">
        <f t="shared" si="5"/>
        <v>2000/10末</v>
      </c>
      <c r="B70" s="7" t="str">
        <f t="shared" si="5"/>
        <v>平成12/10末</v>
      </c>
      <c r="C70" s="14">
        <v>68</v>
      </c>
      <c r="D70" s="14">
        <v>67</v>
      </c>
      <c r="E70" s="15" t="s">
        <v>102</v>
      </c>
      <c r="F70" s="14">
        <v>235</v>
      </c>
      <c r="G70" s="14"/>
      <c r="H70" s="14">
        <v>237</v>
      </c>
      <c r="I70" s="14"/>
      <c r="J70" s="14">
        <v>472</v>
      </c>
      <c r="K70" s="14"/>
      <c r="L70" s="14">
        <v>163</v>
      </c>
      <c r="M70" s="8" t="s">
        <v>303</v>
      </c>
    </row>
    <row r="71" spans="1:13" x14ac:dyDescent="0.2">
      <c r="A71" s="9" t="str">
        <f t="shared" si="5"/>
        <v>2000/10末</v>
      </c>
      <c r="B71" s="9" t="str">
        <f t="shared" si="5"/>
        <v>平成12/10末</v>
      </c>
      <c r="C71" s="16">
        <v>69</v>
      </c>
      <c r="D71" s="16">
        <v>68</v>
      </c>
      <c r="E71" s="17" t="s">
        <v>103</v>
      </c>
      <c r="F71" s="16">
        <v>425</v>
      </c>
      <c r="G71" s="16"/>
      <c r="H71" s="16">
        <v>388</v>
      </c>
      <c r="I71" s="16"/>
      <c r="J71" s="16">
        <v>813</v>
      </c>
      <c r="K71" s="16"/>
      <c r="L71" s="16">
        <v>311</v>
      </c>
      <c r="M71" s="6" t="s">
        <v>303</v>
      </c>
    </row>
    <row r="72" spans="1:13" x14ac:dyDescent="0.2">
      <c r="A72" s="7" t="str">
        <f t="shared" si="5"/>
        <v>2000/10末</v>
      </c>
      <c r="B72" s="7" t="str">
        <f t="shared" si="5"/>
        <v>平成12/10末</v>
      </c>
      <c r="C72" s="14">
        <v>70</v>
      </c>
      <c r="D72" s="14">
        <v>69</v>
      </c>
      <c r="E72" s="15" t="s">
        <v>104</v>
      </c>
      <c r="F72" s="14">
        <v>287</v>
      </c>
      <c r="G72" s="14"/>
      <c r="H72" s="14">
        <v>229</v>
      </c>
      <c r="I72" s="14"/>
      <c r="J72" s="14">
        <v>516</v>
      </c>
      <c r="K72" s="14"/>
      <c r="L72" s="14">
        <v>192</v>
      </c>
      <c r="M72" s="8" t="s">
        <v>303</v>
      </c>
    </row>
    <row r="73" spans="1:13" x14ac:dyDescent="0.2">
      <c r="A73" s="9" t="str">
        <f t="shared" si="5"/>
        <v>2000/10末</v>
      </c>
      <c r="B73" s="9" t="str">
        <f t="shared" si="5"/>
        <v>平成12/10末</v>
      </c>
      <c r="C73" s="16">
        <v>71</v>
      </c>
      <c r="D73" s="16">
        <v>70</v>
      </c>
      <c r="E73" s="17" t="s">
        <v>105</v>
      </c>
      <c r="F73" s="16">
        <v>124</v>
      </c>
      <c r="G73" s="16"/>
      <c r="H73" s="16">
        <v>111</v>
      </c>
      <c r="I73" s="16"/>
      <c r="J73" s="16">
        <v>235</v>
      </c>
      <c r="K73" s="16"/>
      <c r="L73" s="16">
        <v>92</v>
      </c>
      <c r="M73" s="6" t="s">
        <v>303</v>
      </c>
    </row>
    <row r="74" spans="1:13" x14ac:dyDescent="0.2">
      <c r="A74" s="7" t="str">
        <f t="shared" si="5"/>
        <v>2000/10末</v>
      </c>
      <c r="B74" s="7" t="str">
        <f t="shared" si="5"/>
        <v>平成12/10末</v>
      </c>
      <c r="C74" s="14">
        <v>72</v>
      </c>
      <c r="D74" s="14">
        <v>71</v>
      </c>
      <c r="E74" s="15" t="s">
        <v>106</v>
      </c>
      <c r="F74" s="14">
        <v>164</v>
      </c>
      <c r="G74" s="14"/>
      <c r="H74" s="14">
        <v>134</v>
      </c>
      <c r="I74" s="14"/>
      <c r="J74" s="14">
        <v>298</v>
      </c>
      <c r="K74" s="14"/>
      <c r="L74" s="14">
        <v>125</v>
      </c>
      <c r="M74" s="8" t="s">
        <v>303</v>
      </c>
    </row>
    <row r="75" spans="1:13" x14ac:dyDescent="0.2">
      <c r="A75" s="9" t="str">
        <f t="shared" si="5"/>
        <v>2000/10末</v>
      </c>
      <c r="B75" s="9" t="str">
        <f t="shared" si="5"/>
        <v>平成12/10末</v>
      </c>
      <c r="C75" s="16">
        <v>73</v>
      </c>
      <c r="D75" s="16">
        <v>72</v>
      </c>
      <c r="E75" s="17" t="s">
        <v>107</v>
      </c>
      <c r="F75" s="16">
        <v>281</v>
      </c>
      <c r="G75" s="16"/>
      <c r="H75" s="16">
        <v>317</v>
      </c>
      <c r="I75" s="16"/>
      <c r="J75" s="16">
        <v>598</v>
      </c>
      <c r="K75" s="16"/>
      <c r="L75" s="16">
        <v>241</v>
      </c>
      <c r="M75" s="6" t="s">
        <v>303</v>
      </c>
    </row>
    <row r="76" spans="1:13" x14ac:dyDescent="0.2">
      <c r="A76" s="7" t="str">
        <f t="shared" si="5"/>
        <v>2000/10末</v>
      </c>
      <c r="B76" s="7" t="str">
        <f t="shared" si="5"/>
        <v>平成12/10末</v>
      </c>
      <c r="C76" s="14">
        <v>74</v>
      </c>
      <c r="D76" s="14">
        <v>73</v>
      </c>
      <c r="E76" s="15" t="s">
        <v>108</v>
      </c>
      <c r="F76" s="14">
        <v>404</v>
      </c>
      <c r="G76" s="14"/>
      <c r="H76" s="14">
        <v>302</v>
      </c>
      <c r="I76" s="14"/>
      <c r="J76" s="14">
        <v>706</v>
      </c>
      <c r="K76" s="14"/>
      <c r="L76" s="14">
        <v>338</v>
      </c>
      <c r="M76" s="8" t="s">
        <v>303</v>
      </c>
    </row>
    <row r="77" spans="1:13" x14ac:dyDescent="0.2">
      <c r="A77" s="9" t="str">
        <f t="shared" si="5"/>
        <v>2000/10末</v>
      </c>
      <c r="B77" s="9" t="str">
        <f t="shared" si="5"/>
        <v>平成12/10末</v>
      </c>
      <c r="C77" s="16">
        <v>75</v>
      </c>
      <c r="D77" s="16">
        <v>74</v>
      </c>
      <c r="E77" s="17" t="s">
        <v>109</v>
      </c>
      <c r="F77" s="16">
        <v>327</v>
      </c>
      <c r="G77" s="16"/>
      <c r="H77" s="16">
        <v>340</v>
      </c>
      <c r="I77" s="16"/>
      <c r="J77" s="16">
        <v>667</v>
      </c>
      <c r="K77" s="16"/>
      <c r="L77" s="16">
        <v>216</v>
      </c>
      <c r="M77" s="6" t="s">
        <v>303</v>
      </c>
    </row>
    <row r="78" spans="1:13" x14ac:dyDescent="0.2">
      <c r="A78" s="7" t="str">
        <f t="shared" si="5"/>
        <v>2000/10末</v>
      </c>
      <c r="B78" s="7" t="str">
        <f t="shared" si="5"/>
        <v>平成12/10末</v>
      </c>
      <c r="C78" s="14">
        <v>76</v>
      </c>
      <c r="D78" s="14">
        <v>75</v>
      </c>
      <c r="E78" s="15" t="s">
        <v>110</v>
      </c>
      <c r="F78" s="14">
        <v>260</v>
      </c>
      <c r="G78" s="14"/>
      <c r="H78" s="14">
        <v>255</v>
      </c>
      <c r="I78" s="14"/>
      <c r="J78" s="14">
        <v>515</v>
      </c>
      <c r="K78" s="14"/>
      <c r="L78" s="14">
        <v>163</v>
      </c>
      <c r="M78" s="8" t="s">
        <v>303</v>
      </c>
    </row>
    <row r="79" spans="1:13" x14ac:dyDescent="0.2">
      <c r="A79" s="9" t="str">
        <f t="shared" si="5"/>
        <v>2000/10末</v>
      </c>
      <c r="B79" s="9" t="str">
        <f t="shared" si="5"/>
        <v>平成12/10末</v>
      </c>
      <c r="C79" s="16">
        <v>77</v>
      </c>
      <c r="D79" s="16">
        <v>76</v>
      </c>
      <c r="E79" s="17" t="s">
        <v>111</v>
      </c>
      <c r="F79" s="16">
        <v>93</v>
      </c>
      <c r="G79" s="16"/>
      <c r="H79" s="16">
        <v>91</v>
      </c>
      <c r="I79" s="16"/>
      <c r="J79" s="16">
        <v>184</v>
      </c>
      <c r="K79" s="16"/>
      <c r="L79" s="16">
        <v>56</v>
      </c>
      <c r="M79" s="6" t="s">
        <v>303</v>
      </c>
    </row>
    <row r="80" spans="1:13" x14ac:dyDescent="0.2">
      <c r="A80" s="7" t="str">
        <f t="shared" si="5"/>
        <v>2000/10末</v>
      </c>
      <c r="B80" s="7" t="str">
        <f t="shared" si="5"/>
        <v>平成12/10末</v>
      </c>
      <c r="C80" s="14">
        <v>78</v>
      </c>
      <c r="D80" s="14">
        <v>77</v>
      </c>
      <c r="E80" s="15" t="s">
        <v>684</v>
      </c>
      <c r="F80" s="14">
        <v>254</v>
      </c>
      <c r="G80" s="14"/>
      <c r="H80" s="14">
        <v>236</v>
      </c>
      <c r="I80" s="14"/>
      <c r="J80" s="14">
        <v>490</v>
      </c>
      <c r="K80" s="14"/>
      <c r="L80" s="14">
        <v>152</v>
      </c>
      <c r="M80" s="8" t="s">
        <v>303</v>
      </c>
    </row>
    <row r="81" spans="1:13" x14ac:dyDescent="0.2">
      <c r="A81" s="9" t="str">
        <f t="shared" si="5"/>
        <v>2000/10末</v>
      </c>
      <c r="B81" s="9" t="str">
        <f t="shared" si="5"/>
        <v>平成12/10末</v>
      </c>
      <c r="C81" s="16">
        <v>79</v>
      </c>
      <c r="D81" s="16">
        <v>80</v>
      </c>
      <c r="E81" s="17" t="s">
        <v>115</v>
      </c>
      <c r="F81" s="16">
        <v>302</v>
      </c>
      <c r="G81" s="16"/>
      <c r="H81" s="16">
        <v>274</v>
      </c>
      <c r="I81" s="16"/>
      <c r="J81" s="16">
        <v>576</v>
      </c>
      <c r="K81" s="16"/>
      <c r="L81" s="16">
        <v>244</v>
      </c>
      <c r="M81" s="6" t="s">
        <v>303</v>
      </c>
    </row>
    <row r="82" spans="1:13" x14ac:dyDescent="0.2">
      <c r="A82" s="7" t="str">
        <f t="shared" si="5"/>
        <v>2000/10末</v>
      </c>
      <c r="B82" s="7" t="str">
        <f t="shared" si="5"/>
        <v>平成12/10末</v>
      </c>
      <c r="C82" s="14">
        <v>80</v>
      </c>
      <c r="D82" s="14">
        <v>81</v>
      </c>
      <c r="E82" s="15" t="s">
        <v>116</v>
      </c>
      <c r="F82" s="14">
        <v>350</v>
      </c>
      <c r="G82" s="14"/>
      <c r="H82" s="14">
        <v>331</v>
      </c>
      <c r="I82" s="14"/>
      <c r="J82" s="14">
        <v>681</v>
      </c>
      <c r="K82" s="14"/>
      <c r="L82" s="14">
        <v>276</v>
      </c>
      <c r="M82" s="8" t="s">
        <v>303</v>
      </c>
    </row>
    <row r="83" spans="1:13" x14ac:dyDescent="0.2">
      <c r="A83" s="9" t="str">
        <f t="shared" si="5"/>
        <v>2000/10末</v>
      </c>
      <c r="B83" s="9" t="str">
        <f t="shared" si="5"/>
        <v>平成12/10末</v>
      </c>
      <c r="C83" s="16">
        <v>81</v>
      </c>
      <c r="D83" s="16">
        <v>82</v>
      </c>
      <c r="E83" s="17" t="s">
        <v>117</v>
      </c>
      <c r="F83" s="16">
        <v>235</v>
      </c>
      <c r="G83" s="16"/>
      <c r="H83" s="16">
        <v>211</v>
      </c>
      <c r="I83" s="16"/>
      <c r="J83" s="16">
        <v>446</v>
      </c>
      <c r="K83" s="16"/>
      <c r="L83" s="16">
        <v>182</v>
      </c>
      <c r="M83" s="6" t="s">
        <v>303</v>
      </c>
    </row>
    <row r="84" spans="1:13" x14ac:dyDescent="0.2">
      <c r="A84" s="7" t="str">
        <f t="shared" si="5"/>
        <v>2000/10末</v>
      </c>
      <c r="B84" s="7" t="str">
        <f t="shared" si="5"/>
        <v>平成12/10末</v>
      </c>
      <c r="C84" s="14">
        <v>82</v>
      </c>
      <c r="D84" s="14">
        <v>83</v>
      </c>
      <c r="E84" s="15" t="s">
        <v>118</v>
      </c>
      <c r="F84" s="14">
        <v>290</v>
      </c>
      <c r="G84" s="14"/>
      <c r="H84" s="14">
        <v>305</v>
      </c>
      <c r="I84" s="14"/>
      <c r="J84" s="14">
        <v>595</v>
      </c>
      <c r="K84" s="14"/>
      <c r="L84" s="14">
        <v>229</v>
      </c>
      <c r="M84" s="8" t="s">
        <v>303</v>
      </c>
    </row>
    <row r="85" spans="1:13" x14ac:dyDescent="0.2">
      <c r="A85" s="9" t="str">
        <f t="shared" ref="A85:B100" si="6">A84</f>
        <v>2000/10末</v>
      </c>
      <c r="B85" s="9" t="str">
        <f t="shared" si="6"/>
        <v>平成12/10末</v>
      </c>
      <c r="C85" s="16">
        <v>83</v>
      </c>
      <c r="D85" s="16">
        <v>84</v>
      </c>
      <c r="E85" s="17" t="s">
        <v>119</v>
      </c>
      <c r="F85" s="16">
        <v>208</v>
      </c>
      <c r="G85" s="16"/>
      <c r="H85" s="16">
        <v>201</v>
      </c>
      <c r="I85" s="16"/>
      <c r="J85" s="16">
        <v>409</v>
      </c>
      <c r="K85" s="16"/>
      <c r="L85" s="16">
        <v>155</v>
      </c>
      <c r="M85" s="6" t="s">
        <v>303</v>
      </c>
    </row>
    <row r="86" spans="1:13" x14ac:dyDescent="0.2">
      <c r="A86" s="7" t="str">
        <f t="shared" si="6"/>
        <v>2000/10末</v>
      </c>
      <c r="B86" s="7" t="str">
        <f t="shared" si="6"/>
        <v>平成12/10末</v>
      </c>
      <c r="C86" s="14">
        <v>84</v>
      </c>
      <c r="D86" s="14">
        <v>85</v>
      </c>
      <c r="E86" s="15" t="s">
        <v>120</v>
      </c>
      <c r="F86" s="14">
        <v>173</v>
      </c>
      <c r="G86" s="14"/>
      <c r="H86" s="14">
        <v>187</v>
      </c>
      <c r="I86" s="14"/>
      <c r="J86" s="14">
        <v>360</v>
      </c>
      <c r="K86" s="14"/>
      <c r="L86" s="14">
        <v>123</v>
      </c>
      <c r="M86" s="8" t="s">
        <v>303</v>
      </c>
    </row>
    <row r="87" spans="1:13" x14ac:dyDescent="0.2">
      <c r="A87" s="9" t="str">
        <f t="shared" si="6"/>
        <v>2000/10末</v>
      </c>
      <c r="B87" s="9" t="str">
        <f t="shared" si="6"/>
        <v>平成12/10末</v>
      </c>
      <c r="C87" s="16">
        <v>85</v>
      </c>
      <c r="D87" s="16">
        <v>86</v>
      </c>
      <c r="E87" s="17" t="s">
        <v>121</v>
      </c>
      <c r="F87" s="16">
        <v>265</v>
      </c>
      <c r="G87" s="16"/>
      <c r="H87" s="16">
        <v>296</v>
      </c>
      <c r="I87" s="16"/>
      <c r="J87" s="16">
        <v>561</v>
      </c>
      <c r="K87" s="16"/>
      <c r="L87" s="16">
        <v>193</v>
      </c>
      <c r="M87" s="6" t="s">
        <v>303</v>
      </c>
    </row>
    <row r="88" spans="1:13" x14ac:dyDescent="0.2">
      <c r="A88" s="7" t="str">
        <f t="shared" si="6"/>
        <v>2000/10末</v>
      </c>
      <c r="B88" s="7" t="str">
        <f t="shared" si="6"/>
        <v>平成12/10末</v>
      </c>
      <c r="C88" s="14">
        <v>86</v>
      </c>
      <c r="D88" s="14">
        <v>87</v>
      </c>
      <c r="E88" s="15" t="s">
        <v>122</v>
      </c>
      <c r="F88" s="14">
        <v>358</v>
      </c>
      <c r="G88" s="14"/>
      <c r="H88" s="14">
        <v>391</v>
      </c>
      <c r="I88" s="14"/>
      <c r="J88" s="14">
        <v>749</v>
      </c>
      <c r="K88" s="14"/>
      <c r="L88" s="14">
        <v>272</v>
      </c>
      <c r="M88" s="8" t="s">
        <v>303</v>
      </c>
    </row>
    <row r="89" spans="1:13" x14ac:dyDescent="0.2">
      <c r="A89" s="9" t="str">
        <f t="shared" si="6"/>
        <v>2000/10末</v>
      </c>
      <c r="B89" s="9" t="str">
        <f t="shared" si="6"/>
        <v>平成12/10末</v>
      </c>
      <c r="C89" s="16">
        <v>87</v>
      </c>
      <c r="D89" s="16">
        <v>88</v>
      </c>
      <c r="E89" s="17" t="s">
        <v>123</v>
      </c>
      <c r="F89" s="16">
        <v>274</v>
      </c>
      <c r="G89" s="16"/>
      <c r="H89" s="16">
        <v>272</v>
      </c>
      <c r="I89" s="16"/>
      <c r="J89" s="16">
        <v>546</v>
      </c>
      <c r="K89" s="16"/>
      <c r="L89" s="16">
        <v>204</v>
      </c>
      <c r="M89" s="6" t="s">
        <v>303</v>
      </c>
    </row>
    <row r="90" spans="1:13" x14ac:dyDescent="0.2">
      <c r="A90" s="7" t="str">
        <f t="shared" si="6"/>
        <v>2000/10末</v>
      </c>
      <c r="B90" s="7" t="str">
        <f t="shared" si="6"/>
        <v>平成12/10末</v>
      </c>
      <c r="C90" s="14">
        <v>88</v>
      </c>
      <c r="D90" s="14">
        <v>89</v>
      </c>
      <c r="E90" s="15" t="s">
        <v>124</v>
      </c>
      <c r="F90" s="14">
        <v>159</v>
      </c>
      <c r="G90" s="14"/>
      <c r="H90" s="14">
        <v>144</v>
      </c>
      <c r="I90" s="14"/>
      <c r="J90" s="14">
        <v>303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2000/10末</v>
      </c>
      <c r="B91" s="9" t="str">
        <f t="shared" si="6"/>
        <v>平成12/10末</v>
      </c>
      <c r="C91" s="16">
        <v>89</v>
      </c>
      <c r="D91" s="16">
        <v>90</v>
      </c>
      <c r="E91" s="17" t="s">
        <v>622</v>
      </c>
      <c r="F91" s="16">
        <v>427</v>
      </c>
      <c r="G91" s="16"/>
      <c r="H91" s="16">
        <v>421</v>
      </c>
      <c r="I91" s="16"/>
      <c r="J91" s="16">
        <v>848</v>
      </c>
      <c r="K91" s="16"/>
      <c r="L91" s="16">
        <v>311</v>
      </c>
      <c r="M91" s="6" t="s">
        <v>303</v>
      </c>
    </row>
    <row r="92" spans="1:13" x14ac:dyDescent="0.2">
      <c r="A92" s="7" t="str">
        <f t="shared" si="6"/>
        <v>2000/10末</v>
      </c>
      <c r="B92" s="7" t="str">
        <f t="shared" si="6"/>
        <v>平成12/10末</v>
      </c>
      <c r="C92" s="14">
        <v>90</v>
      </c>
      <c r="D92" s="14">
        <v>91</v>
      </c>
      <c r="E92" s="15" t="s">
        <v>126</v>
      </c>
      <c r="F92" s="14">
        <v>210</v>
      </c>
      <c r="G92" s="14"/>
      <c r="H92" s="14">
        <v>192</v>
      </c>
      <c r="I92" s="14"/>
      <c r="J92" s="14">
        <v>402</v>
      </c>
      <c r="K92" s="14"/>
      <c r="L92" s="14">
        <v>139</v>
      </c>
      <c r="M92" s="8" t="s">
        <v>303</v>
      </c>
    </row>
    <row r="93" spans="1:13" x14ac:dyDescent="0.2">
      <c r="A93" s="9" t="str">
        <f t="shared" si="6"/>
        <v>2000/10末</v>
      </c>
      <c r="B93" s="9" t="str">
        <f t="shared" si="6"/>
        <v>平成12/10末</v>
      </c>
      <c r="C93" s="16">
        <v>91</v>
      </c>
      <c r="D93" s="16">
        <v>92</v>
      </c>
      <c r="E93" s="17" t="s">
        <v>127</v>
      </c>
      <c r="F93" s="16">
        <v>79</v>
      </c>
      <c r="G93" s="16"/>
      <c r="H93" s="16">
        <v>69</v>
      </c>
      <c r="I93" s="16"/>
      <c r="J93" s="16">
        <v>148</v>
      </c>
      <c r="K93" s="16"/>
      <c r="L93" s="16">
        <v>60</v>
      </c>
      <c r="M93" s="6" t="s">
        <v>303</v>
      </c>
    </row>
    <row r="94" spans="1:13" x14ac:dyDescent="0.2">
      <c r="A94" s="7" t="str">
        <f t="shared" si="6"/>
        <v>2000/10末</v>
      </c>
      <c r="B94" s="7" t="str">
        <f t="shared" si="6"/>
        <v>平成12/10末</v>
      </c>
      <c r="C94" s="14">
        <v>92</v>
      </c>
      <c r="D94" s="14">
        <v>93</v>
      </c>
      <c r="E94" s="15" t="s">
        <v>128</v>
      </c>
      <c r="F94" s="14">
        <v>125</v>
      </c>
      <c r="G94" s="14"/>
      <c r="H94" s="14">
        <v>114</v>
      </c>
      <c r="I94" s="14"/>
      <c r="J94" s="14">
        <v>239</v>
      </c>
      <c r="K94" s="14"/>
      <c r="L94" s="14">
        <v>98</v>
      </c>
      <c r="M94" s="8" t="s">
        <v>303</v>
      </c>
    </row>
    <row r="95" spans="1:13" x14ac:dyDescent="0.2">
      <c r="A95" s="9" t="str">
        <f t="shared" si="6"/>
        <v>2000/10末</v>
      </c>
      <c r="B95" s="9" t="str">
        <f t="shared" si="6"/>
        <v>平成12/10末</v>
      </c>
      <c r="C95" s="16">
        <v>93</v>
      </c>
      <c r="D95" s="16">
        <v>95</v>
      </c>
      <c r="E95" s="17" t="s">
        <v>129</v>
      </c>
      <c r="F95" s="16">
        <v>127</v>
      </c>
      <c r="G95" s="16"/>
      <c r="H95" s="16">
        <v>122</v>
      </c>
      <c r="I95" s="16"/>
      <c r="J95" s="16">
        <v>249</v>
      </c>
      <c r="K95" s="16"/>
      <c r="L95" s="16">
        <v>81</v>
      </c>
      <c r="M95" s="6" t="s">
        <v>303</v>
      </c>
    </row>
    <row r="96" spans="1:13" x14ac:dyDescent="0.2">
      <c r="A96" s="7" t="str">
        <f t="shared" si="6"/>
        <v>2000/10末</v>
      </c>
      <c r="B96" s="7" t="str">
        <f t="shared" si="6"/>
        <v>平成12/10末</v>
      </c>
      <c r="C96" s="14">
        <v>94</v>
      </c>
      <c r="D96" s="14">
        <v>96</v>
      </c>
      <c r="E96" s="15" t="s">
        <v>130</v>
      </c>
      <c r="F96" s="14">
        <v>170</v>
      </c>
      <c r="G96" s="14"/>
      <c r="H96" s="14">
        <v>154</v>
      </c>
      <c r="I96" s="14"/>
      <c r="J96" s="14">
        <v>324</v>
      </c>
      <c r="K96" s="14"/>
      <c r="L96" s="14">
        <v>117</v>
      </c>
      <c r="M96" s="8" t="s">
        <v>303</v>
      </c>
    </row>
    <row r="97" spans="1:13" x14ac:dyDescent="0.2">
      <c r="A97" s="9" t="str">
        <f t="shared" si="6"/>
        <v>2000/10末</v>
      </c>
      <c r="B97" s="9" t="str">
        <f t="shared" si="6"/>
        <v>平成12/10末</v>
      </c>
      <c r="C97" s="16">
        <v>95</v>
      </c>
      <c r="D97" s="16">
        <v>97</v>
      </c>
      <c r="E97" s="17" t="s">
        <v>131</v>
      </c>
      <c r="F97" s="16">
        <v>174</v>
      </c>
      <c r="G97" s="16"/>
      <c r="H97" s="16">
        <v>172</v>
      </c>
      <c r="I97" s="16"/>
      <c r="J97" s="16">
        <v>346</v>
      </c>
      <c r="K97" s="16"/>
      <c r="L97" s="16">
        <v>124</v>
      </c>
      <c r="M97" s="6" t="s">
        <v>303</v>
      </c>
    </row>
    <row r="98" spans="1:13" x14ac:dyDescent="0.2">
      <c r="A98" s="7" t="str">
        <f t="shared" si="6"/>
        <v>2000/10末</v>
      </c>
      <c r="B98" s="7" t="str">
        <f t="shared" si="6"/>
        <v>平成12/10末</v>
      </c>
      <c r="C98" s="14">
        <v>96</v>
      </c>
      <c r="D98" s="14">
        <v>98</v>
      </c>
      <c r="E98" s="15" t="s">
        <v>132</v>
      </c>
      <c r="F98" s="14">
        <v>200</v>
      </c>
      <c r="G98" s="14"/>
      <c r="H98" s="14">
        <v>200</v>
      </c>
      <c r="I98" s="14"/>
      <c r="J98" s="14">
        <v>400</v>
      </c>
      <c r="K98" s="14"/>
      <c r="L98" s="14">
        <v>145</v>
      </c>
      <c r="M98" s="8" t="s">
        <v>303</v>
      </c>
    </row>
    <row r="99" spans="1:13" x14ac:dyDescent="0.2">
      <c r="A99" s="9" t="str">
        <f t="shared" si="6"/>
        <v>2000/10末</v>
      </c>
      <c r="B99" s="9" t="str">
        <f t="shared" si="6"/>
        <v>平成12/10末</v>
      </c>
      <c r="C99" s="16">
        <v>97</v>
      </c>
      <c r="D99" s="16">
        <v>99</v>
      </c>
      <c r="E99" s="17" t="s">
        <v>133</v>
      </c>
      <c r="F99" s="16">
        <v>94</v>
      </c>
      <c r="G99" s="16"/>
      <c r="H99" s="16">
        <v>110</v>
      </c>
      <c r="I99" s="16"/>
      <c r="J99" s="16">
        <v>204</v>
      </c>
      <c r="K99" s="16"/>
      <c r="L99" s="16">
        <v>67</v>
      </c>
      <c r="M99" s="6" t="s">
        <v>303</v>
      </c>
    </row>
    <row r="100" spans="1:13" x14ac:dyDescent="0.2">
      <c r="A100" s="7" t="str">
        <f t="shared" si="6"/>
        <v>2000/10末</v>
      </c>
      <c r="B100" s="7" t="str">
        <f t="shared" si="6"/>
        <v>平成12/10末</v>
      </c>
      <c r="C100" s="14">
        <v>98</v>
      </c>
      <c r="D100" s="14">
        <v>120</v>
      </c>
      <c r="E100" s="15" t="s">
        <v>140</v>
      </c>
      <c r="F100" s="14">
        <v>46</v>
      </c>
      <c r="G100" s="14"/>
      <c r="H100" s="14">
        <v>44</v>
      </c>
      <c r="I100" s="14"/>
      <c r="J100" s="14">
        <v>90</v>
      </c>
      <c r="K100" s="14"/>
      <c r="L100" s="14">
        <v>27</v>
      </c>
      <c r="M100" s="8" t="s">
        <v>304</v>
      </c>
    </row>
    <row r="101" spans="1:13" x14ac:dyDescent="0.2">
      <c r="A101" s="9" t="str">
        <f t="shared" ref="A101:B116" si="7">A100</f>
        <v>2000/10末</v>
      </c>
      <c r="B101" s="9" t="str">
        <f t="shared" si="7"/>
        <v>平成12/10末</v>
      </c>
      <c r="C101" s="16">
        <v>99</v>
      </c>
      <c r="D101" s="16">
        <v>140</v>
      </c>
      <c r="E101" s="17" t="s">
        <v>141</v>
      </c>
      <c r="F101" s="16">
        <v>550</v>
      </c>
      <c r="G101" s="16"/>
      <c r="H101" s="16">
        <v>565</v>
      </c>
      <c r="I101" s="16"/>
      <c r="J101" s="16">
        <v>1115</v>
      </c>
      <c r="K101" s="16"/>
      <c r="L101" s="16">
        <v>374</v>
      </c>
      <c r="M101" s="6" t="s">
        <v>304</v>
      </c>
    </row>
    <row r="102" spans="1:13" x14ac:dyDescent="0.2">
      <c r="A102" s="7" t="str">
        <f t="shared" si="7"/>
        <v>2000/10末</v>
      </c>
      <c r="B102" s="7" t="str">
        <f t="shared" si="7"/>
        <v>平成12/10末</v>
      </c>
      <c r="C102" s="14">
        <v>100</v>
      </c>
      <c r="D102" s="14">
        <v>141</v>
      </c>
      <c r="E102" s="15" t="s">
        <v>142</v>
      </c>
      <c r="F102" s="14">
        <v>473</v>
      </c>
      <c r="G102" s="14"/>
      <c r="H102" s="14">
        <v>446</v>
      </c>
      <c r="I102" s="14"/>
      <c r="J102" s="14">
        <v>919</v>
      </c>
      <c r="K102" s="14"/>
      <c r="L102" s="14">
        <v>303</v>
      </c>
      <c r="M102" s="8" t="s">
        <v>304</v>
      </c>
    </row>
    <row r="103" spans="1:13" x14ac:dyDescent="0.2">
      <c r="A103" s="9" t="str">
        <f t="shared" si="7"/>
        <v>2000/10末</v>
      </c>
      <c r="B103" s="9" t="str">
        <f t="shared" si="7"/>
        <v>平成12/10末</v>
      </c>
      <c r="C103" s="16">
        <v>101</v>
      </c>
      <c r="D103" s="16">
        <v>142</v>
      </c>
      <c r="E103" s="17" t="s">
        <v>143</v>
      </c>
      <c r="F103" s="16">
        <v>550</v>
      </c>
      <c r="G103" s="16"/>
      <c r="H103" s="16">
        <v>583</v>
      </c>
      <c r="I103" s="16"/>
      <c r="J103" s="16">
        <v>1133</v>
      </c>
      <c r="K103" s="16"/>
      <c r="L103" s="16">
        <v>423</v>
      </c>
      <c r="M103" s="6" t="s">
        <v>304</v>
      </c>
    </row>
    <row r="104" spans="1:13" x14ac:dyDescent="0.2">
      <c r="A104" s="7" t="str">
        <f t="shared" si="7"/>
        <v>2000/10末</v>
      </c>
      <c r="B104" s="7" t="str">
        <f t="shared" si="7"/>
        <v>平成12/10末</v>
      </c>
      <c r="C104" s="14">
        <v>102</v>
      </c>
      <c r="D104" s="14">
        <v>143</v>
      </c>
      <c r="E104" s="15" t="s">
        <v>144</v>
      </c>
      <c r="F104" s="14">
        <v>377</v>
      </c>
      <c r="G104" s="14"/>
      <c r="H104" s="14">
        <v>365</v>
      </c>
      <c r="I104" s="14"/>
      <c r="J104" s="14">
        <v>742</v>
      </c>
      <c r="K104" s="14"/>
      <c r="L104" s="14">
        <v>342</v>
      </c>
      <c r="M104" s="8" t="s">
        <v>304</v>
      </c>
    </row>
    <row r="105" spans="1:13" x14ac:dyDescent="0.2">
      <c r="A105" s="9" t="str">
        <f t="shared" si="7"/>
        <v>2000/10末</v>
      </c>
      <c r="B105" s="9" t="str">
        <f t="shared" si="7"/>
        <v>平成12/10末</v>
      </c>
      <c r="C105" s="16">
        <v>103</v>
      </c>
      <c r="D105" s="16">
        <v>144</v>
      </c>
      <c r="E105" s="17" t="s">
        <v>145</v>
      </c>
      <c r="F105" s="16">
        <v>39</v>
      </c>
      <c r="G105" s="16"/>
      <c r="H105" s="16">
        <v>48</v>
      </c>
      <c r="I105" s="16"/>
      <c r="J105" s="16">
        <v>87</v>
      </c>
      <c r="K105" s="16"/>
      <c r="L105" s="16">
        <v>27</v>
      </c>
      <c r="M105" s="6" t="s">
        <v>304</v>
      </c>
    </row>
    <row r="106" spans="1:13" x14ac:dyDescent="0.2">
      <c r="A106" s="7" t="str">
        <f t="shared" si="7"/>
        <v>2000/10末</v>
      </c>
      <c r="B106" s="7" t="str">
        <f t="shared" si="7"/>
        <v>平成12/10末</v>
      </c>
      <c r="C106" s="14">
        <v>104</v>
      </c>
      <c r="D106" s="14">
        <v>145</v>
      </c>
      <c r="E106" s="15" t="s">
        <v>146</v>
      </c>
      <c r="F106" s="14">
        <v>259</v>
      </c>
      <c r="G106" s="14"/>
      <c r="H106" s="14">
        <v>242</v>
      </c>
      <c r="I106" s="14"/>
      <c r="J106" s="14">
        <v>501</v>
      </c>
      <c r="K106" s="14"/>
      <c r="L106" s="14">
        <v>169</v>
      </c>
      <c r="M106" s="8" t="s">
        <v>304</v>
      </c>
    </row>
    <row r="107" spans="1:13" x14ac:dyDescent="0.2">
      <c r="A107" s="9" t="str">
        <f t="shared" si="7"/>
        <v>2000/10末</v>
      </c>
      <c r="B107" s="9" t="str">
        <f t="shared" si="7"/>
        <v>平成12/10末</v>
      </c>
      <c r="C107" s="16">
        <v>105</v>
      </c>
      <c r="D107" s="16">
        <v>146</v>
      </c>
      <c r="E107" s="17" t="s">
        <v>147</v>
      </c>
      <c r="F107" s="16">
        <v>206</v>
      </c>
      <c r="G107" s="16"/>
      <c r="H107" s="16">
        <v>216</v>
      </c>
      <c r="I107" s="16"/>
      <c r="J107" s="16">
        <v>422</v>
      </c>
      <c r="K107" s="16"/>
      <c r="L107" s="16">
        <v>147</v>
      </c>
      <c r="M107" s="6" t="s">
        <v>304</v>
      </c>
    </row>
    <row r="108" spans="1:13" x14ac:dyDescent="0.2">
      <c r="A108" s="7" t="str">
        <f t="shared" si="7"/>
        <v>2000/10末</v>
      </c>
      <c r="B108" s="7" t="str">
        <f t="shared" si="7"/>
        <v>平成12/10末</v>
      </c>
      <c r="C108" s="14">
        <v>106</v>
      </c>
      <c r="D108" s="14">
        <v>147</v>
      </c>
      <c r="E108" s="15" t="s">
        <v>148</v>
      </c>
      <c r="F108" s="14">
        <v>137</v>
      </c>
      <c r="G108" s="14"/>
      <c r="H108" s="14">
        <v>146</v>
      </c>
      <c r="I108" s="14"/>
      <c r="J108" s="14">
        <v>283</v>
      </c>
      <c r="K108" s="14"/>
      <c r="L108" s="14">
        <v>84</v>
      </c>
      <c r="M108" s="8" t="s">
        <v>304</v>
      </c>
    </row>
    <row r="109" spans="1:13" x14ac:dyDescent="0.2">
      <c r="A109" s="9" t="str">
        <f t="shared" si="7"/>
        <v>2000/10末</v>
      </c>
      <c r="B109" s="9" t="str">
        <f t="shared" si="7"/>
        <v>平成12/10末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2000/10末</v>
      </c>
      <c r="B110" s="7" t="str">
        <f t="shared" si="7"/>
        <v>平成12/10末</v>
      </c>
      <c r="C110" s="14">
        <v>108</v>
      </c>
      <c r="D110" s="14">
        <v>110</v>
      </c>
      <c r="E110" s="15" t="s">
        <v>150</v>
      </c>
      <c r="F110" s="14">
        <v>247</v>
      </c>
      <c r="G110" s="14"/>
      <c r="H110" s="14">
        <v>280</v>
      </c>
      <c r="I110" s="14"/>
      <c r="J110" s="14">
        <v>527</v>
      </c>
      <c r="K110" s="14"/>
      <c r="L110" s="14">
        <v>168</v>
      </c>
      <c r="M110" s="8" t="s">
        <v>305</v>
      </c>
    </row>
    <row r="111" spans="1:13" x14ac:dyDescent="0.2">
      <c r="A111" s="9" t="str">
        <f t="shared" si="7"/>
        <v>2000/10末</v>
      </c>
      <c r="B111" s="9" t="str">
        <f t="shared" si="7"/>
        <v>平成12/10末</v>
      </c>
      <c r="C111" s="16">
        <v>109</v>
      </c>
      <c r="D111" s="16">
        <v>111</v>
      </c>
      <c r="E111" s="17" t="s">
        <v>151</v>
      </c>
      <c r="F111" s="16">
        <v>235</v>
      </c>
      <c r="G111" s="16"/>
      <c r="H111" s="16">
        <v>227</v>
      </c>
      <c r="I111" s="16"/>
      <c r="J111" s="16">
        <v>462</v>
      </c>
      <c r="K111" s="16"/>
      <c r="L111" s="16">
        <v>153</v>
      </c>
      <c r="M111" s="6" t="s">
        <v>305</v>
      </c>
    </row>
    <row r="112" spans="1:13" x14ac:dyDescent="0.2">
      <c r="A112" s="7" t="str">
        <f t="shared" si="7"/>
        <v>2000/10末</v>
      </c>
      <c r="B112" s="7" t="str">
        <f t="shared" si="7"/>
        <v>平成12/10末</v>
      </c>
      <c r="C112" s="14">
        <v>110</v>
      </c>
      <c r="D112" s="14">
        <v>112</v>
      </c>
      <c r="E112" s="15" t="s">
        <v>152</v>
      </c>
      <c r="F112" s="14">
        <v>101</v>
      </c>
      <c r="G112" s="14"/>
      <c r="H112" s="14">
        <v>104</v>
      </c>
      <c r="I112" s="14"/>
      <c r="J112" s="14">
        <v>205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2000/10末</v>
      </c>
      <c r="B113" s="9" t="str">
        <f t="shared" si="7"/>
        <v>平成12/10末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87</v>
      </c>
      <c r="I113" s="16"/>
      <c r="J113" s="16">
        <v>152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2000/10末</v>
      </c>
      <c r="B114" s="7" t="str">
        <f t="shared" si="7"/>
        <v>平成12/10末</v>
      </c>
      <c r="C114" s="14">
        <v>112</v>
      </c>
      <c r="D114" s="14">
        <v>114</v>
      </c>
      <c r="E114" s="15" t="s">
        <v>153</v>
      </c>
      <c r="F114" s="14">
        <v>259</v>
      </c>
      <c r="G114" s="14"/>
      <c r="H114" s="14">
        <v>254</v>
      </c>
      <c r="I114" s="14"/>
      <c r="J114" s="14">
        <v>513</v>
      </c>
      <c r="K114" s="14"/>
      <c r="L114" s="14">
        <v>150</v>
      </c>
      <c r="M114" s="8" t="s">
        <v>305</v>
      </c>
    </row>
    <row r="115" spans="1:13" x14ac:dyDescent="0.2">
      <c r="A115" s="9" t="str">
        <f t="shared" si="7"/>
        <v>2000/10末</v>
      </c>
      <c r="B115" s="9" t="str">
        <f t="shared" si="7"/>
        <v>平成12/10末</v>
      </c>
      <c r="C115" s="16">
        <v>113</v>
      </c>
      <c r="D115" s="16">
        <v>115</v>
      </c>
      <c r="E115" s="17" t="s">
        <v>154</v>
      </c>
      <c r="F115" s="16">
        <v>516</v>
      </c>
      <c r="G115" s="16"/>
      <c r="H115" s="16">
        <v>509</v>
      </c>
      <c r="I115" s="16"/>
      <c r="J115" s="16">
        <v>1025</v>
      </c>
      <c r="K115" s="16"/>
      <c r="L115" s="16">
        <v>342</v>
      </c>
      <c r="M115" s="6" t="s">
        <v>305</v>
      </c>
    </row>
    <row r="116" spans="1:13" x14ac:dyDescent="0.2">
      <c r="A116" s="7" t="str">
        <f t="shared" si="7"/>
        <v>2000/10末</v>
      </c>
      <c r="B116" s="7" t="str">
        <f t="shared" si="7"/>
        <v>平成12/10末</v>
      </c>
      <c r="C116" s="14">
        <v>114</v>
      </c>
      <c r="D116" s="14">
        <v>116</v>
      </c>
      <c r="E116" s="15" t="s">
        <v>155</v>
      </c>
      <c r="F116" s="14">
        <v>15</v>
      </c>
      <c r="G116" s="14"/>
      <c r="H116" s="14">
        <v>2</v>
      </c>
      <c r="I116" s="14"/>
      <c r="J116" s="14">
        <v>17</v>
      </c>
      <c r="K116" s="14"/>
      <c r="L116" s="14">
        <v>14</v>
      </c>
      <c r="M116" s="8" t="s">
        <v>305</v>
      </c>
    </row>
    <row r="117" spans="1:13" x14ac:dyDescent="0.2">
      <c r="A117" s="9" t="str">
        <f t="shared" ref="A117:B132" si="8">A116</f>
        <v>2000/10末</v>
      </c>
      <c r="B117" s="9" t="str">
        <f t="shared" si="8"/>
        <v>平成12/10末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2000/10末</v>
      </c>
      <c r="B118" s="7" t="str">
        <f t="shared" si="8"/>
        <v>平成12/10末</v>
      </c>
      <c r="C118" s="14">
        <v>116</v>
      </c>
      <c r="D118" s="14">
        <v>118</v>
      </c>
      <c r="E118" s="15" t="s">
        <v>157</v>
      </c>
      <c r="F118" s="14">
        <v>268</v>
      </c>
      <c r="G118" s="14"/>
      <c r="H118" s="14">
        <v>247</v>
      </c>
      <c r="I118" s="14"/>
      <c r="J118" s="14">
        <v>515</v>
      </c>
      <c r="K118" s="14"/>
      <c r="L118" s="14">
        <v>151</v>
      </c>
      <c r="M118" s="8" t="s">
        <v>305</v>
      </c>
    </row>
    <row r="119" spans="1:13" x14ac:dyDescent="0.2">
      <c r="A119" s="9" t="str">
        <f t="shared" si="8"/>
        <v>2000/10末</v>
      </c>
      <c r="B119" s="9" t="str">
        <f t="shared" si="8"/>
        <v>平成12/10末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2000/10末</v>
      </c>
      <c r="B120" s="7" t="str">
        <f t="shared" si="8"/>
        <v>平成12/10末</v>
      </c>
      <c r="C120" s="14">
        <v>118</v>
      </c>
      <c r="D120" s="14">
        <v>122</v>
      </c>
      <c r="E120" s="15" t="s">
        <v>159</v>
      </c>
      <c r="F120" s="14">
        <v>61</v>
      </c>
      <c r="G120" s="14"/>
      <c r="H120" s="14">
        <v>72</v>
      </c>
      <c r="I120" s="14"/>
      <c r="J120" s="14">
        <v>133</v>
      </c>
      <c r="K120" s="14"/>
      <c r="L120" s="14">
        <v>33</v>
      </c>
      <c r="M120" s="8" t="s">
        <v>305</v>
      </c>
    </row>
    <row r="121" spans="1:13" x14ac:dyDescent="0.2">
      <c r="A121" s="9" t="str">
        <f t="shared" si="8"/>
        <v>2000/10末</v>
      </c>
      <c r="B121" s="9" t="str">
        <f t="shared" si="8"/>
        <v>平成12/10末</v>
      </c>
      <c r="C121" s="16">
        <v>119</v>
      </c>
      <c r="D121" s="16">
        <v>123</v>
      </c>
      <c r="E121" s="17" t="s">
        <v>160</v>
      </c>
      <c r="F121" s="16">
        <v>412</v>
      </c>
      <c r="G121" s="16"/>
      <c r="H121" s="16">
        <v>413</v>
      </c>
      <c r="I121" s="16"/>
      <c r="J121" s="16">
        <v>825</v>
      </c>
      <c r="K121" s="16"/>
      <c r="L121" s="16">
        <v>245</v>
      </c>
      <c r="M121" s="6" t="s">
        <v>305</v>
      </c>
    </row>
    <row r="122" spans="1:13" x14ac:dyDescent="0.2">
      <c r="A122" s="7" t="str">
        <f t="shared" si="8"/>
        <v>2000/10末</v>
      </c>
      <c r="B122" s="7" t="str">
        <f t="shared" si="8"/>
        <v>平成12/10末</v>
      </c>
      <c r="C122" s="14">
        <v>120</v>
      </c>
      <c r="D122" s="14">
        <v>124</v>
      </c>
      <c r="E122" s="15" t="s">
        <v>161</v>
      </c>
      <c r="F122" s="14">
        <v>157</v>
      </c>
      <c r="G122" s="14"/>
      <c r="H122" s="14">
        <v>178</v>
      </c>
      <c r="I122" s="14"/>
      <c r="J122" s="14">
        <v>335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2000/10末</v>
      </c>
      <c r="B123" s="9" t="str">
        <f t="shared" si="8"/>
        <v>平成12/10末</v>
      </c>
      <c r="C123" s="16">
        <v>121</v>
      </c>
      <c r="D123" s="16">
        <v>125</v>
      </c>
      <c r="E123" s="17" t="s">
        <v>683</v>
      </c>
      <c r="F123" s="16">
        <v>324</v>
      </c>
      <c r="G123" s="16"/>
      <c r="H123" s="16">
        <v>327</v>
      </c>
      <c r="I123" s="16"/>
      <c r="J123" s="16">
        <v>651</v>
      </c>
      <c r="K123" s="16"/>
      <c r="L123" s="16">
        <v>186</v>
      </c>
      <c r="M123" s="6" t="s">
        <v>305</v>
      </c>
    </row>
    <row r="124" spans="1:13" x14ac:dyDescent="0.2">
      <c r="A124" s="7" t="str">
        <f t="shared" si="8"/>
        <v>2000/10末</v>
      </c>
      <c r="B124" s="7" t="str">
        <f t="shared" si="8"/>
        <v>平成12/10末</v>
      </c>
      <c r="C124" s="14">
        <v>122</v>
      </c>
      <c r="D124" s="14">
        <v>126</v>
      </c>
      <c r="E124" s="15" t="s">
        <v>163</v>
      </c>
      <c r="F124" s="14">
        <v>124</v>
      </c>
      <c r="G124" s="14"/>
      <c r="H124" s="14">
        <v>141</v>
      </c>
      <c r="I124" s="14"/>
      <c r="J124" s="14">
        <v>265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2000/10末</v>
      </c>
      <c r="B125" s="9" t="str">
        <f t="shared" si="8"/>
        <v>平成12/10末</v>
      </c>
      <c r="C125" s="16">
        <v>123</v>
      </c>
      <c r="D125" s="16">
        <v>127</v>
      </c>
      <c r="E125" s="17" t="s">
        <v>164</v>
      </c>
      <c r="F125" s="16">
        <v>37</v>
      </c>
      <c r="G125" s="16"/>
      <c r="H125" s="16">
        <v>44</v>
      </c>
      <c r="I125" s="16"/>
      <c r="J125" s="16">
        <v>81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2000/10末</v>
      </c>
      <c r="B126" s="7" t="str">
        <f t="shared" si="8"/>
        <v>平成12/10末</v>
      </c>
      <c r="C126" s="14">
        <v>124</v>
      </c>
      <c r="D126" s="14">
        <v>128</v>
      </c>
      <c r="E126" s="15" t="s">
        <v>165</v>
      </c>
      <c r="F126" s="14">
        <v>126</v>
      </c>
      <c r="G126" s="14"/>
      <c r="H126" s="14">
        <v>138</v>
      </c>
      <c r="I126" s="14"/>
      <c r="J126" s="14">
        <v>264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2000/10末</v>
      </c>
      <c r="B127" s="9" t="str">
        <f t="shared" si="8"/>
        <v>平成12/10末</v>
      </c>
      <c r="C127" s="16">
        <v>125</v>
      </c>
      <c r="D127" s="16">
        <v>129</v>
      </c>
      <c r="E127" s="17" t="s">
        <v>166</v>
      </c>
      <c r="F127" s="16">
        <v>94</v>
      </c>
      <c r="G127" s="16"/>
      <c r="H127" s="16">
        <v>106</v>
      </c>
      <c r="I127" s="16"/>
      <c r="J127" s="16">
        <v>200</v>
      </c>
      <c r="K127" s="16"/>
      <c r="L127" s="16">
        <v>48</v>
      </c>
      <c r="M127" s="6" t="s">
        <v>305</v>
      </c>
    </row>
    <row r="128" spans="1:13" x14ac:dyDescent="0.2">
      <c r="A128" s="7" t="str">
        <f t="shared" si="8"/>
        <v>2000/10末</v>
      </c>
      <c r="B128" s="7" t="str">
        <f t="shared" si="8"/>
        <v>平成12/10末</v>
      </c>
      <c r="C128" s="14">
        <v>126</v>
      </c>
      <c r="D128" s="14">
        <v>150</v>
      </c>
      <c r="E128" s="15" t="s">
        <v>169</v>
      </c>
      <c r="F128" s="14">
        <v>202</v>
      </c>
      <c r="G128" s="14"/>
      <c r="H128" s="14">
        <v>216</v>
      </c>
      <c r="I128" s="14"/>
      <c r="J128" s="14">
        <v>418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2000/10末</v>
      </c>
      <c r="B129" s="9" t="str">
        <f t="shared" si="8"/>
        <v>平成12/10末</v>
      </c>
      <c r="C129" s="16">
        <v>127</v>
      </c>
      <c r="D129" s="16">
        <v>151</v>
      </c>
      <c r="E129" s="17" t="s">
        <v>170</v>
      </c>
      <c r="F129" s="16">
        <v>403</v>
      </c>
      <c r="G129" s="16"/>
      <c r="H129" s="16">
        <v>404</v>
      </c>
      <c r="I129" s="16"/>
      <c r="J129" s="16">
        <v>807</v>
      </c>
      <c r="K129" s="16"/>
      <c r="L129" s="16">
        <v>228</v>
      </c>
      <c r="M129" s="6" t="s">
        <v>306</v>
      </c>
    </row>
    <row r="130" spans="1:13" x14ac:dyDescent="0.2">
      <c r="A130" s="7" t="str">
        <f t="shared" si="8"/>
        <v>2000/10末</v>
      </c>
      <c r="B130" s="7" t="str">
        <f t="shared" si="8"/>
        <v>平成12/10末</v>
      </c>
      <c r="C130" s="14">
        <v>128</v>
      </c>
      <c r="D130" s="14">
        <v>152</v>
      </c>
      <c r="E130" s="15" t="s">
        <v>171</v>
      </c>
      <c r="F130" s="14">
        <v>401</v>
      </c>
      <c r="G130" s="14"/>
      <c r="H130" s="14">
        <v>431</v>
      </c>
      <c r="I130" s="14"/>
      <c r="J130" s="14">
        <v>832</v>
      </c>
      <c r="K130" s="14"/>
      <c r="L130" s="14">
        <v>225</v>
      </c>
      <c r="M130" s="8" t="s">
        <v>306</v>
      </c>
    </row>
    <row r="131" spans="1:13" x14ac:dyDescent="0.2">
      <c r="A131" s="9" t="str">
        <f t="shared" si="8"/>
        <v>2000/10末</v>
      </c>
      <c r="B131" s="9" t="str">
        <f t="shared" si="8"/>
        <v>平成12/10末</v>
      </c>
      <c r="C131" s="16">
        <v>129</v>
      </c>
      <c r="D131" s="16">
        <v>153</v>
      </c>
      <c r="E131" s="17" t="s">
        <v>172</v>
      </c>
      <c r="F131" s="16">
        <v>183</v>
      </c>
      <c r="G131" s="16"/>
      <c r="H131" s="16">
        <v>187</v>
      </c>
      <c r="I131" s="16"/>
      <c r="J131" s="16">
        <v>370</v>
      </c>
      <c r="K131" s="16"/>
      <c r="L131" s="16">
        <v>109</v>
      </c>
      <c r="M131" s="6" t="s">
        <v>306</v>
      </c>
    </row>
    <row r="132" spans="1:13" x14ac:dyDescent="0.2">
      <c r="A132" s="7" t="str">
        <f t="shared" si="8"/>
        <v>2000/10末</v>
      </c>
      <c r="B132" s="7" t="str">
        <f t="shared" si="8"/>
        <v>平成12/10末</v>
      </c>
      <c r="C132" s="14">
        <v>130</v>
      </c>
      <c r="D132" s="14">
        <v>154</v>
      </c>
      <c r="E132" s="15" t="s">
        <v>173</v>
      </c>
      <c r="F132" s="14">
        <v>170</v>
      </c>
      <c r="G132" s="14"/>
      <c r="H132" s="14">
        <v>187</v>
      </c>
      <c r="I132" s="14"/>
      <c r="J132" s="14">
        <v>357</v>
      </c>
      <c r="K132" s="14"/>
      <c r="L132" s="14">
        <v>92</v>
      </c>
      <c r="M132" s="8" t="s">
        <v>306</v>
      </c>
    </row>
    <row r="133" spans="1:13" x14ac:dyDescent="0.2">
      <c r="A133" s="9" t="str">
        <f t="shared" ref="A133:B148" si="9">A132</f>
        <v>2000/10末</v>
      </c>
      <c r="B133" s="9" t="str">
        <f t="shared" si="9"/>
        <v>平成12/10末</v>
      </c>
      <c r="C133" s="16">
        <v>131</v>
      </c>
      <c r="D133" s="16">
        <v>155</v>
      </c>
      <c r="E133" s="17" t="s">
        <v>174</v>
      </c>
      <c r="F133" s="16">
        <v>138</v>
      </c>
      <c r="G133" s="16"/>
      <c r="H133" s="16">
        <v>131</v>
      </c>
      <c r="I133" s="16"/>
      <c r="J133" s="16">
        <v>269</v>
      </c>
      <c r="K133" s="16"/>
      <c r="L133" s="16">
        <v>87</v>
      </c>
      <c r="M133" s="6" t="s">
        <v>306</v>
      </c>
    </row>
    <row r="134" spans="1:13" x14ac:dyDescent="0.2">
      <c r="A134" s="7" t="str">
        <f t="shared" si="9"/>
        <v>2000/10末</v>
      </c>
      <c r="B134" s="7" t="str">
        <f t="shared" si="9"/>
        <v>平成12/10末</v>
      </c>
      <c r="C134" s="14">
        <v>132</v>
      </c>
      <c r="D134" s="14">
        <v>157</v>
      </c>
      <c r="E134" s="15" t="s">
        <v>175</v>
      </c>
      <c r="F134" s="14">
        <v>99</v>
      </c>
      <c r="G134" s="14"/>
      <c r="H134" s="14">
        <v>98</v>
      </c>
      <c r="I134" s="14"/>
      <c r="J134" s="14">
        <v>197</v>
      </c>
      <c r="K134" s="14"/>
      <c r="L134" s="14">
        <v>188</v>
      </c>
      <c r="M134" s="8" t="s">
        <v>306</v>
      </c>
    </row>
    <row r="135" spans="1:13" x14ac:dyDescent="0.2">
      <c r="A135" s="9" t="str">
        <f t="shared" si="9"/>
        <v>2000/10末</v>
      </c>
      <c r="B135" s="9" t="str">
        <f t="shared" si="9"/>
        <v>平成12/10末</v>
      </c>
      <c r="C135" s="16">
        <v>133</v>
      </c>
      <c r="D135" s="16">
        <v>158</v>
      </c>
      <c r="E135" s="17" t="s">
        <v>176</v>
      </c>
      <c r="F135" s="16">
        <v>19</v>
      </c>
      <c r="G135" s="16"/>
      <c r="H135" s="16">
        <v>81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2000/10末</v>
      </c>
      <c r="B136" s="7" t="str">
        <f t="shared" si="9"/>
        <v>平成12/10末</v>
      </c>
      <c r="C136" s="14">
        <v>134</v>
      </c>
      <c r="D136" s="14">
        <v>159</v>
      </c>
      <c r="E136" s="15" t="s">
        <v>177</v>
      </c>
      <c r="F136" s="14">
        <v>22</v>
      </c>
      <c r="G136" s="14"/>
      <c r="H136" s="14">
        <v>57</v>
      </c>
      <c r="I136" s="14"/>
      <c r="J136" s="14">
        <v>79</v>
      </c>
      <c r="K136" s="14"/>
      <c r="L136" s="14">
        <v>76</v>
      </c>
      <c r="M136" s="8" t="s">
        <v>307</v>
      </c>
    </row>
    <row r="137" spans="1:13" x14ac:dyDescent="0.2">
      <c r="A137" s="9" t="str">
        <f t="shared" si="9"/>
        <v>2000/10末</v>
      </c>
      <c r="B137" s="9" t="str">
        <f t="shared" si="9"/>
        <v>平成12/10末</v>
      </c>
      <c r="C137" s="16">
        <v>135</v>
      </c>
      <c r="D137" s="16">
        <v>160</v>
      </c>
      <c r="E137" s="17" t="s">
        <v>624</v>
      </c>
      <c r="F137" s="16">
        <v>113</v>
      </c>
      <c r="G137" s="16"/>
      <c r="H137" s="16">
        <v>99</v>
      </c>
      <c r="I137" s="16"/>
      <c r="J137" s="16">
        <v>212</v>
      </c>
      <c r="K137" s="16"/>
      <c r="L137" s="16">
        <v>90</v>
      </c>
      <c r="M137" s="6" t="s">
        <v>307</v>
      </c>
    </row>
    <row r="138" spans="1:13" x14ac:dyDescent="0.2">
      <c r="A138" s="7" t="str">
        <f t="shared" si="9"/>
        <v>2000/10末</v>
      </c>
      <c r="B138" s="7" t="str">
        <f t="shared" si="9"/>
        <v>平成12/10末</v>
      </c>
      <c r="C138" s="14">
        <v>136</v>
      </c>
      <c r="D138" s="14">
        <v>161</v>
      </c>
      <c r="E138" s="15" t="s">
        <v>178</v>
      </c>
      <c r="F138" s="14">
        <v>180</v>
      </c>
      <c r="G138" s="14"/>
      <c r="H138" s="14">
        <v>173</v>
      </c>
      <c r="I138" s="14"/>
      <c r="J138" s="14">
        <v>353</v>
      </c>
      <c r="K138" s="14"/>
      <c r="L138" s="14">
        <v>123</v>
      </c>
      <c r="M138" s="8" t="s">
        <v>307</v>
      </c>
    </row>
    <row r="139" spans="1:13" x14ac:dyDescent="0.2">
      <c r="A139" s="9" t="str">
        <f t="shared" si="9"/>
        <v>2000/10末</v>
      </c>
      <c r="B139" s="9" t="str">
        <f t="shared" si="9"/>
        <v>平成12/10末</v>
      </c>
      <c r="C139" s="16">
        <v>137</v>
      </c>
      <c r="D139" s="16">
        <v>162</v>
      </c>
      <c r="E139" s="17" t="s">
        <v>179</v>
      </c>
      <c r="F139" s="16">
        <v>113</v>
      </c>
      <c r="G139" s="16"/>
      <c r="H139" s="16">
        <v>98</v>
      </c>
      <c r="I139" s="16"/>
      <c r="J139" s="16">
        <v>211</v>
      </c>
      <c r="K139" s="16"/>
      <c r="L139" s="16">
        <v>78</v>
      </c>
      <c r="M139" s="6" t="s">
        <v>307</v>
      </c>
    </row>
    <row r="140" spans="1:13" x14ac:dyDescent="0.2">
      <c r="A140" s="7" t="str">
        <f t="shared" si="9"/>
        <v>2000/10末</v>
      </c>
      <c r="B140" s="7" t="str">
        <f t="shared" si="9"/>
        <v>平成12/10末</v>
      </c>
      <c r="C140" s="14">
        <v>138</v>
      </c>
      <c r="D140" s="14">
        <v>163</v>
      </c>
      <c r="E140" s="15" t="s">
        <v>180</v>
      </c>
      <c r="F140" s="14">
        <v>62</v>
      </c>
      <c r="G140" s="14"/>
      <c r="H140" s="14">
        <v>64</v>
      </c>
      <c r="I140" s="14"/>
      <c r="J140" s="14">
        <v>126</v>
      </c>
      <c r="K140" s="14"/>
      <c r="L140" s="14">
        <v>39</v>
      </c>
      <c r="M140" s="8" t="s">
        <v>307</v>
      </c>
    </row>
    <row r="141" spans="1:13" x14ac:dyDescent="0.2">
      <c r="A141" s="9" t="str">
        <f t="shared" si="9"/>
        <v>2000/10末</v>
      </c>
      <c r="B141" s="9" t="str">
        <f t="shared" si="9"/>
        <v>平成12/10末</v>
      </c>
      <c r="C141" s="16">
        <v>139</v>
      </c>
      <c r="D141" s="16">
        <v>164</v>
      </c>
      <c r="E141" s="17" t="s">
        <v>181</v>
      </c>
      <c r="F141" s="16">
        <v>91</v>
      </c>
      <c r="G141" s="16"/>
      <c r="H141" s="16">
        <v>105</v>
      </c>
      <c r="I141" s="16"/>
      <c r="J141" s="16">
        <v>196</v>
      </c>
      <c r="K141" s="16"/>
      <c r="L141" s="16">
        <v>59</v>
      </c>
      <c r="M141" s="6" t="s">
        <v>307</v>
      </c>
    </row>
    <row r="142" spans="1:13" x14ac:dyDescent="0.2">
      <c r="A142" s="7" t="str">
        <f t="shared" si="9"/>
        <v>2000/10末</v>
      </c>
      <c r="B142" s="7" t="str">
        <f t="shared" si="9"/>
        <v>平成12/10末</v>
      </c>
      <c r="C142" s="14">
        <v>140</v>
      </c>
      <c r="D142" s="14">
        <v>165</v>
      </c>
      <c r="E142" s="15" t="s">
        <v>182</v>
      </c>
      <c r="F142" s="14">
        <v>71</v>
      </c>
      <c r="G142" s="14"/>
      <c r="H142" s="14">
        <v>77</v>
      </c>
      <c r="I142" s="14"/>
      <c r="J142" s="14">
        <v>148</v>
      </c>
      <c r="K142" s="14"/>
      <c r="L142" s="14">
        <v>42</v>
      </c>
      <c r="M142" s="8" t="s">
        <v>307</v>
      </c>
    </row>
    <row r="143" spans="1:13" x14ac:dyDescent="0.2">
      <c r="A143" s="9" t="str">
        <f t="shared" si="9"/>
        <v>2000/10末</v>
      </c>
      <c r="B143" s="9" t="str">
        <f t="shared" si="9"/>
        <v>平成12/10末</v>
      </c>
      <c r="C143" s="16">
        <v>141</v>
      </c>
      <c r="D143" s="16">
        <v>166</v>
      </c>
      <c r="E143" s="17" t="s">
        <v>183</v>
      </c>
      <c r="F143" s="16">
        <v>183</v>
      </c>
      <c r="G143" s="16"/>
      <c r="H143" s="16">
        <v>202</v>
      </c>
      <c r="I143" s="16"/>
      <c r="J143" s="16">
        <v>385</v>
      </c>
      <c r="K143" s="16"/>
      <c r="L143" s="16">
        <v>106</v>
      </c>
      <c r="M143" s="6" t="s">
        <v>307</v>
      </c>
    </row>
    <row r="144" spans="1:13" x14ac:dyDescent="0.2">
      <c r="A144" s="7" t="str">
        <f t="shared" si="9"/>
        <v>2000/10末</v>
      </c>
      <c r="B144" s="7" t="str">
        <f t="shared" si="9"/>
        <v>平成12/10末</v>
      </c>
      <c r="C144" s="14">
        <v>142</v>
      </c>
      <c r="D144" s="14">
        <v>167</v>
      </c>
      <c r="E144" s="15" t="s">
        <v>184</v>
      </c>
      <c r="F144" s="14">
        <v>202</v>
      </c>
      <c r="G144" s="14"/>
      <c r="H144" s="14">
        <v>204</v>
      </c>
      <c r="I144" s="14"/>
      <c r="J144" s="14">
        <v>406</v>
      </c>
      <c r="K144" s="14"/>
      <c r="L144" s="14">
        <v>118</v>
      </c>
      <c r="M144" s="8" t="s">
        <v>307</v>
      </c>
    </row>
    <row r="145" spans="1:13" x14ac:dyDescent="0.2">
      <c r="A145" s="9" t="str">
        <f t="shared" si="9"/>
        <v>2000/10末</v>
      </c>
      <c r="B145" s="9" t="str">
        <f t="shared" si="9"/>
        <v>平成12/10末</v>
      </c>
      <c r="C145" s="16">
        <v>143</v>
      </c>
      <c r="D145" s="16">
        <v>168</v>
      </c>
      <c r="E145" s="17" t="s">
        <v>185</v>
      </c>
      <c r="F145" s="16">
        <v>337</v>
      </c>
      <c r="G145" s="16"/>
      <c r="H145" s="16">
        <v>315</v>
      </c>
      <c r="I145" s="16"/>
      <c r="J145" s="16">
        <v>652</v>
      </c>
      <c r="K145" s="16"/>
      <c r="L145" s="16">
        <v>219</v>
      </c>
      <c r="M145" s="6" t="s">
        <v>307</v>
      </c>
    </row>
    <row r="146" spans="1:13" x14ac:dyDescent="0.2">
      <c r="A146" s="7" t="str">
        <f t="shared" si="9"/>
        <v>2000/10末</v>
      </c>
      <c r="B146" s="7" t="str">
        <f t="shared" si="9"/>
        <v>平成12/10末</v>
      </c>
      <c r="C146" s="14">
        <v>144</v>
      </c>
      <c r="D146" s="14">
        <v>169</v>
      </c>
      <c r="E146" s="15" t="s">
        <v>186</v>
      </c>
      <c r="F146" s="14">
        <v>198</v>
      </c>
      <c r="G146" s="14"/>
      <c r="H146" s="14">
        <v>212</v>
      </c>
      <c r="I146" s="14"/>
      <c r="J146" s="14">
        <v>410</v>
      </c>
      <c r="K146" s="14"/>
      <c r="L146" s="14">
        <v>126</v>
      </c>
      <c r="M146" s="8" t="s">
        <v>307</v>
      </c>
    </row>
    <row r="147" spans="1:13" x14ac:dyDescent="0.2">
      <c r="A147" s="9" t="str">
        <f t="shared" si="9"/>
        <v>2000/10末</v>
      </c>
      <c r="B147" s="9" t="str">
        <f t="shared" si="9"/>
        <v>平成12/10末</v>
      </c>
      <c r="C147" s="16">
        <v>145</v>
      </c>
      <c r="D147" s="16">
        <v>170</v>
      </c>
      <c r="E147" s="17" t="s">
        <v>187</v>
      </c>
      <c r="F147" s="16">
        <v>536</v>
      </c>
      <c r="G147" s="16"/>
      <c r="H147" s="16">
        <v>561</v>
      </c>
      <c r="I147" s="16"/>
      <c r="J147" s="16">
        <v>1097</v>
      </c>
      <c r="K147" s="16"/>
      <c r="L147" s="16">
        <v>312</v>
      </c>
      <c r="M147" s="6" t="s">
        <v>307</v>
      </c>
    </row>
    <row r="148" spans="1:13" x14ac:dyDescent="0.2">
      <c r="A148" s="7" t="str">
        <f t="shared" si="9"/>
        <v>2000/10末</v>
      </c>
      <c r="B148" s="7" t="str">
        <f t="shared" si="9"/>
        <v>平成12/10末</v>
      </c>
      <c r="C148" s="14">
        <v>146</v>
      </c>
      <c r="D148" s="14">
        <v>171</v>
      </c>
      <c r="E148" s="15" t="s">
        <v>188</v>
      </c>
      <c r="F148" s="14">
        <v>327</v>
      </c>
      <c r="G148" s="14"/>
      <c r="H148" s="14">
        <v>336</v>
      </c>
      <c r="I148" s="14"/>
      <c r="J148" s="14">
        <v>663</v>
      </c>
      <c r="K148" s="14"/>
      <c r="L148" s="14">
        <v>175</v>
      </c>
      <c r="M148" s="8" t="s">
        <v>307</v>
      </c>
    </row>
    <row r="149" spans="1:13" x14ac:dyDescent="0.2">
      <c r="A149" s="9" t="str">
        <f t="shared" ref="A149:B164" si="10">A148</f>
        <v>2000/10末</v>
      </c>
      <c r="B149" s="9" t="str">
        <f t="shared" si="10"/>
        <v>平成12/10末</v>
      </c>
      <c r="C149" s="16">
        <v>147</v>
      </c>
      <c r="D149" s="16">
        <v>172</v>
      </c>
      <c r="E149" s="17" t="s">
        <v>189</v>
      </c>
      <c r="F149" s="16">
        <v>506</v>
      </c>
      <c r="G149" s="16"/>
      <c r="H149" s="16">
        <v>488</v>
      </c>
      <c r="I149" s="16"/>
      <c r="J149" s="16">
        <v>994</v>
      </c>
      <c r="K149" s="16"/>
      <c r="L149" s="16">
        <v>305</v>
      </c>
      <c r="M149" s="6" t="s">
        <v>307</v>
      </c>
    </row>
    <row r="150" spans="1:13" x14ac:dyDescent="0.2">
      <c r="A150" s="7" t="str">
        <f t="shared" si="10"/>
        <v>2000/10末</v>
      </c>
      <c r="B150" s="7" t="str">
        <f t="shared" si="10"/>
        <v>平成12/10末</v>
      </c>
      <c r="C150" s="14">
        <v>148</v>
      </c>
      <c r="D150" s="14">
        <v>173</v>
      </c>
      <c r="E150" s="15" t="s">
        <v>190</v>
      </c>
      <c r="F150" s="14">
        <v>318</v>
      </c>
      <c r="G150" s="14"/>
      <c r="H150" s="14">
        <v>307</v>
      </c>
      <c r="I150" s="14"/>
      <c r="J150" s="14">
        <v>625</v>
      </c>
      <c r="K150" s="14"/>
      <c r="L150" s="14">
        <v>181</v>
      </c>
      <c r="M150" s="8" t="s">
        <v>307</v>
      </c>
    </row>
    <row r="151" spans="1:13" x14ac:dyDescent="0.2">
      <c r="A151" s="9" t="str">
        <f t="shared" si="10"/>
        <v>2000/10末</v>
      </c>
      <c r="B151" s="9" t="str">
        <f t="shared" si="10"/>
        <v>平成12/10末</v>
      </c>
      <c r="C151" s="16">
        <v>149</v>
      </c>
      <c r="D151" s="16">
        <v>174</v>
      </c>
      <c r="E151" s="17" t="s">
        <v>625</v>
      </c>
      <c r="F151" s="16">
        <v>1</v>
      </c>
      <c r="G151" s="16"/>
      <c r="H151" s="16">
        <v>1</v>
      </c>
      <c r="I151" s="16"/>
      <c r="J151" s="16">
        <v>2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2000/10末</v>
      </c>
      <c r="B152" s="7" t="str">
        <f t="shared" si="10"/>
        <v>平成12/10末</v>
      </c>
      <c r="C152" s="14">
        <v>150</v>
      </c>
      <c r="D152" s="14">
        <v>175</v>
      </c>
      <c r="E152" s="15" t="s">
        <v>626</v>
      </c>
      <c r="F152" s="14">
        <v>227</v>
      </c>
      <c r="G152" s="14"/>
      <c r="H152" s="14">
        <v>223</v>
      </c>
      <c r="I152" s="14"/>
      <c r="J152" s="14">
        <v>450</v>
      </c>
      <c r="K152" s="14"/>
      <c r="L152" s="14">
        <v>150</v>
      </c>
      <c r="M152" s="8" t="s">
        <v>307</v>
      </c>
    </row>
    <row r="153" spans="1:13" x14ac:dyDescent="0.2">
      <c r="A153" s="9" t="str">
        <f t="shared" si="10"/>
        <v>2000/10末</v>
      </c>
      <c r="B153" s="9" t="str">
        <f t="shared" si="10"/>
        <v>平成12/10末</v>
      </c>
      <c r="C153" s="16">
        <v>151</v>
      </c>
      <c r="D153" s="16">
        <v>176</v>
      </c>
      <c r="E153" s="17" t="s">
        <v>627</v>
      </c>
      <c r="F153" s="16">
        <v>143</v>
      </c>
      <c r="G153" s="16"/>
      <c r="H153" s="16">
        <v>154</v>
      </c>
      <c r="I153" s="16"/>
      <c r="J153" s="16">
        <v>297</v>
      </c>
      <c r="K153" s="16"/>
      <c r="L153" s="16">
        <v>95</v>
      </c>
      <c r="M153" s="6" t="s">
        <v>307</v>
      </c>
    </row>
    <row r="154" spans="1:13" x14ac:dyDescent="0.2">
      <c r="A154" s="7" t="str">
        <f t="shared" si="10"/>
        <v>2000/10末</v>
      </c>
      <c r="B154" s="7" t="str">
        <f t="shared" si="10"/>
        <v>平成12/10末</v>
      </c>
      <c r="C154" s="14">
        <v>152</v>
      </c>
      <c r="D154" s="14">
        <v>177</v>
      </c>
      <c r="E154" s="15" t="s">
        <v>191</v>
      </c>
      <c r="F154" s="14">
        <v>73</v>
      </c>
      <c r="G154" s="14"/>
      <c r="H154" s="14">
        <v>69</v>
      </c>
      <c r="I154" s="14"/>
      <c r="J154" s="14">
        <v>142</v>
      </c>
      <c r="K154" s="14"/>
      <c r="L154" s="14">
        <v>48</v>
      </c>
      <c r="M154" s="8" t="s">
        <v>307</v>
      </c>
    </row>
    <row r="155" spans="1:13" x14ac:dyDescent="0.2">
      <c r="A155" s="9" t="str">
        <f t="shared" si="10"/>
        <v>2000/10末</v>
      </c>
      <c r="B155" s="9" t="str">
        <f t="shared" si="10"/>
        <v>平成12/10末</v>
      </c>
      <c r="C155" s="16">
        <v>153</v>
      </c>
      <c r="D155" s="16">
        <v>178</v>
      </c>
      <c r="E155" s="17" t="s">
        <v>192</v>
      </c>
      <c r="F155" s="16">
        <v>63</v>
      </c>
      <c r="G155" s="16"/>
      <c r="H155" s="16">
        <v>67</v>
      </c>
      <c r="I155" s="16"/>
      <c r="J155" s="16">
        <v>130</v>
      </c>
      <c r="K155" s="16"/>
      <c r="L155" s="16">
        <v>42</v>
      </c>
      <c r="M155" s="6" t="s">
        <v>307</v>
      </c>
    </row>
    <row r="156" spans="1:13" x14ac:dyDescent="0.2">
      <c r="A156" s="7" t="str">
        <f t="shared" si="10"/>
        <v>2000/10末</v>
      </c>
      <c r="B156" s="7" t="str">
        <f t="shared" si="10"/>
        <v>平成12/10末</v>
      </c>
      <c r="C156" s="14">
        <v>154</v>
      </c>
      <c r="D156" s="14">
        <v>179</v>
      </c>
      <c r="E156" s="15" t="s">
        <v>193</v>
      </c>
      <c r="F156" s="14">
        <v>218</v>
      </c>
      <c r="G156" s="14"/>
      <c r="H156" s="14">
        <v>227</v>
      </c>
      <c r="I156" s="14"/>
      <c r="J156" s="14">
        <v>445</v>
      </c>
      <c r="K156" s="14"/>
      <c r="L156" s="14">
        <v>153</v>
      </c>
      <c r="M156" s="8" t="s">
        <v>307</v>
      </c>
    </row>
    <row r="157" spans="1:13" x14ac:dyDescent="0.2">
      <c r="A157" s="9" t="str">
        <f t="shared" si="10"/>
        <v>2000/10末</v>
      </c>
      <c r="B157" s="9" t="str">
        <f t="shared" si="10"/>
        <v>平成12/10末</v>
      </c>
      <c r="C157" s="16">
        <v>155</v>
      </c>
      <c r="D157" s="16">
        <v>180</v>
      </c>
      <c r="E157" s="17" t="s">
        <v>196</v>
      </c>
      <c r="F157" s="16">
        <v>136</v>
      </c>
      <c r="G157" s="16"/>
      <c r="H157" s="16">
        <v>156</v>
      </c>
      <c r="I157" s="16"/>
      <c r="J157" s="16">
        <v>292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2000/10末</v>
      </c>
      <c r="B158" s="7" t="str">
        <f t="shared" si="10"/>
        <v>平成12/10末</v>
      </c>
      <c r="C158" s="14">
        <v>156</v>
      </c>
      <c r="D158" s="14">
        <v>181</v>
      </c>
      <c r="E158" s="15" t="s">
        <v>197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2000/10末</v>
      </c>
      <c r="B159" s="9" t="str">
        <f t="shared" si="10"/>
        <v>平成12/10末</v>
      </c>
      <c r="C159" s="16">
        <v>157</v>
      </c>
      <c r="D159" s="16">
        <v>182</v>
      </c>
      <c r="E159" s="17" t="s">
        <v>198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2000/10末</v>
      </c>
      <c r="B160" s="7" t="str">
        <f t="shared" si="10"/>
        <v>平成12/10末</v>
      </c>
      <c r="C160" s="14">
        <v>158</v>
      </c>
      <c r="D160" s="14">
        <v>183</v>
      </c>
      <c r="E160" s="15" t="s">
        <v>199</v>
      </c>
      <c r="F160" s="14">
        <v>504</v>
      </c>
      <c r="G160" s="14"/>
      <c r="H160" s="14">
        <v>535</v>
      </c>
      <c r="I160" s="14"/>
      <c r="J160" s="14">
        <v>1039</v>
      </c>
      <c r="K160" s="14"/>
      <c r="L160" s="14">
        <v>278</v>
      </c>
      <c r="M160" s="8" t="s">
        <v>308</v>
      </c>
    </row>
    <row r="161" spans="1:13" x14ac:dyDescent="0.2">
      <c r="A161" s="9" t="str">
        <f t="shared" si="10"/>
        <v>2000/10末</v>
      </c>
      <c r="B161" s="9" t="str">
        <f t="shared" si="10"/>
        <v>平成12/10末</v>
      </c>
      <c r="C161" s="16">
        <v>159</v>
      </c>
      <c r="D161" s="16">
        <v>184</v>
      </c>
      <c r="E161" s="17" t="s">
        <v>200</v>
      </c>
      <c r="F161" s="16">
        <v>163</v>
      </c>
      <c r="G161" s="16"/>
      <c r="H161" s="16">
        <v>146</v>
      </c>
      <c r="I161" s="16"/>
      <c r="J161" s="16">
        <v>309</v>
      </c>
      <c r="K161" s="16"/>
      <c r="L161" s="16">
        <v>81</v>
      </c>
      <c r="M161" s="6" t="s">
        <v>308</v>
      </c>
    </row>
    <row r="162" spans="1:13" x14ac:dyDescent="0.2">
      <c r="A162" s="7" t="str">
        <f t="shared" si="10"/>
        <v>2000/10末</v>
      </c>
      <c r="B162" s="7" t="str">
        <f t="shared" si="10"/>
        <v>平成12/10末</v>
      </c>
      <c r="C162" s="14">
        <v>160</v>
      </c>
      <c r="D162" s="14">
        <v>185</v>
      </c>
      <c r="E162" s="15" t="s">
        <v>201</v>
      </c>
      <c r="F162" s="14">
        <v>139</v>
      </c>
      <c r="G162" s="14"/>
      <c r="H162" s="14">
        <v>143</v>
      </c>
      <c r="I162" s="14"/>
      <c r="J162" s="14">
        <v>282</v>
      </c>
      <c r="K162" s="14"/>
      <c r="L162" s="14">
        <v>82</v>
      </c>
      <c r="M162" s="8" t="s">
        <v>308</v>
      </c>
    </row>
    <row r="163" spans="1:13" x14ac:dyDescent="0.2">
      <c r="A163" s="9" t="str">
        <f t="shared" si="10"/>
        <v>2000/10末</v>
      </c>
      <c r="B163" s="9" t="str">
        <f t="shared" si="10"/>
        <v>平成12/10末</v>
      </c>
      <c r="C163" s="16">
        <v>161</v>
      </c>
      <c r="D163" s="16">
        <v>186</v>
      </c>
      <c r="E163" s="17" t="s">
        <v>202</v>
      </c>
      <c r="F163" s="16">
        <v>239</v>
      </c>
      <c r="G163" s="16"/>
      <c r="H163" s="16">
        <v>223</v>
      </c>
      <c r="I163" s="16"/>
      <c r="J163" s="16">
        <v>462</v>
      </c>
      <c r="K163" s="16"/>
      <c r="L163" s="16">
        <v>165</v>
      </c>
      <c r="M163" s="6" t="s">
        <v>308</v>
      </c>
    </row>
    <row r="164" spans="1:13" x14ac:dyDescent="0.2">
      <c r="A164" s="7" t="str">
        <f t="shared" si="10"/>
        <v>2000/10末</v>
      </c>
      <c r="B164" s="7" t="str">
        <f t="shared" si="10"/>
        <v>平成12/10末</v>
      </c>
      <c r="C164" s="14">
        <v>162</v>
      </c>
      <c r="D164" s="14">
        <v>187</v>
      </c>
      <c r="E164" s="15" t="s">
        <v>203</v>
      </c>
      <c r="F164" s="14">
        <v>212</v>
      </c>
      <c r="G164" s="14"/>
      <c r="H164" s="14">
        <v>193</v>
      </c>
      <c r="I164" s="14"/>
      <c r="J164" s="14">
        <v>405</v>
      </c>
      <c r="K164" s="14"/>
      <c r="L164" s="14">
        <v>138</v>
      </c>
      <c r="M164" s="8" t="s">
        <v>308</v>
      </c>
    </row>
    <row r="165" spans="1:13" x14ac:dyDescent="0.2">
      <c r="A165" s="9" t="str">
        <f t="shared" ref="A165:B180" si="11">A164</f>
        <v>2000/10末</v>
      </c>
      <c r="B165" s="9" t="str">
        <f t="shared" si="11"/>
        <v>平成12/10末</v>
      </c>
      <c r="C165" s="16">
        <v>163</v>
      </c>
      <c r="D165" s="16">
        <v>188</v>
      </c>
      <c r="E165" s="17" t="s">
        <v>204</v>
      </c>
      <c r="F165" s="16">
        <v>226</v>
      </c>
      <c r="G165" s="16"/>
      <c r="H165" s="16">
        <v>205</v>
      </c>
      <c r="I165" s="16"/>
      <c r="J165" s="16">
        <v>431</v>
      </c>
      <c r="K165" s="16"/>
      <c r="L165" s="16">
        <v>140</v>
      </c>
      <c r="M165" s="6" t="s">
        <v>308</v>
      </c>
    </row>
    <row r="166" spans="1:13" x14ac:dyDescent="0.2">
      <c r="A166" s="7" t="str">
        <f t="shared" si="11"/>
        <v>2000/10末</v>
      </c>
      <c r="B166" s="7" t="str">
        <f t="shared" si="11"/>
        <v>平成12/10末</v>
      </c>
      <c r="C166" s="14">
        <v>164</v>
      </c>
      <c r="D166" s="14">
        <v>189</v>
      </c>
      <c r="E166" s="15" t="s">
        <v>205</v>
      </c>
      <c r="F166" s="14">
        <v>88</v>
      </c>
      <c r="G166" s="14"/>
      <c r="H166" s="14">
        <v>89</v>
      </c>
      <c r="I166" s="14"/>
      <c r="J166" s="14">
        <v>177</v>
      </c>
      <c r="K166" s="14"/>
      <c r="L166" s="14">
        <v>50</v>
      </c>
      <c r="M166" s="8" t="s">
        <v>308</v>
      </c>
    </row>
    <row r="167" spans="1:13" x14ac:dyDescent="0.2">
      <c r="A167" s="9" t="str">
        <f t="shared" si="11"/>
        <v>2000/10末</v>
      </c>
      <c r="B167" s="9" t="str">
        <f t="shared" si="11"/>
        <v>平成12/10末</v>
      </c>
      <c r="C167" s="16">
        <v>165</v>
      </c>
      <c r="D167" s="16">
        <v>190</v>
      </c>
      <c r="E167" s="17" t="s">
        <v>206</v>
      </c>
      <c r="F167" s="16">
        <v>174</v>
      </c>
      <c r="G167" s="16"/>
      <c r="H167" s="16">
        <v>169</v>
      </c>
      <c r="I167" s="16"/>
      <c r="J167" s="16">
        <v>343</v>
      </c>
      <c r="K167" s="16"/>
      <c r="L167" s="16">
        <v>110</v>
      </c>
      <c r="M167" s="6" t="s">
        <v>308</v>
      </c>
    </row>
    <row r="168" spans="1:13" x14ac:dyDescent="0.2">
      <c r="A168" s="7" t="str">
        <f t="shared" si="11"/>
        <v>2000/10末</v>
      </c>
      <c r="B168" s="7" t="str">
        <f t="shared" si="11"/>
        <v>平成12/10末</v>
      </c>
      <c r="C168" s="14">
        <v>166</v>
      </c>
      <c r="D168" s="14">
        <v>192</v>
      </c>
      <c r="E168" s="15" t="s">
        <v>207</v>
      </c>
      <c r="F168" s="14">
        <v>412</v>
      </c>
      <c r="G168" s="14"/>
      <c r="H168" s="14">
        <v>389</v>
      </c>
      <c r="I168" s="14"/>
      <c r="J168" s="14">
        <v>801</v>
      </c>
      <c r="K168" s="14"/>
      <c r="L168" s="14">
        <v>226</v>
      </c>
      <c r="M168" s="8" t="s">
        <v>308</v>
      </c>
    </row>
    <row r="169" spans="1:13" x14ac:dyDescent="0.2">
      <c r="A169" s="9" t="str">
        <f t="shared" si="11"/>
        <v>2000/10末</v>
      </c>
      <c r="B169" s="9" t="str">
        <f t="shared" si="11"/>
        <v>平成12/10末</v>
      </c>
      <c r="C169" s="16">
        <v>167</v>
      </c>
      <c r="D169" s="16">
        <v>191</v>
      </c>
      <c r="E169" s="17" t="s">
        <v>208</v>
      </c>
      <c r="F169" s="16">
        <v>489</v>
      </c>
      <c r="G169" s="16"/>
      <c r="H169" s="16">
        <v>465</v>
      </c>
      <c r="I169" s="16"/>
      <c r="J169" s="16">
        <v>954</v>
      </c>
      <c r="K169" s="16"/>
      <c r="L169" s="16">
        <v>297</v>
      </c>
      <c r="M169" s="6" t="s">
        <v>308</v>
      </c>
    </row>
    <row r="170" spans="1:13" x14ac:dyDescent="0.2">
      <c r="A170" s="7" t="str">
        <f t="shared" si="11"/>
        <v>2000/10末</v>
      </c>
      <c r="B170" s="7" t="str">
        <f t="shared" si="11"/>
        <v>平成12/10末</v>
      </c>
      <c r="C170" s="14">
        <v>168</v>
      </c>
      <c r="D170" s="14">
        <v>240</v>
      </c>
      <c r="E170" s="15" t="s">
        <v>209</v>
      </c>
      <c r="F170" s="14">
        <v>95</v>
      </c>
      <c r="G170" s="14"/>
      <c r="H170" s="14">
        <v>113</v>
      </c>
      <c r="I170" s="14"/>
      <c r="J170" s="14">
        <v>208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2000/10末</v>
      </c>
      <c r="B171" s="9" t="str">
        <f t="shared" si="11"/>
        <v>平成12/10末</v>
      </c>
      <c r="C171" s="16">
        <v>169</v>
      </c>
      <c r="D171" s="16">
        <v>241</v>
      </c>
      <c r="E171" s="17" t="s">
        <v>210</v>
      </c>
      <c r="F171" s="16">
        <v>221</v>
      </c>
      <c r="G171" s="16"/>
      <c r="H171" s="16">
        <v>222</v>
      </c>
      <c r="I171" s="16"/>
      <c r="J171" s="16">
        <v>443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2000/10末</v>
      </c>
      <c r="B172" s="7" t="str">
        <f t="shared" si="11"/>
        <v>平成12/10末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91</v>
      </c>
      <c r="I172" s="14"/>
      <c r="J172" s="14">
        <v>176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2000/10末</v>
      </c>
      <c r="B173" s="9" t="str">
        <f t="shared" si="11"/>
        <v>平成12/10末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97</v>
      </c>
      <c r="I173" s="16"/>
      <c r="J173" s="16">
        <v>186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2000/10末</v>
      </c>
      <c r="B174" s="7" t="str">
        <f t="shared" si="11"/>
        <v>平成12/10末</v>
      </c>
      <c r="C174" s="14">
        <v>172</v>
      </c>
      <c r="D174" s="14">
        <v>244</v>
      </c>
      <c r="E174" s="15" t="s">
        <v>213</v>
      </c>
      <c r="F174" s="14">
        <v>52</v>
      </c>
      <c r="G174" s="14"/>
      <c r="H174" s="14">
        <v>45</v>
      </c>
      <c r="I174" s="14"/>
      <c r="J174" s="14">
        <v>97</v>
      </c>
      <c r="K174" s="14"/>
      <c r="L174" s="14">
        <v>28</v>
      </c>
      <c r="M174" s="8" t="s">
        <v>309</v>
      </c>
    </row>
    <row r="175" spans="1:13" x14ac:dyDescent="0.2">
      <c r="A175" s="9" t="str">
        <f t="shared" si="11"/>
        <v>2000/10末</v>
      </c>
      <c r="B175" s="9" t="str">
        <f t="shared" si="11"/>
        <v>平成12/10末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30</v>
      </c>
      <c r="I175" s="16"/>
      <c r="J175" s="16"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2000/10末</v>
      </c>
      <c r="B176" s="7" t="str">
        <f t="shared" si="11"/>
        <v>平成12/10末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2000/10末</v>
      </c>
      <c r="B177" s="9" t="str">
        <f t="shared" si="11"/>
        <v>平成12/10末</v>
      </c>
      <c r="C177" s="16">
        <v>175</v>
      </c>
      <c r="D177" s="16">
        <v>247</v>
      </c>
      <c r="E177" s="17" t="s">
        <v>216</v>
      </c>
      <c r="F177" s="16">
        <v>18</v>
      </c>
      <c r="G177" s="16"/>
      <c r="H177" s="16">
        <v>61</v>
      </c>
      <c r="I177" s="16"/>
      <c r="J177" s="16">
        <v>79</v>
      </c>
      <c r="K177" s="16"/>
      <c r="L177" s="16">
        <v>79</v>
      </c>
      <c r="M177" s="6" t="s">
        <v>309</v>
      </c>
    </row>
    <row r="178" spans="1:13" x14ac:dyDescent="0.2">
      <c r="A178" s="7" t="str">
        <f t="shared" si="11"/>
        <v>2000/10末</v>
      </c>
      <c r="B178" s="7" t="str">
        <f t="shared" si="11"/>
        <v>平成12/10末</v>
      </c>
      <c r="C178" s="14">
        <v>176</v>
      </c>
      <c r="D178" s="14">
        <v>100</v>
      </c>
      <c r="E178" s="15" t="s">
        <v>217</v>
      </c>
      <c r="F178" s="14">
        <v>169</v>
      </c>
      <c r="G178" s="14"/>
      <c r="H178" s="14">
        <v>177</v>
      </c>
      <c r="I178" s="14"/>
      <c r="J178" s="14">
        <v>346</v>
      </c>
      <c r="K178" s="14"/>
      <c r="L178" s="14">
        <v>95</v>
      </c>
      <c r="M178" s="8" t="s">
        <v>310</v>
      </c>
    </row>
    <row r="179" spans="1:13" x14ac:dyDescent="0.2">
      <c r="A179" s="9" t="str">
        <f t="shared" si="11"/>
        <v>2000/10末</v>
      </c>
      <c r="B179" s="9" t="str">
        <f t="shared" si="11"/>
        <v>平成12/10末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5</v>
      </c>
      <c r="I179" s="16"/>
      <c r="J179" s="16">
        <v>9</v>
      </c>
      <c r="K179" s="16"/>
      <c r="L179" s="16">
        <v>2</v>
      </c>
      <c r="M179" s="6" t="s">
        <v>310</v>
      </c>
    </row>
    <row r="180" spans="1:13" x14ac:dyDescent="0.2">
      <c r="A180" s="7" t="str">
        <f t="shared" si="11"/>
        <v>2000/10末</v>
      </c>
      <c r="B180" s="7" t="str">
        <f t="shared" si="11"/>
        <v>平成12/10末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2000/10末</v>
      </c>
      <c r="B181" s="9" t="str">
        <f t="shared" si="12"/>
        <v>平成12/10末</v>
      </c>
      <c r="C181" s="16">
        <v>179</v>
      </c>
      <c r="D181" s="16">
        <v>220</v>
      </c>
      <c r="E181" s="17" t="s">
        <v>221</v>
      </c>
      <c r="F181" s="16">
        <v>99</v>
      </c>
      <c r="G181" s="16"/>
      <c r="H181" s="16">
        <v>113</v>
      </c>
      <c r="I181" s="16"/>
      <c r="J181" s="16">
        <v>212</v>
      </c>
      <c r="K181" s="16"/>
      <c r="L181" s="16">
        <v>62</v>
      </c>
      <c r="M181" s="6" t="s">
        <v>311</v>
      </c>
    </row>
    <row r="182" spans="1:13" x14ac:dyDescent="0.2">
      <c r="A182" s="7" t="str">
        <f t="shared" si="12"/>
        <v>2000/10末</v>
      </c>
      <c r="B182" s="7" t="str">
        <f t="shared" si="12"/>
        <v>平成12/10末</v>
      </c>
      <c r="C182" s="14">
        <v>180</v>
      </c>
      <c r="D182" s="14">
        <v>221</v>
      </c>
      <c r="E182" s="15" t="s">
        <v>222</v>
      </c>
      <c r="F182" s="14">
        <v>183</v>
      </c>
      <c r="G182" s="14"/>
      <c r="H182" s="14">
        <v>215</v>
      </c>
      <c r="I182" s="14"/>
      <c r="J182" s="14">
        <v>398</v>
      </c>
      <c r="K182" s="14"/>
      <c r="L182" s="14">
        <v>112</v>
      </c>
      <c r="M182" s="8" t="s">
        <v>311</v>
      </c>
    </row>
    <row r="183" spans="1:13" x14ac:dyDescent="0.2">
      <c r="A183" s="9" t="str">
        <f t="shared" si="12"/>
        <v>2000/10末</v>
      </c>
      <c r="B183" s="9" t="str">
        <f t="shared" si="12"/>
        <v>平成12/10末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2000/10末</v>
      </c>
      <c r="B184" s="7" t="str">
        <f t="shared" si="12"/>
        <v>平成12/10末</v>
      </c>
      <c r="C184" s="14">
        <v>182</v>
      </c>
      <c r="D184" s="14">
        <v>223</v>
      </c>
      <c r="E184" s="15" t="s">
        <v>224</v>
      </c>
      <c r="F184" s="14">
        <v>288</v>
      </c>
      <c r="G184" s="14"/>
      <c r="H184" s="14">
        <v>314</v>
      </c>
      <c r="I184" s="14"/>
      <c r="J184" s="14">
        <v>602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2000/10末</v>
      </c>
      <c r="B185" s="9" t="str">
        <f t="shared" si="12"/>
        <v>平成12/10末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2000/10末</v>
      </c>
      <c r="B186" s="7" t="str">
        <f t="shared" si="12"/>
        <v>平成12/10末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2000/10末</v>
      </c>
      <c r="B187" s="9" t="str">
        <f t="shared" si="12"/>
        <v>平成12/10末</v>
      </c>
      <c r="C187" s="16">
        <v>185</v>
      </c>
      <c r="D187" s="16">
        <v>226</v>
      </c>
      <c r="E187" s="17" t="s">
        <v>227</v>
      </c>
      <c r="F187" s="16">
        <v>33</v>
      </c>
      <c r="G187" s="16"/>
      <c r="H187" s="16">
        <v>38</v>
      </c>
      <c r="I187" s="16"/>
      <c r="J187" s="16">
        <v>71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2000/10末</v>
      </c>
      <c r="B188" s="7" t="str">
        <f t="shared" si="12"/>
        <v>平成12/10末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2000/10末</v>
      </c>
      <c r="B189" s="9" t="str">
        <f t="shared" si="12"/>
        <v>平成12/10末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2000/10末</v>
      </c>
      <c r="B190" s="7" t="str">
        <f t="shared" si="12"/>
        <v>平成12/10末</v>
      </c>
      <c r="C190" s="14">
        <v>188</v>
      </c>
      <c r="D190" s="14">
        <v>230</v>
      </c>
      <c r="E190" s="15" t="s">
        <v>230</v>
      </c>
      <c r="F190" s="14">
        <v>33</v>
      </c>
      <c r="G190" s="14"/>
      <c r="H190" s="14">
        <v>36</v>
      </c>
      <c r="I190" s="14"/>
      <c r="J190" s="14">
        <v>69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2000/10末</v>
      </c>
      <c r="B191" s="9" t="str">
        <f t="shared" si="12"/>
        <v>平成12/10末</v>
      </c>
      <c r="C191" s="16">
        <v>189</v>
      </c>
      <c r="D191" s="16">
        <v>231</v>
      </c>
      <c r="E191" s="17" t="s">
        <v>231</v>
      </c>
      <c r="F191" s="16">
        <v>208</v>
      </c>
      <c r="G191" s="16"/>
      <c r="H191" s="16">
        <v>244</v>
      </c>
      <c r="I191" s="16"/>
      <c r="J191" s="16">
        <v>452</v>
      </c>
      <c r="K191" s="16"/>
      <c r="L191" s="16">
        <v>157</v>
      </c>
      <c r="M191" s="6" t="s">
        <v>312</v>
      </c>
    </row>
    <row r="192" spans="1:13" x14ac:dyDescent="0.2">
      <c r="A192" s="7" t="str">
        <f t="shared" si="12"/>
        <v>2000/10末</v>
      </c>
      <c r="B192" s="7" t="str">
        <f t="shared" si="12"/>
        <v>平成12/10末</v>
      </c>
      <c r="C192" s="14">
        <v>190</v>
      </c>
      <c r="D192" s="14">
        <v>232</v>
      </c>
      <c r="E192" s="15" t="s">
        <v>232</v>
      </c>
      <c r="F192" s="14">
        <v>104</v>
      </c>
      <c r="G192" s="14"/>
      <c r="H192" s="14">
        <v>127</v>
      </c>
      <c r="I192" s="14"/>
      <c r="J192" s="14">
        <v>231</v>
      </c>
      <c r="K192" s="14"/>
      <c r="L192" s="14">
        <v>92</v>
      </c>
      <c r="M192" s="8" t="s">
        <v>312</v>
      </c>
    </row>
    <row r="193" spans="1:13" x14ac:dyDescent="0.2">
      <c r="A193" s="9" t="str">
        <f t="shared" si="12"/>
        <v>2000/10末</v>
      </c>
      <c r="B193" s="9" t="str">
        <f t="shared" si="12"/>
        <v>平成12/10末</v>
      </c>
      <c r="C193" s="16">
        <v>191</v>
      </c>
      <c r="D193" s="16">
        <v>200</v>
      </c>
      <c r="E193" s="17" t="s">
        <v>685</v>
      </c>
      <c r="F193" s="16">
        <v>40</v>
      </c>
      <c r="G193" s="16"/>
      <c r="H193" s="16">
        <v>38</v>
      </c>
      <c r="I193" s="16"/>
      <c r="J193" s="16">
        <v>78</v>
      </c>
      <c r="K193" s="16"/>
      <c r="L193" s="16">
        <v>20</v>
      </c>
      <c r="M193" s="6" t="s">
        <v>313</v>
      </c>
    </row>
    <row r="194" spans="1:13" x14ac:dyDescent="0.2">
      <c r="A194" s="7" t="str">
        <f t="shared" si="12"/>
        <v>2000/10末</v>
      </c>
      <c r="B194" s="7" t="str">
        <f t="shared" si="12"/>
        <v>平成12/10末</v>
      </c>
      <c r="C194" s="14">
        <v>192</v>
      </c>
      <c r="D194" s="14">
        <v>201</v>
      </c>
      <c r="E194" s="15" t="s">
        <v>234</v>
      </c>
      <c r="F194" s="14">
        <v>85</v>
      </c>
      <c r="G194" s="14"/>
      <c r="H194" s="14">
        <v>98</v>
      </c>
      <c r="I194" s="14"/>
      <c r="J194" s="14">
        <v>183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2000/10末</v>
      </c>
      <c r="B195" s="9" t="str">
        <f t="shared" si="12"/>
        <v>平成12/10末</v>
      </c>
      <c r="C195" s="16">
        <v>193</v>
      </c>
      <c r="D195" s="16">
        <v>202</v>
      </c>
      <c r="E195" s="17" t="s">
        <v>235</v>
      </c>
      <c r="F195" s="16">
        <v>68</v>
      </c>
      <c r="G195" s="16"/>
      <c r="H195" s="16">
        <v>67</v>
      </c>
      <c r="I195" s="16"/>
      <c r="J195" s="16">
        <v>135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2000/10末</v>
      </c>
      <c r="B196" s="7" t="str">
        <f t="shared" si="12"/>
        <v>平成12/10末</v>
      </c>
      <c r="C196" s="14">
        <v>194</v>
      </c>
      <c r="D196" s="14">
        <v>203</v>
      </c>
      <c r="E196" s="15" t="s">
        <v>686</v>
      </c>
      <c r="F196" s="14">
        <v>256</v>
      </c>
      <c r="G196" s="14"/>
      <c r="H196" s="14">
        <v>265</v>
      </c>
      <c r="I196" s="14"/>
      <c r="J196" s="14">
        <v>521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2000/10末</v>
      </c>
      <c r="B197" s="9" t="str">
        <f t="shared" si="13"/>
        <v>平成12/10末</v>
      </c>
      <c r="C197" s="16">
        <v>195</v>
      </c>
      <c r="D197" s="16">
        <v>204</v>
      </c>
      <c r="E197" s="17" t="s">
        <v>237</v>
      </c>
      <c r="F197" s="16">
        <v>291</v>
      </c>
      <c r="G197" s="16"/>
      <c r="H197" s="16">
        <v>317</v>
      </c>
      <c r="I197" s="16"/>
      <c r="J197" s="16">
        <v>608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2000/10末</v>
      </c>
      <c r="B198" s="7" t="str">
        <f t="shared" si="13"/>
        <v>平成12/10末</v>
      </c>
      <c r="C198" s="14">
        <v>196</v>
      </c>
      <c r="D198" s="14">
        <v>205</v>
      </c>
      <c r="E198" s="15" t="s">
        <v>238</v>
      </c>
      <c r="F198" s="14">
        <v>150</v>
      </c>
      <c r="G198" s="14"/>
      <c r="H198" s="14">
        <v>142</v>
      </c>
      <c r="I198" s="14"/>
      <c r="J198" s="14">
        <v>292</v>
      </c>
      <c r="K198" s="14"/>
      <c r="L198" s="14">
        <v>77</v>
      </c>
      <c r="M198" s="8" t="s">
        <v>313</v>
      </c>
    </row>
    <row r="199" spans="1:13" x14ac:dyDescent="0.2">
      <c r="A199" s="9" t="str">
        <f t="shared" si="13"/>
        <v>2000/10末</v>
      </c>
      <c r="B199" s="9" t="str">
        <f t="shared" si="13"/>
        <v>平成12/10末</v>
      </c>
      <c r="C199" s="16">
        <v>197</v>
      </c>
      <c r="D199" s="16">
        <v>206</v>
      </c>
      <c r="E199" s="17" t="s">
        <v>239</v>
      </c>
      <c r="F199" s="16">
        <v>15</v>
      </c>
      <c r="G199" s="16"/>
      <c r="H199" s="16">
        <v>15</v>
      </c>
      <c r="I199" s="16"/>
      <c r="J199" s="16">
        <v>30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2000/10末</v>
      </c>
      <c r="B200" s="7" t="str">
        <f t="shared" si="13"/>
        <v>平成12/10末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2000/10末</v>
      </c>
      <c r="B201" s="9" t="str">
        <f t="shared" si="13"/>
        <v>平成12/10末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2000/10末</v>
      </c>
      <c r="B202" s="7" t="str">
        <f t="shared" si="13"/>
        <v>平成12/10末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23</v>
      </c>
      <c r="I202" s="14"/>
      <c r="J202" s="14">
        <v>46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2000/10末</v>
      </c>
      <c r="B203" s="9" t="str">
        <f t="shared" si="13"/>
        <v>平成12/10末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16</v>
      </c>
      <c r="I203" s="16"/>
      <c r="J203" s="16">
        <v>35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2000/10末</v>
      </c>
      <c r="B204" s="7" t="str">
        <f t="shared" si="13"/>
        <v>平成12/10末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12</v>
      </c>
      <c r="I204" s="14"/>
      <c r="J204" s="14">
        <v>20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2000/10末</v>
      </c>
      <c r="B205" s="9" t="str">
        <f t="shared" si="13"/>
        <v>平成12/10末</v>
      </c>
      <c r="C205" s="16">
        <v>203</v>
      </c>
      <c r="D205" s="16">
        <v>320</v>
      </c>
      <c r="E205" s="17" t="s">
        <v>245</v>
      </c>
      <c r="F205" s="16">
        <v>262</v>
      </c>
      <c r="G205" s="16"/>
      <c r="H205" s="16">
        <v>277</v>
      </c>
      <c r="I205" s="16"/>
      <c r="J205" s="16">
        <v>539</v>
      </c>
      <c r="K205" s="16"/>
      <c r="L205" s="16">
        <v>151</v>
      </c>
      <c r="M205" s="6" t="s">
        <v>314</v>
      </c>
    </row>
    <row r="206" spans="1:13" x14ac:dyDescent="0.2">
      <c r="A206" s="7" t="str">
        <f t="shared" si="13"/>
        <v>2000/10末</v>
      </c>
      <c r="B206" s="7" t="str">
        <f t="shared" si="13"/>
        <v>平成12/10末</v>
      </c>
      <c r="C206" s="14">
        <v>204</v>
      </c>
      <c r="D206" s="14">
        <v>322</v>
      </c>
      <c r="E206" s="15" t="s">
        <v>195</v>
      </c>
      <c r="F206" s="14">
        <v>39</v>
      </c>
      <c r="G206" s="14"/>
      <c r="H206" s="14">
        <v>44</v>
      </c>
      <c r="I206" s="14"/>
      <c r="J206" s="14">
        <v>83</v>
      </c>
      <c r="K206" s="14"/>
      <c r="L206" s="14">
        <v>22</v>
      </c>
      <c r="M206" s="8" t="s">
        <v>314</v>
      </c>
    </row>
    <row r="207" spans="1:13" x14ac:dyDescent="0.2">
      <c r="A207" s="9" t="str">
        <f t="shared" si="13"/>
        <v>2000/10末</v>
      </c>
      <c r="B207" s="9" t="str">
        <f t="shared" si="13"/>
        <v>平成12/10末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65</v>
      </c>
      <c r="I207" s="16"/>
      <c r="J207" s="16">
        <v>125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2000/10末</v>
      </c>
      <c r="B208" s="7" t="str">
        <f t="shared" si="13"/>
        <v>平成12/10末</v>
      </c>
      <c r="C208" s="14">
        <v>206</v>
      </c>
      <c r="D208" s="14">
        <v>324</v>
      </c>
      <c r="E208" s="15" t="s">
        <v>247</v>
      </c>
      <c r="F208" s="14">
        <v>66</v>
      </c>
      <c r="G208" s="14"/>
      <c r="H208" s="14">
        <v>76</v>
      </c>
      <c r="I208" s="14"/>
      <c r="J208" s="14">
        <v>142</v>
      </c>
      <c r="K208" s="14"/>
      <c r="L208" s="14">
        <v>44</v>
      </c>
      <c r="M208" s="8" t="s">
        <v>314</v>
      </c>
    </row>
    <row r="209" spans="1:13" x14ac:dyDescent="0.2">
      <c r="A209" s="9" t="str">
        <f t="shared" si="13"/>
        <v>2000/10末</v>
      </c>
      <c r="B209" s="9" t="str">
        <f t="shared" si="13"/>
        <v>平成12/10末</v>
      </c>
      <c r="C209" s="16">
        <v>207</v>
      </c>
      <c r="D209" s="16">
        <v>325</v>
      </c>
      <c r="E209" s="17" t="s">
        <v>248</v>
      </c>
      <c r="F209" s="16">
        <v>51</v>
      </c>
      <c r="G209" s="16"/>
      <c r="H209" s="16">
        <v>61</v>
      </c>
      <c r="I209" s="16"/>
      <c r="J209" s="16">
        <v>112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2000/10末</v>
      </c>
      <c r="B210" s="7" t="str">
        <f t="shared" si="13"/>
        <v>平成12/10末</v>
      </c>
      <c r="C210" s="14">
        <v>208</v>
      </c>
      <c r="D210" s="14">
        <v>327</v>
      </c>
      <c r="E210" s="15" t="s">
        <v>249</v>
      </c>
      <c r="F210" s="14">
        <v>199</v>
      </c>
      <c r="G210" s="14"/>
      <c r="H210" s="14">
        <v>193</v>
      </c>
      <c r="I210" s="14"/>
      <c r="J210" s="14">
        <v>392</v>
      </c>
      <c r="K210" s="14"/>
      <c r="L210" s="14">
        <v>113</v>
      </c>
      <c r="M210" s="8" t="s">
        <v>314</v>
      </c>
    </row>
    <row r="211" spans="1:13" x14ac:dyDescent="0.2">
      <c r="A211" s="9" t="str">
        <f t="shared" si="13"/>
        <v>2000/10末</v>
      </c>
      <c r="B211" s="9" t="str">
        <f t="shared" si="13"/>
        <v>平成12/10末</v>
      </c>
      <c r="C211" s="16">
        <v>209</v>
      </c>
      <c r="D211" s="16">
        <v>328</v>
      </c>
      <c r="E211" s="17" t="s">
        <v>250</v>
      </c>
      <c r="F211" s="16">
        <v>57</v>
      </c>
      <c r="G211" s="16"/>
      <c r="H211" s="16">
        <v>68</v>
      </c>
      <c r="I211" s="16"/>
      <c r="J211" s="16">
        <v>125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2000/10末</v>
      </c>
      <c r="B212" s="7" t="str">
        <f t="shared" si="13"/>
        <v>平成12/10末</v>
      </c>
      <c r="C212" s="14">
        <v>210</v>
      </c>
      <c r="D212" s="14">
        <v>329</v>
      </c>
      <c r="E212" s="15" t="s">
        <v>251</v>
      </c>
      <c r="F212" s="14">
        <v>58</v>
      </c>
      <c r="G212" s="14"/>
      <c r="H212" s="14">
        <v>64</v>
      </c>
      <c r="I212" s="14"/>
      <c r="J212" s="14">
        <v>122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2000/10末</v>
      </c>
      <c r="B213" s="9" t="str">
        <f t="shared" si="14"/>
        <v>平成12/10末</v>
      </c>
      <c r="C213" s="16">
        <v>211</v>
      </c>
      <c r="D213" s="16">
        <v>331</v>
      </c>
      <c r="E213" s="17" t="s">
        <v>252</v>
      </c>
      <c r="F213" s="16">
        <v>81</v>
      </c>
      <c r="G213" s="16"/>
      <c r="H213" s="16">
        <v>67</v>
      </c>
      <c r="I213" s="16"/>
      <c r="J213" s="16">
        <v>148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2000/10末</v>
      </c>
      <c r="B214" s="7" t="str">
        <f t="shared" si="14"/>
        <v>平成12/10末</v>
      </c>
      <c r="C214" s="14">
        <v>212</v>
      </c>
      <c r="D214" s="14">
        <v>332</v>
      </c>
      <c r="E214" s="15" t="s">
        <v>253</v>
      </c>
      <c r="F214" s="14">
        <v>131</v>
      </c>
      <c r="G214" s="14"/>
      <c r="H214" s="14">
        <v>140</v>
      </c>
      <c r="I214" s="14"/>
      <c r="J214" s="14">
        <v>271</v>
      </c>
      <c r="K214" s="14"/>
      <c r="L214" s="14">
        <v>75</v>
      </c>
      <c r="M214" s="8" t="s">
        <v>314</v>
      </c>
    </row>
    <row r="215" spans="1:13" x14ac:dyDescent="0.2">
      <c r="A215" s="9" t="str">
        <f t="shared" si="14"/>
        <v>2000/10末</v>
      </c>
      <c r="B215" s="9" t="str">
        <f t="shared" si="14"/>
        <v>平成12/10末</v>
      </c>
      <c r="C215" s="16">
        <v>213</v>
      </c>
      <c r="D215" s="16">
        <v>333</v>
      </c>
      <c r="E215" s="17" t="s">
        <v>254</v>
      </c>
      <c r="F215" s="16">
        <v>162</v>
      </c>
      <c r="G215" s="16"/>
      <c r="H215" s="16">
        <v>169</v>
      </c>
      <c r="I215" s="16"/>
      <c r="J215" s="16">
        <v>331</v>
      </c>
      <c r="K215" s="16"/>
      <c r="L215" s="16">
        <v>84</v>
      </c>
      <c r="M215" s="6" t="s">
        <v>314</v>
      </c>
    </row>
    <row r="216" spans="1:13" x14ac:dyDescent="0.2">
      <c r="A216" s="7" t="str">
        <f t="shared" si="14"/>
        <v>2000/10末</v>
      </c>
      <c r="B216" s="7" t="str">
        <f t="shared" si="14"/>
        <v>平成12/10末</v>
      </c>
      <c r="C216" s="14">
        <v>214</v>
      </c>
      <c r="D216" s="14">
        <v>334</v>
      </c>
      <c r="E216" s="15" t="s">
        <v>255</v>
      </c>
      <c r="F216" s="14">
        <v>127</v>
      </c>
      <c r="G216" s="14"/>
      <c r="H216" s="14">
        <v>131</v>
      </c>
      <c r="I216" s="14"/>
      <c r="J216" s="14">
        <v>258</v>
      </c>
      <c r="K216" s="14"/>
      <c r="L216" s="14">
        <v>81</v>
      </c>
      <c r="M216" s="8" t="s">
        <v>314</v>
      </c>
    </row>
    <row r="217" spans="1:13" x14ac:dyDescent="0.2">
      <c r="A217" s="9" t="str">
        <f t="shared" si="14"/>
        <v>2000/10末</v>
      </c>
      <c r="B217" s="9" t="str">
        <f t="shared" si="14"/>
        <v>平成12/10末</v>
      </c>
      <c r="C217" s="16">
        <v>215</v>
      </c>
      <c r="D217" s="16">
        <v>335</v>
      </c>
      <c r="E217" s="17" t="s">
        <v>256</v>
      </c>
      <c r="F217" s="16">
        <v>164</v>
      </c>
      <c r="G217" s="16"/>
      <c r="H217" s="16">
        <v>181</v>
      </c>
      <c r="I217" s="16"/>
      <c r="J217" s="16">
        <v>345</v>
      </c>
      <c r="K217" s="16"/>
      <c r="L217" s="16">
        <v>99</v>
      </c>
      <c r="M217" s="6" t="s">
        <v>314</v>
      </c>
    </row>
    <row r="218" spans="1:13" x14ac:dyDescent="0.2">
      <c r="A218" s="7" t="str">
        <f t="shared" si="14"/>
        <v>2000/10末</v>
      </c>
      <c r="B218" s="7" t="str">
        <f t="shared" si="14"/>
        <v>平成12/10末</v>
      </c>
      <c r="C218" s="14">
        <v>216</v>
      </c>
      <c r="D218" s="14">
        <v>336</v>
      </c>
      <c r="E218" s="15" t="s">
        <v>257</v>
      </c>
      <c r="F218" s="14">
        <v>187</v>
      </c>
      <c r="G218" s="14"/>
      <c r="H218" s="14">
        <v>212</v>
      </c>
      <c r="I218" s="14"/>
      <c r="J218" s="14">
        <v>399</v>
      </c>
      <c r="K218" s="14"/>
      <c r="L218" s="14">
        <v>117</v>
      </c>
      <c r="M218" s="8" t="s">
        <v>314</v>
      </c>
    </row>
    <row r="219" spans="1:13" x14ac:dyDescent="0.2">
      <c r="A219" s="9" t="str">
        <f t="shared" si="14"/>
        <v>2000/10末</v>
      </c>
      <c r="B219" s="9" t="str">
        <f t="shared" si="14"/>
        <v>平成12/10末</v>
      </c>
      <c r="C219" s="16">
        <v>217</v>
      </c>
      <c r="D219" s="16">
        <v>338</v>
      </c>
      <c r="E219" s="17" t="s">
        <v>160</v>
      </c>
      <c r="F219" s="16">
        <v>45</v>
      </c>
      <c r="G219" s="16"/>
      <c r="H219" s="16">
        <v>51</v>
      </c>
      <c r="I219" s="16"/>
      <c r="J219" s="16">
        <v>96</v>
      </c>
      <c r="K219" s="16"/>
      <c r="L219" s="16">
        <v>27</v>
      </c>
      <c r="M219" s="6" t="s">
        <v>314</v>
      </c>
    </row>
    <row r="220" spans="1:13" x14ac:dyDescent="0.2">
      <c r="A220" s="7" t="str">
        <f t="shared" si="14"/>
        <v>2000/10末</v>
      </c>
      <c r="B220" s="7" t="str">
        <f t="shared" si="14"/>
        <v>平成12/10末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2000/10末</v>
      </c>
      <c r="B221" s="9" t="str">
        <f t="shared" si="14"/>
        <v>平成12/10末</v>
      </c>
      <c r="C221" s="16">
        <v>219</v>
      </c>
      <c r="D221" s="16">
        <v>340</v>
      </c>
      <c r="E221" s="17" t="s">
        <v>259</v>
      </c>
      <c r="F221" s="16">
        <v>105</v>
      </c>
      <c r="G221" s="16"/>
      <c r="H221" s="16">
        <v>118</v>
      </c>
      <c r="I221" s="16"/>
      <c r="J221" s="16">
        <v>223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2000/10末</v>
      </c>
      <c r="B222" s="7" t="str">
        <f t="shared" si="14"/>
        <v>平成12/10末</v>
      </c>
      <c r="C222" s="14">
        <v>220</v>
      </c>
      <c r="D222" s="14">
        <v>341</v>
      </c>
      <c r="E222" s="15" t="s">
        <v>260</v>
      </c>
      <c r="F222" s="14">
        <v>93</v>
      </c>
      <c r="G222" s="14"/>
      <c r="H222" s="14">
        <v>109</v>
      </c>
      <c r="I222" s="14"/>
      <c r="J222" s="14">
        <v>202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2000/10末</v>
      </c>
      <c r="B223" s="9" t="str">
        <f t="shared" si="14"/>
        <v>平成12/10末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54</v>
      </c>
      <c r="I223" s="16"/>
      <c r="J223" s="16">
        <v>102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2000/10末</v>
      </c>
      <c r="B224" s="7" t="str">
        <f t="shared" si="14"/>
        <v>平成12/10末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2000/10末</v>
      </c>
      <c r="B225" s="9" t="str">
        <f t="shared" si="14"/>
        <v>平成12/10末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2000/10末</v>
      </c>
      <c r="B226" s="7" t="str">
        <f t="shared" si="14"/>
        <v>平成12/10末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2000/10末</v>
      </c>
      <c r="B227" s="9" t="str">
        <f t="shared" si="14"/>
        <v>平成12/10末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2000/10末</v>
      </c>
      <c r="B228" s="7" t="str">
        <f t="shared" si="14"/>
        <v>平成12/10末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79</v>
      </c>
      <c r="I228" s="14"/>
      <c r="J228" s="14">
        <v>153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2000/10末</v>
      </c>
      <c r="B229" s="9" t="str">
        <f t="shared" si="15"/>
        <v>平成12/10末</v>
      </c>
      <c r="C229" s="16">
        <v>227</v>
      </c>
      <c r="D229" s="16">
        <v>349</v>
      </c>
      <c r="E229" s="17" t="s">
        <v>267</v>
      </c>
      <c r="F229" s="16">
        <v>6</v>
      </c>
      <c r="G229" s="16"/>
      <c r="H229" s="16">
        <v>9</v>
      </c>
      <c r="I229" s="16"/>
      <c r="J229" s="16">
        <v>15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2000/10末</v>
      </c>
      <c r="B230" s="7" t="str">
        <f t="shared" si="15"/>
        <v>平成12/10末</v>
      </c>
      <c r="C230" s="14">
        <v>228</v>
      </c>
      <c r="D230" s="14">
        <v>250</v>
      </c>
      <c r="E230" s="15" t="s">
        <v>268</v>
      </c>
      <c r="F230" s="14">
        <v>153</v>
      </c>
      <c r="G230" s="14"/>
      <c r="H230" s="14">
        <v>174</v>
      </c>
      <c r="I230" s="14"/>
      <c r="J230" s="14">
        <v>327</v>
      </c>
      <c r="K230" s="14"/>
      <c r="L230" s="14">
        <v>85</v>
      </c>
      <c r="M230" s="8" t="s">
        <v>315</v>
      </c>
    </row>
    <row r="231" spans="1:13" x14ac:dyDescent="0.2">
      <c r="A231" s="9" t="str">
        <f t="shared" si="15"/>
        <v>2000/10末</v>
      </c>
      <c r="B231" s="9" t="str">
        <f t="shared" si="15"/>
        <v>平成12/10末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2000/10末</v>
      </c>
      <c r="B232" s="7" t="str">
        <f t="shared" si="15"/>
        <v>平成12/10末</v>
      </c>
      <c r="C232" s="14">
        <v>230</v>
      </c>
      <c r="D232" s="14">
        <v>252</v>
      </c>
      <c r="E232" s="15" t="s">
        <v>270</v>
      </c>
      <c r="F232" s="14">
        <v>142</v>
      </c>
      <c r="G232" s="14"/>
      <c r="H232" s="14">
        <v>167</v>
      </c>
      <c r="I232" s="14"/>
      <c r="J232" s="14">
        <v>309</v>
      </c>
      <c r="K232" s="14"/>
      <c r="L232" s="14">
        <v>80</v>
      </c>
      <c r="M232" s="8" t="s">
        <v>315</v>
      </c>
    </row>
    <row r="233" spans="1:13" x14ac:dyDescent="0.2">
      <c r="A233" s="9" t="str">
        <f t="shared" si="15"/>
        <v>2000/10末</v>
      </c>
      <c r="B233" s="9" t="str">
        <f t="shared" si="15"/>
        <v>平成12/10末</v>
      </c>
      <c r="C233" s="16">
        <v>231</v>
      </c>
      <c r="D233" s="16">
        <v>253</v>
      </c>
      <c r="E233" s="17" t="s">
        <v>271</v>
      </c>
      <c r="F233" s="16">
        <v>166</v>
      </c>
      <c r="G233" s="16"/>
      <c r="H233" s="16">
        <v>176</v>
      </c>
      <c r="I233" s="16"/>
      <c r="J233" s="16">
        <v>342</v>
      </c>
      <c r="K233" s="16"/>
      <c r="L233" s="16">
        <v>97</v>
      </c>
      <c r="M233" s="6" t="s">
        <v>315</v>
      </c>
    </row>
    <row r="234" spans="1:13" x14ac:dyDescent="0.2">
      <c r="A234" s="7" t="str">
        <f t="shared" si="15"/>
        <v>2000/10末</v>
      </c>
      <c r="B234" s="7" t="str">
        <f t="shared" si="15"/>
        <v>平成12/10末</v>
      </c>
      <c r="C234" s="14">
        <v>232</v>
      </c>
      <c r="D234" s="14">
        <v>254</v>
      </c>
      <c r="E234" s="15" t="s">
        <v>272</v>
      </c>
      <c r="F234" s="14">
        <v>82</v>
      </c>
      <c r="G234" s="14"/>
      <c r="H234" s="14">
        <v>113</v>
      </c>
      <c r="I234" s="14"/>
      <c r="J234" s="14">
        <v>195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2000/10末</v>
      </c>
      <c r="B235" s="9" t="str">
        <f t="shared" si="15"/>
        <v>平成12/10末</v>
      </c>
      <c r="C235" s="16">
        <v>233</v>
      </c>
      <c r="D235" s="16">
        <v>255</v>
      </c>
      <c r="E235" s="17" t="s">
        <v>558</v>
      </c>
      <c r="F235" s="16">
        <v>39</v>
      </c>
      <c r="G235" s="16"/>
      <c r="H235" s="16">
        <v>40</v>
      </c>
      <c r="I235" s="16"/>
      <c r="J235" s="16">
        <v>79</v>
      </c>
      <c r="K235" s="16"/>
      <c r="L235" s="16">
        <v>28</v>
      </c>
      <c r="M235" s="6" t="s">
        <v>315</v>
      </c>
    </row>
    <row r="236" spans="1:13" x14ac:dyDescent="0.2">
      <c r="A236" s="7" t="str">
        <f t="shared" si="15"/>
        <v>2000/10末</v>
      </c>
      <c r="B236" s="7" t="str">
        <f t="shared" si="15"/>
        <v>平成12/10末</v>
      </c>
      <c r="C236" s="14">
        <v>234</v>
      </c>
      <c r="D236" s="14">
        <v>256</v>
      </c>
      <c r="E236" s="15" t="s">
        <v>273</v>
      </c>
      <c r="F236" s="14">
        <v>44</v>
      </c>
      <c r="G236" s="14"/>
      <c r="H236" s="14">
        <v>38</v>
      </c>
      <c r="I236" s="14"/>
      <c r="J236" s="14">
        <v>82</v>
      </c>
      <c r="K236" s="14"/>
      <c r="L236" s="14">
        <v>22</v>
      </c>
      <c r="M236" s="8" t="s">
        <v>315</v>
      </c>
    </row>
    <row r="237" spans="1:13" x14ac:dyDescent="0.2">
      <c r="A237" s="9" t="str">
        <f t="shared" si="15"/>
        <v>2000/10末</v>
      </c>
      <c r="B237" s="9" t="str">
        <f t="shared" si="15"/>
        <v>平成12/10末</v>
      </c>
      <c r="C237" s="16">
        <v>235</v>
      </c>
      <c r="D237" s="16">
        <v>257</v>
      </c>
      <c r="E237" s="17" t="s">
        <v>559</v>
      </c>
      <c r="F237" s="16">
        <v>88</v>
      </c>
      <c r="G237" s="16"/>
      <c r="H237" s="16">
        <v>92</v>
      </c>
      <c r="I237" s="16"/>
      <c r="J237" s="16">
        <v>180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2000/10末</v>
      </c>
      <c r="B238" s="7" t="str">
        <f t="shared" si="15"/>
        <v>平成12/10末</v>
      </c>
      <c r="C238" s="14">
        <v>236</v>
      </c>
      <c r="D238" s="14">
        <v>258</v>
      </c>
      <c r="E238" s="15" t="s">
        <v>274</v>
      </c>
      <c r="F238" s="14">
        <v>94</v>
      </c>
      <c r="G238" s="14"/>
      <c r="H238" s="14">
        <v>98</v>
      </c>
      <c r="I238" s="14"/>
      <c r="J238" s="14">
        <v>192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2000/10末</v>
      </c>
      <c r="B239" s="9" t="str">
        <f t="shared" si="15"/>
        <v>平成12/10末</v>
      </c>
      <c r="C239" s="16">
        <v>237</v>
      </c>
      <c r="D239" s="16">
        <v>259</v>
      </c>
      <c r="E239" s="17" t="s">
        <v>560</v>
      </c>
      <c r="F239" s="16">
        <v>93</v>
      </c>
      <c r="G239" s="16"/>
      <c r="H239" s="16">
        <v>96</v>
      </c>
      <c r="I239" s="16"/>
      <c r="J239" s="16">
        <v>189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2000/10末</v>
      </c>
      <c r="B240" s="7" t="str">
        <f t="shared" si="15"/>
        <v>平成12/10末</v>
      </c>
      <c r="C240" s="14">
        <v>238</v>
      </c>
      <c r="D240" s="14">
        <v>270</v>
      </c>
      <c r="E240" s="15" t="s">
        <v>275</v>
      </c>
      <c r="F240" s="14">
        <v>83</v>
      </c>
      <c r="G240" s="14"/>
      <c r="H240" s="14">
        <v>73</v>
      </c>
      <c r="I240" s="14"/>
      <c r="J240" s="14">
        <v>156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2000/10末</v>
      </c>
      <c r="B241" s="9" t="str">
        <f t="shared" si="15"/>
        <v>平成12/10末</v>
      </c>
      <c r="C241" s="16">
        <v>239</v>
      </c>
      <c r="D241" s="16">
        <v>271</v>
      </c>
      <c r="E241" s="17" t="s">
        <v>276</v>
      </c>
      <c r="F241" s="16">
        <v>60</v>
      </c>
      <c r="G241" s="16"/>
      <c r="H241" s="16">
        <v>58</v>
      </c>
      <c r="I241" s="16"/>
      <c r="J241" s="16">
        <v>118</v>
      </c>
      <c r="K241" s="16"/>
      <c r="L241" s="16">
        <v>31</v>
      </c>
      <c r="M241" s="6" t="s">
        <v>316</v>
      </c>
    </row>
    <row r="242" spans="1:13" x14ac:dyDescent="0.2">
      <c r="A242" s="7" t="str">
        <f t="shared" si="15"/>
        <v>2000/10末</v>
      </c>
      <c r="B242" s="7" t="str">
        <f t="shared" si="15"/>
        <v>平成12/10末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65</v>
      </c>
      <c r="I242" s="14"/>
      <c r="J242" s="14">
        <v>136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2000/10末</v>
      </c>
      <c r="B243" s="9" t="str">
        <f t="shared" si="15"/>
        <v>平成12/10末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88</v>
      </c>
      <c r="I243" s="16"/>
      <c r="J243" s="16">
        <v>165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2000/10末</v>
      </c>
      <c r="B244" s="7" t="str">
        <f t="shared" si="15"/>
        <v>平成12/10末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2000/10末</v>
      </c>
      <c r="B245" s="9" t="str">
        <f t="shared" si="16"/>
        <v>平成12/10末</v>
      </c>
      <c r="C245" s="16">
        <v>243</v>
      </c>
      <c r="D245" s="16">
        <v>275</v>
      </c>
      <c r="E245" s="17" t="s">
        <v>280</v>
      </c>
      <c r="F245" s="16">
        <v>67</v>
      </c>
      <c r="G245" s="16"/>
      <c r="H245" s="16">
        <v>78</v>
      </c>
      <c r="I245" s="16"/>
      <c r="J245" s="16">
        <v>145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2000/10末</v>
      </c>
      <c r="B246" s="7" t="str">
        <f t="shared" si="16"/>
        <v>平成12/10末</v>
      </c>
      <c r="C246" s="14">
        <v>244</v>
      </c>
      <c r="D246" s="14">
        <v>276</v>
      </c>
      <c r="E246" s="15" t="s">
        <v>281</v>
      </c>
      <c r="F246" s="14">
        <v>177</v>
      </c>
      <c r="G246" s="14"/>
      <c r="H246" s="14">
        <v>181</v>
      </c>
      <c r="I246" s="14"/>
      <c r="J246" s="14">
        <v>358</v>
      </c>
      <c r="K246" s="14"/>
      <c r="L246" s="14">
        <v>113</v>
      </c>
      <c r="M246" s="8" t="s">
        <v>316</v>
      </c>
    </row>
    <row r="247" spans="1:13" x14ac:dyDescent="0.2">
      <c r="A247" s="9" t="str">
        <f t="shared" si="16"/>
        <v>2000/10末</v>
      </c>
      <c r="B247" s="9" t="str">
        <f t="shared" si="16"/>
        <v>平成12/10末</v>
      </c>
      <c r="C247" s="16">
        <v>245</v>
      </c>
      <c r="D247" s="16">
        <v>277</v>
      </c>
      <c r="E247" s="17" t="s">
        <v>282</v>
      </c>
      <c r="F247" s="16">
        <v>128</v>
      </c>
      <c r="G247" s="16"/>
      <c r="H247" s="16">
        <v>150</v>
      </c>
      <c r="I247" s="16"/>
      <c r="J247" s="16">
        <v>278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2000/10末</v>
      </c>
      <c r="B248" s="7" t="str">
        <f t="shared" si="16"/>
        <v>平成12/10末</v>
      </c>
      <c r="C248" s="14">
        <v>246</v>
      </c>
      <c r="D248" s="14">
        <v>278</v>
      </c>
      <c r="E248" s="15" t="s">
        <v>283</v>
      </c>
      <c r="F248" s="14">
        <v>207</v>
      </c>
      <c r="G248" s="14"/>
      <c r="H248" s="14">
        <v>235</v>
      </c>
      <c r="I248" s="14"/>
      <c r="J248" s="14">
        <v>442</v>
      </c>
      <c r="K248" s="14"/>
      <c r="L248" s="14">
        <v>134</v>
      </c>
      <c r="M248" s="8" t="s">
        <v>316</v>
      </c>
    </row>
    <row r="249" spans="1:13" x14ac:dyDescent="0.2">
      <c r="A249" s="9" t="str">
        <f t="shared" si="16"/>
        <v>2000/10末</v>
      </c>
      <c r="B249" s="9" t="str">
        <f t="shared" si="16"/>
        <v>平成12/10末</v>
      </c>
      <c r="C249" s="16">
        <v>247</v>
      </c>
      <c r="D249" s="16">
        <v>280</v>
      </c>
      <c r="E249" s="17" t="s">
        <v>561</v>
      </c>
      <c r="F249" s="16">
        <v>173</v>
      </c>
      <c r="G249" s="16"/>
      <c r="H249" s="16">
        <v>190</v>
      </c>
      <c r="I249" s="16"/>
      <c r="J249" s="16">
        <v>363</v>
      </c>
      <c r="K249" s="16"/>
      <c r="L249" s="16">
        <v>100</v>
      </c>
      <c r="M249" s="6" t="s">
        <v>317</v>
      </c>
    </row>
    <row r="250" spans="1:13" x14ac:dyDescent="0.2">
      <c r="A250" s="7" t="str">
        <f t="shared" si="16"/>
        <v>2000/10末</v>
      </c>
      <c r="B250" s="7" t="str">
        <f t="shared" si="16"/>
        <v>平成12/10末</v>
      </c>
      <c r="C250" s="14">
        <v>248</v>
      </c>
      <c r="D250" s="14">
        <v>281</v>
      </c>
      <c r="E250" s="15" t="s">
        <v>562</v>
      </c>
      <c r="F250" s="14">
        <v>101</v>
      </c>
      <c r="G250" s="14"/>
      <c r="H250" s="14">
        <v>100</v>
      </c>
      <c r="I250" s="14"/>
      <c r="J250" s="14">
        <v>201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2000/10末</v>
      </c>
      <c r="B251" s="9" t="str">
        <f t="shared" si="16"/>
        <v>平成12/10末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46</v>
      </c>
      <c r="I251" s="16"/>
      <c r="J251" s="16">
        <v>87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2000/10末</v>
      </c>
      <c r="B252" s="7" t="str">
        <f t="shared" si="16"/>
        <v>平成12/10末</v>
      </c>
      <c r="C252" s="14">
        <v>250</v>
      </c>
      <c r="D252" s="14">
        <v>283</v>
      </c>
      <c r="E252" s="15" t="s">
        <v>628</v>
      </c>
      <c r="F252" s="14">
        <v>83</v>
      </c>
      <c r="G252" s="14"/>
      <c r="H252" s="14">
        <v>99</v>
      </c>
      <c r="I252" s="14"/>
      <c r="J252" s="14">
        <v>182</v>
      </c>
      <c r="K252" s="14"/>
      <c r="L252" s="14">
        <v>57</v>
      </c>
      <c r="M252" s="8" t="s">
        <v>317</v>
      </c>
    </row>
    <row r="253" spans="1:13" x14ac:dyDescent="0.2">
      <c r="A253" s="9" t="str">
        <f t="shared" si="16"/>
        <v>2000/10末</v>
      </c>
      <c r="B253" s="9" t="str">
        <f t="shared" si="16"/>
        <v>平成12/10末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2000/10末</v>
      </c>
      <c r="B254" s="7" t="str">
        <f t="shared" si="16"/>
        <v>平成12/10末</v>
      </c>
      <c r="C254" s="14">
        <v>252</v>
      </c>
      <c r="D254" s="14">
        <v>285</v>
      </c>
      <c r="E254" s="15" t="s">
        <v>630</v>
      </c>
      <c r="F254" s="14">
        <v>41</v>
      </c>
      <c r="G254" s="14"/>
      <c r="H254" s="14">
        <v>48</v>
      </c>
      <c r="I254" s="14"/>
      <c r="J254" s="14">
        <v>89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2000/10末</v>
      </c>
      <c r="B255" s="9" t="str">
        <f t="shared" si="16"/>
        <v>平成12/10末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2000/10末</v>
      </c>
      <c r="B256" s="7" t="str">
        <f t="shared" si="16"/>
        <v>平成12/10末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61</v>
      </c>
      <c r="I256" s="14"/>
      <c r="J256" s="14">
        <v>115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2000/10末</v>
      </c>
      <c r="B257" s="9" t="str">
        <f t="shared" si="16"/>
        <v>平成12/10末</v>
      </c>
      <c r="C257" s="16">
        <v>255</v>
      </c>
      <c r="D257" s="16">
        <v>288</v>
      </c>
      <c r="E257" s="17" t="s">
        <v>633</v>
      </c>
      <c r="F257" s="16">
        <v>61</v>
      </c>
      <c r="G257" s="16"/>
      <c r="H257" s="16">
        <v>65</v>
      </c>
      <c r="I257" s="16"/>
      <c r="J257" s="16">
        <v>126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2000/10末</v>
      </c>
      <c r="B258" s="7" t="str">
        <f t="shared" si="16"/>
        <v>平成12/10末</v>
      </c>
      <c r="C258" s="14">
        <v>256</v>
      </c>
      <c r="D258" s="14">
        <v>289</v>
      </c>
      <c r="E258" s="15" t="s">
        <v>634</v>
      </c>
      <c r="F258" s="14">
        <v>34</v>
      </c>
      <c r="G258" s="14"/>
      <c r="H258" s="14">
        <v>43</v>
      </c>
      <c r="I258" s="14"/>
      <c r="J258" s="14">
        <v>77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2000/10末</v>
      </c>
      <c r="B259" s="9" t="str">
        <f t="shared" si="16"/>
        <v>平成12/10末</v>
      </c>
      <c r="C259" s="16">
        <v>257</v>
      </c>
      <c r="D259" s="16">
        <v>290</v>
      </c>
      <c r="E259" s="17" t="s">
        <v>635</v>
      </c>
      <c r="F259" s="16">
        <v>70</v>
      </c>
      <c r="G259" s="16"/>
      <c r="H259" s="16">
        <v>76</v>
      </c>
      <c r="I259" s="16"/>
      <c r="J259" s="16">
        <v>146</v>
      </c>
      <c r="K259" s="16"/>
      <c r="L259" s="16">
        <v>41</v>
      </c>
      <c r="M259" s="6" t="s">
        <v>317</v>
      </c>
    </row>
    <row r="260" spans="1:13" x14ac:dyDescent="0.2">
      <c r="A260" s="7" t="str">
        <f t="shared" si="16"/>
        <v>2000/10末</v>
      </c>
      <c r="B260" s="7" t="str">
        <f t="shared" si="16"/>
        <v>平成12/10末</v>
      </c>
      <c r="C260" s="14">
        <v>258</v>
      </c>
      <c r="D260" s="14">
        <v>291</v>
      </c>
      <c r="E260" s="15" t="s">
        <v>636</v>
      </c>
      <c r="F260" s="14">
        <v>18</v>
      </c>
      <c r="G260" s="14"/>
      <c r="H260" s="14">
        <v>14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2000/10末</v>
      </c>
      <c r="B261" s="9" t="str">
        <f t="shared" si="17"/>
        <v>平成12/10末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2000/10末</v>
      </c>
      <c r="B262" s="7" t="str">
        <f t="shared" si="17"/>
        <v>平成12/10末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2000/10末</v>
      </c>
      <c r="B263" s="9" t="str">
        <f t="shared" si="17"/>
        <v>平成12/10末</v>
      </c>
      <c r="C263" s="16">
        <v>261</v>
      </c>
      <c r="D263" s="16">
        <v>294</v>
      </c>
      <c r="E263" s="17" t="s">
        <v>639</v>
      </c>
      <c r="F263" s="16">
        <v>26</v>
      </c>
      <c r="G263" s="16"/>
      <c r="H263" s="16">
        <v>31</v>
      </c>
      <c r="I263" s="16"/>
      <c r="J263" s="16">
        <v>57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2000/10末</v>
      </c>
      <c r="B264" s="7" t="str">
        <f t="shared" si="17"/>
        <v>平成12/10末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2000/10末</v>
      </c>
      <c r="B265" s="9" t="str">
        <f t="shared" si="17"/>
        <v>平成12/10末</v>
      </c>
      <c r="C265" s="16">
        <v>263</v>
      </c>
      <c r="D265" s="16">
        <v>296</v>
      </c>
      <c r="E265" s="17" t="s">
        <v>680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2000/10末</v>
      </c>
      <c r="B266" s="7" t="str">
        <f t="shared" si="17"/>
        <v>平成12/10末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2000/10末</v>
      </c>
      <c r="B267" s="9" t="str">
        <f t="shared" si="17"/>
        <v>平成12/10末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2000/10末</v>
      </c>
      <c r="B268" s="7" t="str">
        <f t="shared" si="17"/>
        <v>平成12/10末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2000/10末</v>
      </c>
      <c r="B269" s="9" t="str">
        <f t="shared" si="17"/>
        <v>平成12/10末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2000/10末</v>
      </c>
      <c r="B270" s="7" t="str">
        <f t="shared" si="17"/>
        <v>平成12/10末</v>
      </c>
      <c r="C270" s="14">
        <v>268</v>
      </c>
      <c r="D270" s="14">
        <v>301</v>
      </c>
      <c r="E270" s="15" t="s">
        <v>645</v>
      </c>
      <c r="F270" s="14">
        <v>14</v>
      </c>
      <c r="G270" s="14"/>
      <c r="H270" s="14">
        <v>15</v>
      </c>
      <c r="I270" s="14"/>
      <c r="J270" s="14">
        <v>29</v>
      </c>
      <c r="K270" s="14"/>
      <c r="L270" s="14">
        <v>14</v>
      </c>
      <c r="M270" s="8" t="s">
        <v>317</v>
      </c>
    </row>
    <row r="271" spans="1:13" x14ac:dyDescent="0.2">
      <c r="A271" s="9" t="str">
        <f t="shared" si="17"/>
        <v>2000/10末</v>
      </c>
      <c r="B271" s="9" t="str">
        <f t="shared" si="17"/>
        <v>平成12/10末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13</v>
      </c>
      <c r="I271" s="16"/>
      <c r="J271" s="16">
        <v>24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2000/10末</v>
      </c>
      <c r="B272" s="7" t="str">
        <f t="shared" si="17"/>
        <v>平成12/10末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IlPewiXU/TEKzbsWDFiJESCez493FQy/Bge5g1xD+N5NDsBKukubHdlG7kgzSQVMxN6dvUqRkHFGYgxDd5hRVA==" saltValue="C5QpeQnAqrrN/aR+kCEM9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A1:Q274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651</v>
      </c>
      <c r="B2" s="20" t="s">
        <v>652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43003</v>
      </c>
      <c r="G2" s="22">
        <f t="shared" si="0"/>
        <v>0</v>
      </c>
      <c r="H2" s="22">
        <f t="shared" si="0"/>
        <v>44302</v>
      </c>
      <c r="I2" s="22">
        <f t="shared" si="0"/>
        <v>0</v>
      </c>
      <c r="J2" s="22">
        <f t="shared" si="0"/>
        <v>87305</v>
      </c>
      <c r="K2" s="22">
        <f t="shared" si="0"/>
        <v>0</v>
      </c>
      <c r="L2" s="22">
        <f t="shared" si="0"/>
        <v>29328</v>
      </c>
      <c r="M2" s="72" t="s">
        <v>284</v>
      </c>
    </row>
    <row r="3" spans="1:17" x14ac:dyDescent="0.2">
      <c r="A3" s="5" t="str">
        <f>A2</f>
        <v>2000/11末</v>
      </c>
      <c r="B3" s="5" t="str">
        <f>B2</f>
        <v>平成12/11末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36</v>
      </c>
      <c r="I3" s="12"/>
      <c r="J3" s="12">
        <v>73</v>
      </c>
      <c r="K3" s="12"/>
      <c r="L3" s="12">
        <v>34</v>
      </c>
      <c r="M3" s="10" t="s">
        <v>303</v>
      </c>
    </row>
    <row r="4" spans="1:17" x14ac:dyDescent="0.2">
      <c r="A4" s="7" t="str">
        <f>A3</f>
        <v>2000/11末</v>
      </c>
      <c r="B4" s="7" t="str">
        <f>B3</f>
        <v>平成12/11末</v>
      </c>
      <c r="C4" s="14">
        <v>2</v>
      </c>
      <c r="D4" s="14">
        <v>2</v>
      </c>
      <c r="E4" s="15" t="s">
        <v>39</v>
      </c>
      <c r="F4" s="14">
        <v>93</v>
      </c>
      <c r="G4" s="14"/>
      <c r="H4" s="14">
        <v>97</v>
      </c>
      <c r="I4" s="14"/>
      <c r="J4" s="14">
        <v>190</v>
      </c>
      <c r="K4" s="14"/>
      <c r="L4" s="14">
        <v>70</v>
      </c>
      <c r="M4" s="8" t="s">
        <v>303</v>
      </c>
      <c r="Q4" s="1"/>
    </row>
    <row r="5" spans="1:17" x14ac:dyDescent="0.2">
      <c r="A5" s="9" t="str">
        <f t="shared" ref="A5:B20" si="1">A4</f>
        <v>2000/11末</v>
      </c>
      <c r="B5" s="9" t="str">
        <f t="shared" si="1"/>
        <v>平成12/11末</v>
      </c>
      <c r="C5" s="16">
        <v>3</v>
      </c>
      <c r="D5" s="16">
        <v>3</v>
      </c>
      <c r="E5" s="17" t="s">
        <v>40</v>
      </c>
      <c r="F5" s="16">
        <v>220</v>
      </c>
      <c r="G5" s="16"/>
      <c r="H5" s="16">
        <v>241</v>
      </c>
      <c r="I5" s="16"/>
      <c r="J5" s="16">
        <v>461</v>
      </c>
      <c r="K5" s="16"/>
      <c r="L5" s="16">
        <v>164</v>
      </c>
      <c r="M5" s="6" t="s">
        <v>303</v>
      </c>
    </row>
    <row r="6" spans="1:17" x14ac:dyDescent="0.2">
      <c r="A6" s="7" t="str">
        <f t="shared" si="1"/>
        <v>2000/11末</v>
      </c>
      <c r="B6" s="7" t="str">
        <f t="shared" si="1"/>
        <v>平成12/11末</v>
      </c>
      <c r="C6" s="14">
        <v>4</v>
      </c>
      <c r="D6" s="14">
        <v>4</v>
      </c>
      <c r="E6" s="15" t="s">
        <v>41</v>
      </c>
      <c r="F6" s="14">
        <v>389</v>
      </c>
      <c r="G6" s="14"/>
      <c r="H6" s="14">
        <v>403</v>
      </c>
      <c r="I6" s="14"/>
      <c r="J6" s="14">
        <v>792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2000/11末</v>
      </c>
      <c r="B7" s="9" t="str">
        <f t="shared" si="1"/>
        <v>平成12/11末</v>
      </c>
      <c r="C7" s="16">
        <v>5</v>
      </c>
      <c r="D7" s="16">
        <v>5</v>
      </c>
      <c r="E7" s="17" t="s">
        <v>42</v>
      </c>
      <c r="F7" s="16">
        <v>243</v>
      </c>
      <c r="G7" s="16"/>
      <c r="H7" s="16">
        <v>263</v>
      </c>
      <c r="I7" s="16"/>
      <c r="J7" s="16">
        <v>506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2000/11末</v>
      </c>
      <c r="B8" s="7" t="str">
        <f t="shared" si="1"/>
        <v>平成12/11末</v>
      </c>
      <c r="C8" s="14">
        <v>6</v>
      </c>
      <c r="D8" s="14">
        <v>6</v>
      </c>
      <c r="E8" s="15" t="s">
        <v>43</v>
      </c>
      <c r="F8" s="14">
        <v>358</v>
      </c>
      <c r="G8" s="14"/>
      <c r="H8" s="14">
        <v>429</v>
      </c>
      <c r="I8" s="14"/>
      <c r="J8" s="14">
        <v>787</v>
      </c>
      <c r="K8" s="14"/>
      <c r="L8" s="14">
        <v>287</v>
      </c>
      <c r="M8" s="8" t="s">
        <v>303</v>
      </c>
    </row>
    <row r="9" spans="1:17" x14ac:dyDescent="0.2">
      <c r="A9" s="9" t="str">
        <f t="shared" si="1"/>
        <v>2000/11末</v>
      </c>
      <c r="B9" s="9" t="str">
        <f t="shared" si="1"/>
        <v>平成12/11末</v>
      </c>
      <c r="C9" s="16">
        <v>7</v>
      </c>
      <c r="D9" s="16">
        <v>7</v>
      </c>
      <c r="E9" s="17" t="s">
        <v>44</v>
      </c>
      <c r="F9" s="16">
        <v>206</v>
      </c>
      <c r="G9" s="16"/>
      <c r="H9" s="16">
        <v>220</v>
      </c>
      <c r="I9" s="16"/>
      <c r="J9" s="16">
        <v>426</v>
      </c>
      <c r="K9" s="16"/>
      <c r="L9" s="16">
        <v>156</v>
      </c>
      <c r="M9" s="6" t="s">
        <v>303</v>
      </c>
    </row>
    <row r="10" spans="1:17" x14ac:dyDescent="0.2">
      <c r="A10" s="7" t="str">
        <f t="shared" si="1"/>
        <v>2000/11末</v>
      </c>
      <c r="B10" s="7" t="str">
        <f t="shared" si="1"/>
        <v>平成12/11末</v>
      </c>
      <c r="C10" s="14">
        <v>8</v>
      </c>
      <c r="D10" s="14">
        <v>8</v>
      </c>
      <c r="E10" s="15" t="s">
        <v>45</v>
      </c>
      <c r="F10" s="14">
        <v>238</v>
      </c>
      <c r="G10" s="14"/>
      <c r="H10" s="14">
        <v>236</v>
      </c>
      <c r="I10" s="14"/>
      <c r="J10" s="14">
        <v>474</v>
      </c>
      <c r="K10" s="14"/>
      <c r="L10" s="14">
        <v>173</v>
      </c>
      <c r="M10" s="8" t="s">
        <v>303</v>
      </c>
    </row>
    <row r="11" spans="1:17" x14ac:dyDescent="0.2">
      <c r="A11" s="9" t="str">
        <f t="shared" si="1"/>
        <v>2000/11末</v>
      </c>
      <c r="B11" s="9" t="str">
        <f t="shared" si="1"/>
        <v>平成12/11末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2000/11末</v>
      </c>
      <c r="B12" s="7" t="str">
        <f t="shared" si="1"/>
        <v>平成12/11末</v>
      </c>
      <c r="C12" s="14">
        <v>10</v>
      </c>
      <c r="D12" s="14">
        <v>11</v>
      </c>
      <c r="E12" s="15" t="s">
        <v>47</v>
      </c>
      <c r="F12" s="14">
        <v>169</v>
      </c>
      <c r="G12" s="14"/>
      <c r="H12" s="14">
        <v>165</v>
      </c>
      <c r="I12" s="14"/>
      <c r="J12" s="14">
        <v>334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2000/11末</v>
      </c>
      <c r="B13" s="9" t="str">
        <f t="shared" si="1"/>
        <v>平成12/11末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127</v>
      </c>
      <c r="I13" s="16"/>
      <c r="J13" s="16">
        <v>236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2000/11末</v>
      </c>
      <c r="B14" s="7" t="str">
        <f t="shared" si="1"/>
        <v>平成12/11末</v>
      </c>
      <c r="C14" s="14">
        <v>12</v>
      </c>
      <c r="D14" s="14">
        <v>13</v>
      </c>
      <c r="E14" s="15" t="s">
        <v>49</v>
      </c>
      <c r="F14" s="14">
        <v>248</v>
      </c>
      <c r="G14" s="14"/>
      <c r="H14" s="14">
        <v>285</v>
      </c>
      <c r="I14" s="14"/>
      <c r="J14" s="14">
        <v>533</v>
      </c>
      <c r="K14" s="14"/>
      <c r="L14" s="14">
        <v>183</v>
      </c>
      <c r="M14" s="8" t="s">
        <v>303</v>
      </c>
    </row>
    <row r="15" spans="1:17" x14ac:dyDescent="0.2">
      <c r="A15" s="9" t="str">
        <f t="shared" si="1"/>
        <v>2000/11末</v>
      </c>
      <c r="B15" s="9" t="str">
        <f t="shared" si="1"/>
        <v>平成12/11末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145</v>
      </c>
      <c r="I15" s="16"/>
      <c r="J15" s="16">
        <v>296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2000/11末</v>
      </c>
      <c r="B16" s="7" t="str">
        <f t="shared" si="1"/>
        <v>平成12/11末</v>
      </c>
      <c r="C16" s="14">
        <v>14</v>
      </c>
      <c r="D16" s="14">
        <v>15</v>
      </c>
      <c r="E16" s="15" t="s">
        <v>51</v>
      </c>
      <c r="F16" s="14">
        <v>291</v>
      </c>
      <c r="G16" s="14"/>
      <c r="H16" s="14">
        <v>323</v>
      </c>
      <c r="I16" s="14"/>
      <c r="J16" s="14">
        <v>614</v>
      </c>
      <c r="K16" s="14"/>
      <c r="L16" s="14">
        <v>227</v>
      </c>
      <c r="M16" s="8" t="s">
        <v>303</v>
      </c>
    </row>
    <row r="17" spans="1:13" x14ac:dyDescent="0.2">
      <c r="A17" s="9" t="str">
        <f t="shared" si="1"/>
        <v>2000/11末</v>
      </c>
      <c r="B17" s="9" t="str">
        <f t="shared" si="1"/>
        <v>平成12/11末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108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2000/11末</v>
      </c>
      <c r="B18" s="7" t="str">
        <f t="shared" si="1"/>
        <v>平成12/11末</v>
      </c>
      <c r="C18" s="14">
        <v>16</v>
      </c>
      <c r="D18" s="14">
        <v>17</v>
      </c>
      <c r="E18" s="15" t="s">
        <v>53</v>
      </c>
      <c r="F18" s="14">
        <v>263</v>
      </c>
      <c r="G18" s="14"/>
      <c r="H18" s="14">
        <v>271</v>
      </c>
      <c r="I18" s="14"/>
      <c r="J18" s="14">
        <v>534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2000/11末</v>
      </c>
      <c r="B19" s="9" t="str">
        <f t="shared" si="1"/>
        <v>平成12/11末</v>
      </c>
      <c r="C19" s="16">
        <v>17</v>
      </c>
      <c r="D19" s="16">
        <v>18</v>
      </c>
      <c r="E19" s="17" t="s">
        <v>54</v>
      </c>
      <c r="F19" s="16">
        <v>310</v>
      </c>
      <c r="G19" s="16"/>
      <c r="H19" s="16">
        <v>333</v>
      </c>
      <c r="I19" s="16"/>
      <c r="J19" s="16">
        <v>643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2000/11末</v>
      </c>
      <c r="B20" s="7" t="str">
        <f t="shared" si="1"/>
        <v>平成12/11末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224</v>
      </c>
      <c r="I20" s="14"/>
      <c r="J20" s="14">
        <v>431</v>
      </c>
      <c r="K20" s="14"/>
      <c r="L20" s="14">
        <v>140</v>
      </c>
      <c r="M20" s="8" t="s">
        <v>303</v>
      </c>
    </row>
    <row r="21" spans="1:13" x14ac:dyDescent="0.2">
      <c r="A21" s="9" t="str">
        <f t="shared" ref="A21:B36" si="2">A20</f>
        <v>2000/11末</v>
      </c>
      <c r="B21" s="9" t="str">
        <f t="shared" si="2"/>
        <v>平成12/11末</v>
      </c>
      <c r="C21" s="16">
        <v>19</v>
      </c>
      <c r="D21" s="16">
        <v>103</v>
      </c>
      <c r="E21" s="17" t="s">
        <v>56</v>
      </c>
      <c r="F21" s="16">
        <v>232</v>
      </c>
      <c r="G21" s="16"/>
      <c r="H21" s="16">
        <v>230</v>
      </c>
      <c r="I21" s="16"/>
      <c r="J21" s="16">
        <v>462</v>
      </c>
      <c r="K21" s="16"/>
      <c r="L21" s="16">
        <v>136</v>
      </c>
      <c r="M21" s="6" t="s">
        <v>303</v>
      </c>
    </row>
    <row r="22" spans="1:13" x14ac:dyDescent="0.2">
      <c r="A22" s="7" t="str">
        <f t="shared" si="2"/>
        <v>2000/11末</v>
      </c>
      <c r="B22" s="7" t="str">
        <f t="shared" si="2"/>
        <v>平成12/11末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91</v>
      </c>
      <c r="I22" s="14"/>
      <c r="J22" s="14">
        <v>156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2000/11末</v>
      </c>
      <c r="B23" s="9" t="str">
        <f t="shared" si="2"/>
        <v>平成12/11末</v>
      </c>
      <c r="C23" s="16">
        <v>21</v>
      </c>
      <c r="D23" s="16">
        <v>105</v>
      </c>
      <c r="E23" s="17" t="s">
        <v>58</v>
      </c>
      <c r="F23" s="16">
        <v>21</v>
      </c>
      <c r="G23" s="16"/>
      <c r="H23" s="16">
        <v>26</v>
      </c>
      <c r="I23" s="16"/>
      <c r="J23" s="16">
        <v>47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2000/11末</v>
      </c>
      <c r="B24" s="7" t="str">
        <f t="shared" si="2"/>
        <v>平成12/11末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41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2000/11末</v>
      </c>
      <c r="B25" s="9" t="str">
        <f t="shared" si="2"/>
        <v>平成12/11末</v>
      </c>
      <c r="C25" s="16">
        <v>23</v>
      </c>
      <c r="D25" s="16">
        <v>21</v>
      </c>
      <c r="E25" s="17" t="s">
        <v>60</v>
      </c>
      <c r="F25" s="16">
        <v>241</v>
      </c>
      <c r="G25" s="16"/>
      <c r="H25" s="16">
        <v>256</v>
      </c>
      <c r="I25" s="16"/>
      <c r="J25" s="16">
        <v>497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2000/11末</v>
      </c>
      <c r="B26" s="7" t="str">
        <f t="shared" si="2"/>
        <v>平成12/11末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449</v>
      </c>
      <c r="I26" s="14"/>
      <c r="J26" s="14">
        <v>850</v>
      </c>
      <c r="K26" s="14"/>
      <c r="L26" s="14">
        <v>315</v>
      </c>
      <c r="M26" s="8" t="s">
        <v>303</v>
      </c>
    </row>
    <row r="27" spans="1:13" x14ac:dyDescent="0.2">
      <c r="A27" s="9" t="str">
        <f t="shared" si="2"/>
        <v>2000/11末</v>
      </c>
      <c r="B27" s="9" t="str">
        <f t="shared" si="2"/>
        <v>平成12/11末</v>
      </c>
      <c r="C27" s="16">
        <v>25</v>
      </c>
      <c r="D27" s="16">
        <v>23</v>
      </c>
      <c r="E27" s="17" t="s">
        <v>62</v>
      </c>
      <c r="F27" s="16">
        <v>304</v>
      </c>
      <c r="G27" s="16"/>
      <c r="H27" s="16">
        <v>310</v>
      </c>
      <c r="I27" s="16"/>
      <c r="J27" s="16">
        <v>614</v>
      </c>
      <c r="K27" s="16"/>
      <c r="L27" s="16">
        <v>202</v>
      </c>
      <c r="M27" s="6" t="s">
        <v>303</v>
      </c>
    </row>
    <row r="28" spans="1:13" x14ac:dyDescent="0.2">
      <c r="A28" s="7" t="str">
        <f t="shared" si="2"/>
        <v>2000/11末</v>
      </c>
      <c r="B28" s="7" t="str">
        <f t="shared" si="2"/>
        <v>平成12/11末</v>
      </c>
      <c r="C28" s="14">
        <v>26</v>
      </c>
      <c r="D28" s="14">
        <v>24</v>
      </c>
      <c r="E28" s="15" t="s">
        <v>63</v>
      </c>
      <c r="F28" s="14">
        <v>401</v>
      </c>
      <c r="G28" s="14"/>
      <c r="H28" s="14">
        <v>474</v>
      </c>
      <c r="I28" s="14"/>
      <c r="J28" s="14">
        <v>875</v>
      </c>
      <c r="K28" s="14"/>
      <c r="L28" s="14">
        <v>310</v>
      </c>
      <c r="M28" s="8" t="s">
        <v>303</v>
      </c>
    </row>
    <row r="29" spans="1:13" x14ac:dyDescent="0.2">
      <c r="A29" s="9" t="str">
        <f t="shared" si="2"/>
        <v>2000/11末</v>
      </c>
      <c r="B29" s="9" t="str">
        <f t="shared" si="2"/>
        <v>平成12/11末</v>
      </c>
      <c r="C29" s="16">
        <v>27</v>
      </c>
      <c r="D29" s="16">
        <v>25</v>
      </c>
      <c r="E29" s="17" t="s">
        <v>64</v>
      </c>
      <c r="F29" s="16">
        <v>249</v>
      </c>
      <c r="G29" s="16"/>
      <c r="H29" s="16">
        <v>289</v>
      </c>
      <c r="I29" s="16"/>
      <c r="J29" s="16">
        <v>538</v>
      </c>
      <c r="K29" s="16"/>
      <c r="L29" s="16">
        <v>212</v>
      </c>
      <c r="M29" s="6" t="s">
        <v>303</v>
      </c>
    </row>
    <row r="30" spans="1:13" x14ac:dyDescent="0.2">
      <c r="A30" s="7" t="str">
        <f t="shared" si="2"/>
        <v>2000/11末</v>
      </c>
      <c r="B30" s="7" t="str">
        <f t="shared" si="2"/>
        <v>平成12/11末</v>
      </c>
      <c r="C30" s="14">
        <v>28</v>
      </c>
      <c r="D30" s="14">
        <v>26</v>
      </c>
      <c r="E30" s="15" t="s">
        <v>65</v>
      </c>
      <c r="F30" s="14">
        <v>244</v>
      </c>
      <c r="G30" s="14"/>
      <c r="H30" s="14">
        <v>258</v>
      </c>
      <c r="I30" s="14"/>
      <c r="J30" s="14">
        <v>502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2000/11末</v>
      </c>
      <c r="B31" s="9" t="str">
        <f t="shared" si="2"/>
        <v>平成12/11末</v>
      </c>
      <c r="C31" s="16">
        <v>29</v>
      </c>
      <c r="D31" s="16">
        <v>28</v>
      </c>
      <c r="E31" s="17" t="s">
        <v>66</v>
      </c>
      <c r="F31" s="16">
        <v>11</v>
      </c>
      <c r="G31" s="16"/>
      <c r="H31" s="16">
        <v>39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2000/11末</v>
      </c>
      <c r="B32" s="7" t="str">
        <f t="shared" si="2"/>
        <v>平成12/11末</v>
      </c>
      <c r="C32" s="14">
        <v>30</v>
      </c>
      <c r="D32" s="14">
        <v>29</v>
      </c>
      <c r="E32" s="15" t="s">
        <v>67</v>
      </c>
      <c r="F32" s="14">
        <v>7</v>
      </c>
      <c r="G32" s="14"/>
      <c r="H32" s="14">
        <v>22</v>
      </c>
      <c r="I32" s="14"/>
      <c r="J32" s="14">
        <v>29</v>
      </c>
      <c r="K32" s="14"/>
      <c r="L32" s="14">
        <v>27</v>
      </c>
      <c r="M32" s="8" t="s">
        <v>303</v>
      </c>
    </row>
    <row r="33" spans="1:13" x14ac:dyDescent="0.2">
      <c r="A33" s="9" t="str">
        <f t="shared" si="2"/>
        <v>2000/11末</v>
      </c>
      <c r="B33" s="9" t="str">
        <f t="shared" si="2"/>
        <v>平成12/11末</v>
      </c>
      <c r="C33" s="16">
        <v>31</v>
      </c>
      <c r="D33" s="16">
        <v>30</v>
      </c>
      <c r="E33" s="17" t="s">
        <v>68</v>
      </c>
      <c r="F33" s="16">
        <v>747</v>
      </c>
      <c r="G33" s="16"/>
      <c r="H33" s="16">
        <v>738</v>
      </c>
      <c r="I33" s="16"/>
      <c r="J33" s="16">
        <v>1485</v>
      </c>
      <c r="K33" s="16"/>
      <c r="L33" s="16">
        <v>540</v>
      </c>
      <c r="M33" s="6" t="s">
        <v>303</v>
      </c>
    </row>
    <row r="34" spans="1:13" x14ac:dyDescent="0.2">
      <c r="A34" s="7" t="str">
        <f t="shared" si="2"/>
        <v>2000/11末</v>
      </c>
      <c r="B34" s="7" t="str">
        <f t="shared" si="2"/>
        <v>平成12/11末</v>
      </c>
      <c r="C34" s="14">
        <v>32</v>
      </c>
      <c r="D34" s="14">
        <v>31</v>
      </c>
      <c r="E34" s="15" t="s">
        <v>69</v>
      </c>
      <c r="F34" s="14">
        <v>840</v>
      </c>
      <c r="G34" s="14"/>
      <c r="H34" s="14">
        <v>860</v>
      </c>
      <c r="I34" s="14"/>
      <c r="J34" s="14">
        <v>1700</v>
      </c>
      <c r="K34" s="14"/>
      <c r="L34" s="14">
        <v>656</v>
      </c>
      <c r="M34" s="8" t="s">
        <v>303</v>
      </c>
    </row>
    <row r="35" spans="1:13" x14ac:dyDescent="0.2">
      <c r="A35" s="9" t="str">
        <f t="shared" si="2"/>
        <v>2000/11末</v>
      </c>
      <c r="B35" s="9" t="str">
        <f t="shared" si="2"/>
        <v>平成12/11末</v>
      </c>
      <c r="C35" s="16">
        <v>33</v>
      </c>
      <c r="D35" s="16">
        <v>32</v>
      </c>
      <c r="E35" s="17" t="s">
        <v>70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2000/11末</v>
      </c>
      <c r="B36" s="7" t="str">
        <f t="shared" si="2"/>
        <v>平成12/11末</v>
      </c>
      <c r="C36" s="14">
        <v>34</v>
      </c>
      <c r="D36" s="14">
        <v>33</v>
      </c>
      <c r="E36" s="15" t="s">
        <v>71</v>
      </c>
      <c r="F36" s="14">
        <v>263</v>
      </c>
      <c r="G36" s="14"/>
      <c r="H36" s="14">
        <v>269</v>
      </c>
      <c r="I36" s="14"/>
      <c r="J36" s="14">
        <v>532</v>
      </c>
      <c r="K36" s="14"/>
      <c r="L36" s="14">
        <v>165</v>
      </c>
      <c r="M36" s="8" t="s">
        <v>303</v>
      </c>
    </row>
    <row r="37" spans="1:13" x14ac:dyDescent="0.2">
      <c r="A37" s="9" t="str">
        <f t="shared" ref="A37:B52" si="3">A36</f>
        <v>2000/11末</v>
      </c>
      <c r="B37" s="9" t="str">
        <f t="shared" si="3"/>
        <v>平成12/11末</v>
      </c>
      <c r="C37" s="16">
        <v>35</v>
      </c>
      <c r="D37" s="16">
        <v>34</v>
      </c>
      <c r="E37" s="17" t="s">
        <v>72</v>
      </c>
      <c r="F37" s="16">
        <v>358</v>
      </c>
      <c r="G37" s="16"/>
      <c r="H37" s="16">
        <v>300</v>
      </c>
      <c r="I37" s="16"/>
      <c r="J37" s="16">
        <v>658</v>
      </c>
      <c r="K37" s="16"/>
      <c r="L37" s="16">
        <v>244</v>
      </c>
      <c r="M37" s="6" t="s">
        <v>303</v>
      </c>
    </row>
    <row r="38" spans="1:13" x14ac:dyDescent="0.2">
      <c r="A38" s="7" t="str">
        <f t="shared" si="3"/>
        <v>2000/11末</v>
      </c>
      <c r="B38" s="7" t="str">
        <f t="shared" si="3"/>
        <v>平成12/11末</v>
      </c>
      <c r="C38" s="14">
        <v>36</v>
      </c>
      <c r="D38" s="14">
        <v>35</v>
      </c>
      <c r="E38" s="15" t="s">
        <v>73</v>
      </c>
      <c r="F38" s="14">
        <v>298</v>
      </c>
      <c r="G38" s="14"/>
      <c r="H38" s="14">
        <v>280</v>
      </c>
      <c r="I38" s="14"/>
      <c r="J38" s="14">
        <v>578</v>
      </c>
      <c r="K38" s="14"/>
      <c r="L38" s="14">
        <v>186</v>
      </c>
      <c r="M38" s="8" t="s">
        <v>303</v>
      </c>
    </row>
    <row r="39" spans="1:13" x14ac:dyDescent="0.2">
      <c r="A39" s="9" t="str">
        <f t="shared" si="3"/>
        <v>2000/11末</v>
      </c>
      <c r="B39" s="9" t="str">
        <f t="shared" si="3"/>
        <v>平成12/11末</v>
      </c>
      <c r="C39" s="16">
        <v>37</v>
      </c>
      <c r="D39" s="16">
        <v>36</v>
      </c>
      <c r="E39" s="17" t="s">
        <v>74</v>
      </c>
      <c r="F39" s="16">
        <v>77</v>
      </c>
      <c r="G39" s="16"/>
      <c r="H39" s="16">
        <v>55</v>
      </c>
      <c r="I39" s="16"/>
      <c r="J39" s="16">
        <v>132</v>
      </c>
      <c r="K39" s="16"/>
      <c r="L39" s="16">
        <v>61</v>
      </c>
      <c r="M39" s="6" t="s">
        <v>303</v>
      </c>
    </row>
    <row r="40" spans="1:13" x14ac:dyDescent="0.2">
      <c r="A40" s="7" t="str">
        <f t="shared" si="3"/>
        <v>2000/11末</v>
      </c>
      <c r="B40" s="7" t="str">
        <f t="shared" si="3"/>
        <v>平成12/11末</v>
      </c>
      <c r="C40" s="14">
        <v>38</v>
      </c>
      <c r="D40" s="14">
        <v>37</v>
      </c>
      <c r="E40" s="15" t="s">
        <v>75</v>
      </c>
      <c r="F40" s="14">
        <v>286</v>
      </c>
      <c r="G40" s="14"/>
      <c r="H40" s="14">
        <v>275</v>
      </c>
      <c r="I40" s="14"/>
      <c r="J40" s="14">
        <v>561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2000/11末</v>
      </c>
      <c r="B41" s="9" t="str">
        <f t="shared" si="3"/>
        <v>平成12/11末</v>
      </c>
      <c r="C41" s="16">
        <v>39</v>
      </c>
      <c r="D41" s="16">
        <v>38</v>
      </c>
      <c r="E41" s="17" t="s">
        <v>76</v>
      </c>
      <c r="F41" s="16">
        <v>331</v>
      </c>
      <c r="G41" s="16"/>
      <c r="H41" s="16">
        <v>305</v>
      </c>
      <c r="I41" s="16"/>
      <c r="J41" s="16">
        <v>636</v>
      </c>
      <c r="K41" s="16"/>
      <c r="L41" s="16">
        <v>212</v>
      </c>
      <c r="M41" s="6" t="s">
        <v>303</v>
      </c>
    </row>
    <row r="42" spans="1:13" x14ac:dyDescent="0.2">
      <c r="A42" s="7" t="str">
        <f t="shared" si="3"/>
        <v>2000/11末</v>
      </c>
      <c r="B42" s="7" t="str">
        <f t="shared" si="3"/>
        <v>平成12/11末</v>
      </c>
      <c r="C42" s="14">
        <v>40</v>
      </c>
      <c r="D42" s="14">
        <v>39</v>
      </c>
      <c r="E42" s="15" t="s">
        <v>77</v>
      </c>
      <c r="F42" s="14">
        <v>136</v>
      </c>
      <c r="G42" s="14"/>
      <c r="H42" s="14">
        <v>127</v>
      </c>
      <c r="I42" s="14"/>
      <c r="J42" s="14">
        <v>263</v>
      </c>
      <c r="K42" s="14"/>
      <c r="L42" s="14">
        <v>92</v>
      </c>
      <c r="M42" s="8" t="s">
        <v>303</v>
      </c>
    </row>
    <row r="43" spans="1:13" x14ac:dyDescent="0.2">
      <c r="A43" s="9" t="str">
        <f t="shared" si="3"/>
        <v>2000/11末</v>
      </c>
      <c r="B43" s="9" t="str">
        <f t="shared" si="3"/>
        <v>平成12/11末</v>
      </c>
      <c r="C43" s="16">
        <v>41</v>
      </c>
      <c r="D43" s="16">
        <v>40</v>
      </c>
      <c r="E43" s="17" t="s">
        <v>619</v>
      </c>
      <c r="F43" s="16">
        <v>154</v>
      </c>
      <c r="G43" s="16"/>
      <c r="H43" s="16">
        <v>169</v>
      </c>
      <c r="I43" s="16"/>
      <c r="J43" s="16">
        <v>323</v>
      </c>
      <c r="K43" s="16"/>
      <c r="L43" s="16">
        <v>117</v>
      </c>
      <c r="M43" s="6" t="s">
        <v>303</v>
      </c>
    </row>
    <row r="44" spans="1:13" x14ac:dyDescent="0.2">
      <c r="A44" s="7" t="str">
        <f t="shared" si="3"/>
        <v>2000/11末</v>
      </c>
      <c r="B44" s="7" t="str">
        <f t="shared" si="3"/>
        <v>平成12/11末</v>
      </c>
      <c r="C44" s="14">
        <v>42</v>
      </c>
      <c r="D44" s="14">
        <v>41</v>
      </c>
      <c r="E44" s="15" t="s">
        <v>620</v>
      </c>
      <c r="F44" s="14">
        <v>176</v>
      </c>
      <c r="G44" s="14"/>
      <c r="H44" s="14">
        <v>202</v>
      </c>
      <c r="I44" s="14"/>
      <c r="J44" s="14">
        <v>378</v>
      </c>
      <c r="K44" s="14"/>
      <c r="L44" s="14">
        <v>135</v>
      </c>
      <c r="M44" s="8" t="s">
        <v>303</v>
      </c>
    </row>
    <row r="45" spans="1:13" x14ac:dyDescent="0.2">
      <c r="A45" s="9" t="str">
        <f t="shared" si="3"/>
        <v>2000/11末</v>
      </c>
      <c r="B45" s="9" t="str">
        <f t="shared" si="3"/>
        <v>平成12/11末</v>
      </c>
      <c r="C45" s="16">
        <v>43</v>
      </c>
      <c r="D45" s="16">
        <v>42</v>
      </c>
      <c r="E45" s="17" t="s">
        <v>78</v>
      </c>
      <c r="F45" s="16">
        <v>266</v>
      </c>
      <c r="G45" s="16"/>
      <c r="H45" s="16">
        <v>318</v>
      </c>
      <c r="I45" s="16"/>
      <c r="J45" s="16">
        <v>584</v>
      </c>
      <c r="K45" s="16"/>
      <c r="L45" s="16">
        <v>208</v>
      </c>
      <c r="M45" s="6" t="s">
        <v>303</v>
      </c>
    </row>
    <row r="46" spans="1:13" x14ac:dyDescent="0.2">
      <c r="A46" s="7" t="str">
        <f t="shared" si="3"/>
        <v>2000/11末</v>
      </c>
      <c r="B46" s="7" t="str">
        <f t="shared" si="3"/>
        <v>平成12/11末</v>
      </c>
      <c r="C46" s="14">
        <v>44</v>
      </c>
      <c r="D46" s="14">
        <v>43</v>
      </c>
      <c r="E46" s="15" t="s">
        <v>79</v>
      </c>
      <c r="F46" s="14">
        <v>352</v>
      </c>
      <c r="G46" s="14"/>
      <c r="H46" s="14">
        <v>375</v>
      </c>
      <c r="I46" s="14"/>
      <c r="J46" s="14">
        <v>727</v>
      </c>
      <c r="K46" s="14"/>
      <c r="L46" s="14">
        <v>245</v>
      </c>
      <c r="M46" s="8" t="s">
        <v>303</v>
      </c>
    </row>
    <row r="47" spans="1:13" x14ac:dyDescent="0.2">
      <c r="A47" s="9" t="str">
        <f t="shared" si="3"/>
        <v>2000/11末</v>
      </c>
      <c r="B47" s="9" t="str">
        <f t="shared" si="3"/>
        <v>平成12/11末</v>
      </c>
      <c r="C47" s="16">
        <v>45</v>
      </c>
      <c r="D47" s="16">
        <v>44</v>
      </c>
      <c r="E47" s="17" t="s">
        <v>80</v>
      </c>
      <c r="F47" s="16">
        <v>52</v>
      </c>
      <c r="G47" s="16"/>
      <c r="H47" s="16">
        <v>73</v>
      </c>
      <c r="I47" s="16"/>
      <c r="J47" s="16">
        <v>125</v>
      </c>
      <c r="K47" s="16"/>
      <c r="L47" s="16">
        <v>48</v>
      </c>
      <c r="M47" s="6" t="s">
        <v>303</v>
      </c>
    </row>
    <row r="48" spans="1:13" x14ac:dyDescent="0.2">
      <c r="A48" s="7" t="str">
        <f t="shared" si="3"/>
        <v>2000/11末</v>
      </c>
      <c r="B48" s="7" t="str">
        <f t="shared" si="3"/>
        <v>平成12/11末</v>
      </c>
      <c r="C48" s="14">
        <v>46</v>
      </c>
      <c r="D48" s="14">
        <v>45</v>
      </c>
      <c r="E48" s="15" t="s">
        <v>81</v>
      </c>
      <c r="F48" s="14">
        <v>217</v>
      </c>
      <c r="G48" s="14"/>
      <c r="H48" s="14">
        <v>253</v>
      </c>
      <c r="I48" s="14"/>
      <c r="J48" s="14">
        <v>470</v>
      </c>
      <c r="K48" s="14"/>
      <c r="L48" s="14">
        <v>160</v>
      </c>
      <c r="M48" s="8" t="s">
        <v>303</v>
      </c>
    </row>
    <row r="49" spans="1:13" x14ac:dyDescent="0.2">
      <c r="A49" s="9" t="str">
        <f t="shared" si="3"/>
        <v>2000/11末</v>
      </c>
      <c r="B49" s="9" t="str">
        <f t="shared" si="3"/>
        <v>平成12/11末</v>
      </c>
      <c r="C49" s="16">
        <v>47</v>
      </c>
      <c r="D49" s="16">
        <v>46</v>
      </c>
      <c r="E49" s="17" t="s">
        <v>82</v>
      </c>
      <c r="F49" s="16">
        <v>94</v>
      </c>
      <c r="G49" s="16"/>
      <c r="H49" s="16">
        <v>141</v>
      </c>
      <c r="I49" s="16"/>
      <c r="J49" s="16">
        <v>235</v>
      </c>
      <c r="K49" s="16"/>
      <c r="L49" s="16">
        <v>130</v>
      </c>
      <c r="M49" s="6" t="s">
        <v>303</v>
      </c>
    </row>
    <row r="50" spans="1:13" x14ac:dyDescent="0.2">
      <c r="A50" s="7" t="str">
        <f t="shared" si="3"/>
        <v>2000/11末</v>
      </c>
      <c r="B50" s="7" t="str">
        <f t="shared" si="3"/>
        <v>平成12/11末</v>
      </c>
      <c r="C50" s="14">
        <v>48</v>
      </c>
      <c r="D50" s="14">
        <v>47</v>
      </c>
      <c r="E50" s="15" t="s">
        <v>83</v>
      </c>
      <c r="F50" s="14">
        <v>188</v>
      </c>
      <c r="G50" s="14"/>
      <c r="H50" s="14">
        <v>220</v>
      </c>
      <c r="I50" s="14"/>
      <c r="J50" s="14">
        <v>408</v>
      </c>
      <c r="K50" s="14"/>
      <c r="L50" s="14">
        <v>122</v>
      </c>
      <c r="M50" s="8" t="s">
        <v>303</v>
      </c>
    </row>
    <row r="51" spans="1:13" x14ac:dyDescent="0.2">
      <c r="A51" s="9" t="str">
        <f t="shared" si="3"/>
        <v>2000/11末</v>
      </c>
      <c r="B51" s="9" t="str">
        <f t="shared" si="3"/>
        <v>平成12/11末</v>
      </c>
      <c r="C51" s="16">
        <v>49</v>
      </c>
      <c r="D51" s="16">
        <v>48</v>
      </c>
      <c r="E51" s="17" t="s">
        <v>84</v>
      </c>
      <c r="F51" s="16">
        <v>256</v>
      </c>
      <c r="G51" s="16"/>
      <c r="H51" s="16">
        <v>261</v>
      </c>
      <c r="I51" s="16"/>
      <c r="J51" s="16">
        <v>517</v>
      </c>
      <c r="K51" s="16"/>
      <c r="L51" s="16">
        <v>165</v>
      </c>
      <c r="M51" s="6" t="s">
        <v>303</v>
      </c>
    </row>
    <row r="52" spans="1:13" x14ac:dyDescent="0.2">
      <c r="A52" s="7" t="str">
        <f t="shared" si="3"/>
        <v>2000/11末</v>
      </c>
      <c r="B52" s="7" t="str">
        <f t="shared" si="3"/>
        <v>平成12/11末</v>
      </c>
      <c r="C52" s="14">
        <v>50</v>
      </c>
      <c r="D52" s="14">
        <v>49</v>
      </c>
      <c r="E52" s="15" t="s">
        <v>85</v>
      </c>
      <c r="F52" s="14">
        <v>123</v>
      </c>
      <c r="G52" s="14"/>
      <c r="H52" s="14">
        <v>126</v>
      </c>
      <c r="I52" s="14"/>
      <c r="J52" s="14">
        <v>249</v>
      </c>
      <c r="K52" s="14"/>
      <c r="L52" s="14">
        <v>92</v>
      </c>
      <c r="M52" s="8" t="s">
        <v>303</v>
      </c>
    </row>
    <row r="53" spans="1:13" x14ac:dyDescent="0.2">
      <c r="A53" s="9" t="str">
        <f t="shared" ref="A53:B68" si="4">A52</f>
        <v>2000/11末</v>
      </c>
      <c r="B53" s="9" t="str">
        <f t="shared" si="4"/>
        <v>平成12/11末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2000/11末</v>
      </c>
      <c r="B54" s="7" t="str">
        <f t="shared" si="4"/>
        <v>平成12/11末</v>
      </c>
      <c r="C54" s="14">
        <v>52</v>
      </c>
      <c r="D54" s="14">
        <v>51</v>
      </c>
      <c r="E54" s="15" t="s">
        <v>87</v>
      </c>
      <c r="F54" s="14">
        <v>164</v>
      </c>
      <c r="G54" s="14"/>
      <c r="H54" s="14">
        <v>153</v>
      </c>
      <c r="I54" s="14"/>
      <c r="J54" s="14">
        <v>317</v>
      </c>
      <c r="K54" s="14"/>
      <c r="L54" s="14">
        <v>110</v>
      </c>
      <c r="M54" s="8" t="s">
        <v>303</v>
      </c>
    </row>
    <row r="55" spans="1:13" x14ac:dyDescent="0.2">
      <c r="A55" s="9" t="str">
        <f t="shared" si="4"/>
        <v>2000/11末</v>
      </c>
      <c r="B55" s="9" t="str">
        <f t="shared" si="4"/>
        <v>平成12/11末</v>
      </c>
      <c r="C55" s="16">
        <v>53</v>
      </c>
      <c r="D55" s="16">
        <v>52</v>
      </c>
      <c r="E55" s="17" t="s">
        <v>88</v>
      </c>
      <c r="F55" s="16">
        <v>21</v>
      </c>
      <c r="G55" s="16"/>
      <c r="H55" s="16">
        <v>22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2000/11末</v>
      </c>
      <c r="B56" s="7" t="str">
        <f t="shared" si="4"/>
        <v>平成12/11末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2000/11末</v>
      </c>
      <c r="B57" s="9" t="str">
        <f t="shared" si="4"/>
        <v>平成12/11末</v>
      </c>
      <c r="C57" s="16">
        <v>55</v>
      </c>
      <c r="D57" s="16">
        <v>54</v>
      </c>
      <c r="E57" s="17" t="s">
        <v>90</v>
      </c>
      <c r="F57" s="16">
        <v>231</v>
      </c>
      <c r="G57" s="16"/>
      <c r="H57" s="16">
        <v>257</v>
      </c>
      <c r="I57" s="16"/>
      <c r="J57" s="16">
        <v>488</v>
      </c>
      <c r="K57" s="16"/>
      <c r="L57" s="16">
        <v>142</v>
      </c>
      <c r="M57" s="6" t="s">
        <v>303</v>
      </c>
    </row>
    <row r="58" spans="1:13" x14ac:dyDescent="0.2">
      <c r="A58" s="7" t="str">
        <f t="shared" si="4"/>
        <v>2000/11末</v>
      </c>
      <c r="B58" s="7" t="str">
        <f t="shared" si="4"/>
        <v>平成12/11末</v>
      </c>
      <c r="C58" s="14">
        <v>56</v>
      </c>
      <c r="D58" s="14">
        <v>55</v>
      </c>
      <c r="E58" s="15" t="s">
        <v>91</v>
      </c>
      <c r="F58" s="14">
        <v>370</v>
      </c>
      <c r="G58" s="14"/>
      <c r="H58" s="14">
        <v>349</v>
      </c>
      <c r="I58" s="14"/>
      <c r="J58" s="14">
        <v>719</v>
      </c>
      <c r="K58" s="14"/>
      <c r="L58" s="14">
        <v>268</v>
      </c>
      <c r="M58" s="8" t="s">
        <v>303</v>
      </c>
    </row>
    <row r="59" spans="1:13" x14ac:dyDescent="0.2">
      <c r="A59" s="9" t="str">
        <f t="shared" si="4"/>
        <v>2000/11末</v>
      </c>
      <c r="B59" s="9" t="str">
        <f t="shared" si="4"/>
        <v>平成12/11末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2000/11末</v>
      </c>
      <c r="B60" s="7" t="str">
        <f t="shared" si="4"/>
        <v>平成12/11末</v>
      </c>
      <c r="C60" s="14">
        <v>58</v>
      </c>
      <c r="D60" s="14">
        <v>57</v>
      </c>
      <c r="E60" s="15" t="s">
        <v>92</v>
      </c>
      <c r="F60" s="14">
        <v>89</v>
      </c>
      <c r="G60" s="14"/>
      <c r="H60" s="14">
        <v>90</v>
      </c>
      <c r="I60" s="14"/>
      <c r="J60" s="14">
        <v>179</v>
      </c>
      <c r="K60" s="14"/>
      <c r="L60" s="14">
        <v>60</v>
      </c>
      <c r="M60" s="8" t="s">
        <v>303</v>
      </c>
    </row>
    <row r="61" spans="1:13" x14ac:dyDescent="0.2">
      <c r="A61" s="9" t="str">
        <f t="shared" si="4"/>
        <v>2000/11末</v>
      </c>
      <c r="B61" s="9" t="str">
        <f t="shared" si="4"/>
        <v>平成12/11末</v>
      </c>
      <c r="C61" s="16">
        <v>59</v>
      </c>
      <c r="D61" s="16">
        <v>58</v>
      </c>
      <c r="E61" s="17" t="s">
        <v>93</v>
      </c>
      <c r="F61" s="16">
        <v>183</v>
      </c>
      <c r="G61" s="16"/>
      <c r="H61" s="16">
        <v>165</v>
      </c>
      <c r="I61" s="16"/>
      <c r="J61" s="16">
        <v>348</v>
      </c>
      <c r="K61" s="16"/>
      <c r="L61" s="16">
        <v>101</v>
      </c>
      <c r="M61" s="6" t="s">
        <v>303</v>
      </c>
    </row>
    <row r="62" spans="1:13" x14ac:dyDescent="0.2">
      <c r="A62" s="7" t="str">
        <f t="shared" si="4"/>
        <v>2000/11末</v>
      </c>
      <c r="B62" s="7" t="str">
        <f t="shared" si="4"/>
        <v>平成12/11末</v>
      </c>
      <c r="C62" s="14">
        <v>60</v>
      </c>
      <c r="D62" s="14">
        <v>59</v>
      </c>
      <c r="E62" s="15" t="s">
        <v>94</v>
      </c>
      <c r="F62" s="14">
        <v>277</v>
      </c>
      <c r="G62" s="14"/>
      <c r="H62" s="14">
        <v>280</v>
      </c>
      <c r="I62" s="14"/>
      <c r="J62" s="14">
        <v>557</v>
      </c>
      <c r="K62" s="14"/>
      <c r="L62" s="14">
        <v>162</v>
      </c>
      <c r="M62" s="8" t="s">
        <v>303</v>
      </c>
    </row>
    <row r="63" spans="1:13" x14ac:dyDescent="0.2">
      <c r="A63" s="9" t="str">
        <f t="shared" si="4"/>
        <v>2000/11末</v>
      </c>
      <c r="B63" s="9" t="str">
        <f t="shared" si="4"/>
        <v>平成12/11末</v>
      </c>
      <c r="C63" s="16">
        <v>61</v>
      </c>
      <c r="D63" s="16">
        <v>60</v>
      </c>
      <c r="E63" s="17" t="s">
        <v>95</v>
      </c>
      <c r="F63" s="16">
        <v>355</v>
      </c>
      <c r="G63" s="16"/>
      <c r="H63" s="16">
        <v>376</v>
      </c>
      <c r="I63" s="16"/>
      <c r="J63" s="16">
        <v>731</v>
      </c>
      <c r="K63" s="16"/>
      <c r="L63" s="16">
        <v>274</v>
      </c>
      <c r="M63" s="6" t="s">
        <v>303</v>
      </c>
    </row>
    <row r="64" spans="1:13" x14ac:dyDescent="0.2">
      <c r="A64" s="7" t="str">
        <f t="shared" si="4"/>
        <v>2000/11末</v>
      </c>
      <c r="B64" s="7" t="str">
        <f t="shared" si="4"/>
        <v>平成12/11末</v>
      </c>
      <c r="C64" s="14">
        <v>62</v>
      </c>
      <c r="D64" s="14">
        <v>61</v>
      </c>
      <c r="E64" s="15" t="s">
        <v>96</v>
      </c>
      <c r="F64" s="14">
        <v>283</v>
      </c>
      <c r="G64" s="14"/>
      <c r="H64" s="14">
        <v>291</v>
      </c>
      <c r="I64" s="14"/>
      <c r="J64" s="14">
        <v>574</v>
      </c>
      <c r="K64" s="14"/>
      <c r="L64" s="14">
        <v>230</v>
      </c>
      <c r="M64" s="8" t="s">
        <v>303</v>
      </c>
    </row>
    <row r="65" spans="1:13" x14ac:dyDescent="0.2">
      <c r="A65" s="9" t="str">
        <f t="shared" si="4"/>
        <v>2000/11末</v>
      </c>
      <c r="B65" s="9" t="str">
        <f t="shared" si="4"/>
        <v>平成12/11末</v>
      </c>
      <c r="C65" s="16">
        <v>63</v>
      </c>
      <c r="D65" s="16">
        <v>62</v>
      </c>
      <c r="E65" s="17" t="s">
        <v>97</v>
      </c>
      <c r="F65" s="16">
        <v>63</v>
      </c>
      <c r="G65" s="16"/>
      <c r="H65" s="16">
        <v>49</v>
      </c>
      <c r="I65" s="16"/>
      <c r="J65" s="16">
        <v>112</v>
      </c>
      <c r="K65" s="16"/>
      <c r="L65" s="16">
        <v>61</v>
      </c>
      <c r="M65" s="6" t="s">
        <v>303</v>
      </c>
    </row>
    <row r="66" spans="1:13" x14ac:dyDescent="0.2">
      <c r="A66" s="7" t="str">
        <f t="shared" si="4"/>
        <v>2000/11末</v>
      </c>
      <c r="B66" s="7" t="str">
        <f t="shared" si="4"/>
        <v>平成12/11末</v>
      </c>
      <c r="C66" s="14">
        <v>64</v>
      </c>
      <c r="D66" s="14">
        <v>63</v>
      </c>
      <c r="E66" s="15" t="s">
        <v>98</v>
      </c>
      <c r="F66" s="14">
        <v>490</v>
      </c>
      <c r="G66" s="14"/>
      <c r="H66" s="14">
        <v>476</v>
      </c>
      <c r="I66" s="14"/>
      <c r="J66" s="14">
        <v>966</v>
      </c>
      <c r="K66" s="14"/>
      <c r="L66" s="14">
        <v>358</v>
      </c>
      <c r="M66" s="8" t="s">
        <v>303</v>
      </c>
    </row>
    <row r="67" spans="1:13" x14ac:dyDescent="0.2">
      <c r="A67" s="9" t="str">
        <f t="shared" si="4"/>
        <v>2000/11末</v>
      </c>
      <c r="B67" s="9" t="str">
        <f t="shared" si="4"/>
        <v>平成12/11末</v>
      </c>
      <c r="C67" s="16">
        <v>65</v>
      </c>
      <c r="D67" s="16">
        <v>64</v>
      </c>
      <c r="E67" s="17" t="s">
        <v>99</v>
      </c>
      <c r="F67" s="16">
        <v>387</v>
      </c>
      <c r="G67" s="16"/>
      <c r="H67" s="16">
        <v>375</v>
      </c>
      <c r="I67" s="16"/>
      <c r="J67" s="16">
        <v>762</v>
      </c>
      <c r="K67" s="16"/>
      <c r="L67" s="16">
        <v>265</v>
      </c>
      <c r="M67" s="6" t="s">
        <v>303</v>
      </c>
    </row>
    <row r="68" spans="1:13" x14ac:dyDescent="0.2">
      <c r="A68" s="7" t="str">
        <f t="shared" si="4"/>
        <v>2000/11末</v>
      </c>
      <c r="B68" s="7" t="str">
        <f t="shared" si="4"/>
        <v>平成12/11末</v>
      </c>
      <c r="C68" s="14">
        <v>66</v>
      </c>
      <c r="D68" s="14">
        <v>65</v>
      </c>
      <c r="E68" s="15" t="s">
        <v>100</v>
      </c>
      <c r="F68" s="14">
        <v>21</v>
      </c>
      <c r="G68" s="14"/>
      <c r="H68" s="14">
        <v>18</v>
      </c>
      <c r="I68" s="14"/>
      <c r="J68" s="14">
        <v>39</v>
      </c>
      <c r="K68" s="14"/>
      <c r="L68" s="14">
        <v>37</v>
      </c>
      <c r="M68" s="8" t="s">
        <v>303</v>
      </c>
    </row>
    <row r="69" spans="1:13" x14ac:dyDescent="0.2">
      <c r="A69" s="9" t="str">
        <f t="shared" ref="A69:B84" si="5">A68</f>
        <v>2000/11末</v>
      </c>
      <c r="B69" s="9" t="str">
        <f t="shared" si="5"/>
        <v>平成12/11末</v>
      </c>
      <c r="C69" s="16">
        <v>67</v>
      </c>
      <c r="D69" s="16">
        <v>66</v>
      </c>
      <c r="E69" s="17" t="s">
        <v>101</v>
      </c>
      <c r="F69" s="16">
        <v>136</v>
      </c>
      <c r="G69" s="16"/>
      <c r="H69" s="16">
        <v>145</v>
      </c>
      <c r="I69" s="16"/>
      <c r="J69" s="16">
        <v>281</v>
      </c>
      <c r="K69" s="16"/>
      <c r="L69" s="16">
        <v>92</v>
      </c>
      <c r="M69" s="6" t="s">
        <v>303</v>
      </c>
    </row>
    <row r="70" spans="1:13" x14ac:dyDescent="0.2">
      <c r="A70" s="7" t="str">
        <f t="shared" si="5"/>
        <v>2000/11末</v>
      </c>
      <c r="B70" s="7" t="str">
        <f t="shared" si="5"/>
        <v>平成12/11末</v>
      </c>
      <c r="C70" s="14">
        <v>68</v>
      </c>
      <c r="D70" s="14">
        <v>67</v>
      </c>
      <c r="E70" s="15" t="s">
        <v>102</v>
      </c>
      <c r="F70" s="14">
        <v>232</v>
      </c>
      <c r="G70" s="14"/>
      <c r="H70" s="14">
        <v>234</v>
      </c>
      <c r="I70" s="14"/>
      <c r="J70" s="14">
        <v>466</v>
      </c>
      <c r="K70" s="14"/>
      <c r="L70" s="14">
        <v>162</v>
      </c>
      <c r="M70" s="8" t="s">
        <v>303</v>
      </c>
    </row>
    <row r="71" spans="1:13" x14ac:dyDescent="0.2">
      <c r="A71" s="9" t="str">
        <f t="shared" si="5"/>
        <v>2000/11末</v>
      </c>
      <c r="B71" s="9" t="str">
        <f t="shared" si="5"/>
        <v>平成12/11末</v>
      </c>
      <c r="C71" s="16">
        <v>69</v>
      </c>
      <c r="D71" s="16">
        <v>68</v>
      </c>
      <c r="E71" s="17" t="s">
        <v>103</v>
      </c>
      <c r="F71" s="16">
        <v>427</v>
      </c>
      <c r="G71" s="16"/>
      <c r="H71" s="16">
        <v>390</v>
      </c>
      <c r="I71" s="16"/>
      <c r="J71" s="16">
        <v>817</v>
      </c>
      <c r="K71" s="16"/>
      <c r="L71" s="16">
        <v>311</v>
      </c>
      <c r="M71" s="6" t="s">
        <v>303</v>
      </c>
    </row>
    <row r="72" spans="1:13" x14ac:dyDescent="0.2">
      <c r="A72" s="7" t="str">
        <f t="shared" si="5"/>
        <v>2000/11末</v>
      </c>
      <c r="B72" s="7" t="str">
        <f t="shared" si="5"/>
        <v>平成12/11末</v>
      </c>
      <c r="C72" s="14">
        <v>70</v>
      </c>
      <c r="D72" s="14">
        <v>69</v>
      </c>
      <c r="E72" s="15" t="s">
        <v>104</v>
      </c>
      <c r="F72" s="14">
        <v>283</v>
      </c>
      <c r="G72" s="14"/>
      <c r="H72" s="14">
        <v>229</v>
      </c>
      <c r="I72" s="14"/>
      <c r="J72" s="14">
        <v>512</v>
      </c>
      <c r="K72" s="14"/>
      <c r="L72" s="14">
        <v>187</v>
      </c>
      <c r="M72" s="8" t="s">
        <v>303</v>
      </c>
    </row>
    <row r="73" spans="1:13" x14ac:dyDescent="0.2">
      <c r="A73" s="9" t="str">
        <f t="shared" si="5"/>
        <v>2000/11末</v>
      </c>
      <c r="B73" s="9" t="str">
        <f t="shared" si="5"/>
        <v>平成12/11末</v>
      </c>
      <c r="C73" s="16">
        <v>71</v>
      </c>
      <c r="D73" s="16">
        <v>70</v>
      </c>
      <c r="E73" s="17" t="s">
        <v>105</v>
      </c>
      <c r="F73" s="16">
        <v>124</v>
      </c>
      <c r="G73" s="16"/>
      <c r="H73" s="16">
        <v>111</v>
      </c>
      <c r="I73" s="16"/>
      <c r="J73" s="16">
        <v>235</v>
      </c>
      <c r="K73" s="16"/>
      <c r="L73" s="16">
        <v>92</v>
      </c>
      <c r="M73" s="6" t="s">
        <v>303</v>
      </c>
    </row>
    <row r="74" spans="1:13" x14ac:dyDescent="0.2">
      <c r="A74" s="7" t="str">
        <f t="shared" si="5"/>
        <v>2000/11末</v>
      </c>
      <c r="B74" s="7" t="str">
        <f t="shared" si="5"/>
        <v>平成12/11末</v>
      </c>
      <c r="C74" s="14">
        <v>72</v>
      </c>
      <c r="D74" s="14">
        <v>71</v>
      </c>
      <c r="E74" s="15" t="s">
        <v>106</v>
      </c>
      <c r="F74" s="14">
        <v>167</v>
      </c>
      <c r="G74" s="14"/>
      <c r="H74" s="14">
        <v>135</v>
      </c>
      <c r="I74" s="14"/>
      <c r="J74" s="14">
        <v>302</v>
      </c>
      <c r="K74" s="14"/>
      <c r="L74" s="14">
        <v>127</v>
      </c>
      <c r="M74" s="8" t="s">
        <v>303</v>
      </c>
    </row>
    <row r="75" spans="1:13" x14ac:dyDescent="0.2">
      <c r="A75" s="9" t="str">
        <f t="shared" si="5"/>
        <v>2000/11末</v>
      </c>
      <c r="B75" s="9" t="str">
        <f t="shared" si="5"/>
        <v>平成12/11末</v>
      </c>
      <c r="C75" s="16">
        <v>73</v>
      </c>
      <c r="D75" s="16">
        <v>72</v>
      </c>
      <c r="E75" s="17" t="s">
        <v>107</v>
      </c>
      <c r="F75" s="16">
        <v>282</v>
      </c>
      <c r="G75" s="16"/>
      <c r="H75" s="16">
        <v>318</v>
      </c>
      <c r="I75" s="16"/>
      <c r="J75" s="16">
        <v>600</v>
      </c>
      <c r="K75" s="16"/>
      <c r="L75" s="16">
        <v>243</v>
      </c>
      <c r="M75" s="6" t="s">
        <v>303</v>
      </c>
    </row>
    <row r="76" spans="1:13" x14ac:dyDescent="0.2">
      <c r="A76" s="7" t="str">
        <f t="shared" si="5"/>
        <v>2000/11末</v>
      </c>
      <c r="B76" s="7" t="str">
        <f t="shared" si="5"/>
        <v>平成12/11末</v>
      </c>
      <c r="C76" s="14">
        <v>74</v>
      </c>
      <c r="D76" s="14">
        <v>73</v>
      </c>
      <c r="E76" s="15" t="s">
        <v>108</v>
      </c>
      <c r="F76" s="14">
        <v>410</v>
      </c>
      <c r="G76" s="14"/>
      <c r="H76" s="14">
        <v>306</v>
      </c>
      <c r="I76" s="14"/>
      <c r="J76" s="14">
        <v>716</v>
      </c>
      <c r="K76" s="14"/>
      <c r="L76" s="14">
        <v>342</v>
      </c>
      <c r="M76" s="8" t="s">
        <v>303</v>
      </c>
    </row>
    <row r="77" spans="1:13" x14ac:dyDescent="0.2">
      <c r="A77" s="9" t="str">
        <f t="shared" si="5"/>
        <v>2000/11末</v>
      </c>
      <c r="B77" s="9" t="str">
        <f t="shared" si="5"/>
        <v>平成12/11末</v>
      </c>
      <c r="C77" s="16">
        <v>75</v>
      </c>
      <c r="D77" s="16">
        <v>74</v>
      </c>
      <c r="E77" s="17" t="s">
        <v>109</v>
      </c>
      <c r="F77" s="16">
        <v>327</v>
      </c>
      <c r="G77" s="16"/>
      <c r="H77" s="16">
        <v>339</v>
      </c>
      <c r="I77" s="16"/>
      <c r="J77" s="16">
        <v>666</v>
      </c>
      <c r="K77" s="16"/>
      <c r="L77" s="16">
        <v>216</v>
      </c>
      <c r="M77" s="6" t="s">
        <v>303</v>
      </c>
    </row>
    <row r="78" spans="1:13" x14ac:dyDescent="0.2">
      <c r="A78" s="7" t="str">
        <f t="shared" si="5"/>
        <v>2000/11末</v>
      </c>
      <c r="B78" s="7" t="str">
        <f t="shared" si="5"/>
        <v>平成12/11末</v>
      </c>
      <c r="C78" s="14">
        <v>76</v>
      </c>
      <c r="D78" s="14">
        <v>75</v>
      </c>
      <c r="E78" s="15" t="s">
        <v>110</v>
      </c>
      <c r="F78" s="14">
        <v>261</v>
      </c>
      <c r="G78" s="14"/>
      <c r="H78" s="14">
        <v>257</v>
      </c>
      <c r="I78" s="14"/>
      <c r="J78" s="14">
        <v>518</v>
      </c>
      <c r="K78" s="14"/>
      <c r="L78" s="14">
        <v>162</v>
      </c>
      <c r="M78" s="8" t="s">
        <v>303</v>
      </c>
    </row>
    <row r="79" spans="1:13" x14ac:dyDescent="0.2">
      <c r="A79" s="9" t="str">
        <f t="shared" si="5"/>
        <v>2000/11末</v>
      </c>
      <c r="B79" s="9" t="str">
        <f t="shared" si="5"/>
        <v>平成12/11末</v>
      </c>
      <c r="C79" s="16">
        <v>77</v>
      </c>
      <c r="D79" s="16">
        <v>76</v>
      </c>
      <c r="E79" s="17" t="s">
        <v>111</v>
      </c>
      <c r="F79" s="16">
        <v>94</v>
      </c>
      <c r="G79" s="16"/>
      <c r="H79" s="16">
        <v>90</v>
      </c>
      <c r="I79" s="16"/>
      <c r="J79" s="16">
        <v>184</v>
      </c>
      <c r="K79" s="16"/>
      <c r="L79" s="16">
        <v>55</v>
      </c>
      <c r="M79" s="6" t="s">
        <v>303</v>
      </c>
    </row>
    <row r="80" spans="1:13" x14ac:dyDescent="0.2">
      <c r="A80" s="7" t="str">
        <f t="shared" si="5"/>
        <v>2000/11末</v>
      </c>
      <c r="B80" s="7" t="str">
        <f t="shared" si="5"/>
        <v>平成12/11末</v>
      </c>
      <c r="C80" s="14">
        <v>78</v>
      </c>
      <c r="D80" s="14">
        <v>77</v>
      </c>
      <c r="E80" s="15" t="s">
        <v>684</v>
      </c>
      <c r="F80" s="14">
        <v>252</v>
      </c>
      <c r="G80" s="14"/>
      <c r="H80" s="14">
        <v>236</v>
      </c>
      <c r="I80" s="14"/>
      <c r="J80" s="14">
        <v>488</v>
      </c>
      <c r="K80" s="14"/>
      <c r="L80" s="14">
        <v>152</v>
      </c>
      <c r="M80" s="8" t="s">
        <v>303</v>
      </c>
    </row>
    <row r="81" spans="1:13" x14ac:dyDescent="0.2">
      <c r="A81" s="9" t="str">
        <f t="shared" si="5"/>
        <v>2000/11末</v>
      </c>
      <c r="B81" s="9" t="str">
        <f t="shared" si="5"/>
        <v>平成12/11末</v>
      </c>
      <c r="C81" s="16">
        <v>79</v>
      </c>
      <c r="D81" s="16">
        <v>80</v>
      </c>
      <c r="E81" s="17" t="s">
        <v>115</v>
      </c>
      <c r="F81" s="16">
        <v>305</v>
      </c>
      <c r="G81" s="16"/>
      <c r="H81" s="16">
        <v>274</v>
      </c>
      <c r="I81" s="16"/>
      <c r="J81" s="16">
        <v>579</v>
      </c>
      <c r="K81" s="16"/>
      <c r="L81" s="16">
        <v>244</v>
      </c>
      <c r="M81" s="6" t="s">
        <v>303</v>
      </c>
    </row>
    <row r="82" spans="1:13" x14ac:dyDescent="0.2">
      <c r="A82" s="7" t="str">
        <f t="shared" si="5"/>
        <v>2000/11末</v>
      </c>
      <c r="B82" s="7" t="str">
        <f t="shared" si="5"/>
        <v>平成12/11末</v>
      </c>
      <c r="C82" s="14">
        <v>80</v>
      </c>
      <c r="D82" s="14">
        <v>81</v>
      </c>
      <c r="E82" s="15" t="s">
        <v>116</v>
      </c>
      <c r="F82" s="14">
        <v>351</v>
      </c>
      <c r="G82" s="14"/>
      <c r="H82" s="14">
        <v>330</v>
      </c>
      <c r="I82" s="14"/>
      <c r="J82" s="14">
        <v>681</v>
      </c>
      <c r="K82" s="14"/>
      <c r="L82" s="14">
        <v>276</v>
      </c>
      <c r="M82" s="8" t="s">
        <v>303</v>
      </c>
    </row>
    <row r="83" spans="1:13" x14ac:dyDescent="0.2">
      <c r="A83" s="9" t="str">
        <f t="shared" si="5"/>
        <v>2000/11末</v>
      </c>
      <c r="B83" s="9" t="str">
        <f t="shared" si="5"/>
        <v>平成12/11末</v>
      </c>
      <c r="C83" s="16">
        <v>81</v>
      </c>
      <c r="D83" s="16">
        <v>82</v>
      </c>
      <c r="E83" s="17" t="s">
        <v>117</v>
      </c>
      <c r="F83" s="16">
        <v>238</v>
      </c>
      <c r="G83" s="16"/>
      <c r="H83" s="16">
        <v>214</v>
      </c>
      <c r="I83" s="16"/>
      <c r="J83" s="16">
        <v>452</v>
      </c>
      <c r="K83" s="16"/>
      <c r="L83" s="16">
        <v>184</v>
      </c>
      <c r="M83" s="6" t="s">
        <v>303</v>
      </c>
    </row>
    <row r="84" spans="1:13" x14ac:dyDescent="0.2">
      <c r="A84" s="7" t="str">
        <f t="shared" si="5"/>
        <v>2000/11末</v>
      </c>
      <c r="B84" s="7" t="str">
        <f t="shared" si="5"/>
        <v>平成12/11末</v>
      </c>
      <c r="C84" s="14">
        <v>82</v>
      </c>
      <c r="D84" s="14">
        <v>83</v>
      </c>
      <c r="E84" s="15" t="s">
        <v>118</v>
      </c>
      <c r="F84" s="14">
        <v>289</v>
      </c>
      <c r="G84" s="14"/>
      <c r="H84" s="14">
        <v>305</v>
      </c>
      <c r="I84" s="14"/>
      <c r="J84" s="14">
        <v>594</v>
      </c>
      <c r="K84" s="14"/>
      <c r="L84" s="14">
        <v>229</v>
      </c>
      <c r="M84" s="8" t="s">
        <v>303</v>
      </c>
    </row>
    <row r="85" spans="1:13" x14ac:dyDescent="0.2">
      <c r="A85" s="9" t="str">
        <f t="shared" ref="A85:B100" si="6">A84</f>
        <v>2000/11末</v>
      </c>
      <c r="B85" s="9" t="str">
        <f t="shared" si="6"/>
        <v>平成12/11末</v>
      </c>
      <c r="C85" s="16">
        <v>83</v>
      </c>
      <c r="D85" s="16">
        <v>84</v>
      </c>
      <c r="E85" s="17" t="s">
        <v>119</v>
      </c>
      <c r="F85" s="16">
        <v>208</v>
      </c>
      <c r="G85" s="16"/>
      <c r="H85" s="16">
        <v>201</v>
      </c>
      <c r="I85" s="16"/>
      <c r="J85" s="16">
        <v>409</v>
      </c>
      <c r="K85" s="16"/>
      <c r="L85" s="16">
        <v>155</v>
      </c>
      <c r="M85" s="6" t="s">
        <v>303</v>
      </c>
    </row>
    <row r="86" spans="1:13" x14ac:dyDescent="0.2">
      <c r="A86" s="7" t="str">
        <f t="shared" si="6"/>
        <v>2000/11末</v>
      </c>
      <c r="B86" s="7" t="str">
        <f t="shared" si="6"/>
        <v>平成12/11末</v>
      </c>
      <c r="C86" s="14">
        <v>84</v>
      </c>
      <c r="D86" s="14">
        <v>85</v>
      </c>
      <c r="E86" s="15" t="s">
        <v>120</v>
      </c>
      <c r="F86" s="14">
        <v>172</v>
      </c>
      <c r="G86" s="14"/>
      <c r="H86" s="14">
        <v>186</v>
      </c>
      <c r="I86" s="14"/>
      <c r="J86" s="14">
        <v>358</v>
      </c>
      <c r="K86" s="14"/>
      <c r="L86" s="14">
        <v>122</v>
      </c>
      <c r="M86" s="8" t="s">
        <v>303</v>
      </c>
    </row>
    <row r="87" spans="1:13" x14ac:dyDescent="0.2">
      <c r="A87" s="9" t="str">
        <f t="shared" si="6"/>
        <v>2000/11末</v>
      </c>
      <c r="B87" s="9" t="str">
        <f t="shared" si="6"/>
        <v>平成12/11末</v>
      </c>
      <c r="C87" s="16">
        <v>85</v>
      </c>
      <c r="D87" s="16">
        <v>86</v>
      </c>
      <c r="E87" s="17" t="s">
        <v>121</v>
      </c>
      <c r="F87" s="16">
        <v>263</v>
      </c>
      <c r="G87" s="16"/>
      <c r="H87" s="16">
        <v>297</v>
      </c>
      <c r="I87" s="16"/>
      <c r="J87" s="16">
        <v>560</v>
      </c>
      <c r="K87" s="16"/>
      <c r="L87" s="16">
        <v>192</v>
      </c>
      <c r="M87" s="6" t="s">
        <v>303</v>
      </c>
    </row>
    <row r="88" spans="1:13" x14ac:dyDescent="0.2">
      <c r="A88" s="7" t="str">
        <f t="shared" si="6"/>
        <v>2000/11末</v>
      </c>
      <c r="B88" s="7" t="str">
        <f t="shared" si="6"/>
        <v>平成12/11末</v>
      </c>
      <c r="C88" s="14">
        <v>86</v>
      </c>
      <c r="D88" s="14">
        <v>87</v>
      </c>
      <c r="E88" s="15" t="s">
        <v>122</v>
      </c>
      <c r="F88" s="14">
        <v>361</v>
      </c>
      <c r="G88" s="14"/>
      <c r="H88" s="14">
        <v>390</v>
      </c>
      <c r="I88" s="14"/>
      <c r="J88" s="14">
        <v>751</v>
      </c>
      <c r="K88" s="14"/>
      <c r="L88" s="14">
        <v>272</v>
      </c>
      <c r="M88" s="8" t="s">
        <v>303</v>
      </c>
    </row>
    <row r="89" spans="1:13" x14ac:dyDescent="0.2">
      <c r="A89" s="9" t="str">
        <f t="shared" si="6"/>
        <v>2000/11末</v>
      </c>
      <c r="B89" s="9" t="str">
        <f t="shared" si="6"/>
        <v>平成12/11末</v>
      </c>
      <c r="C89" s="16">
        <v>87</v>
      </c>
      <c r="D89" s="16">
        <v>88</v>
      </c>
      <c r="E89" s="17" t="s">
        <v>123</v>
      </c>
      <c r="F89" s="16">
        <v>274</v>
      </c>
      <c r="G89" s="16"/>
      <c r="H89" s="16">
        <v>272</v>
      </c>
      <c r="I89" s="16"/>
      <c r="J89" s="16">
        <v>546</v>
      </c>
      <c r="K89" s="16"/>
      <c r="L89" s="16">
        <v>204</v>
      </c>
      <c r="M89" s="6" t="s">
        <v>303</v>
      </c>
    </row>
    <row r="90" spans="1:13" x14ac:dyDescent="0.2">
      <c r="A90" s="7" t="str">
        <f t="shared" si="6"/>
        <v>2000/11末</v>
      </c>
      <c r="B90" s="7" t="str">
        <f t="shared" si="6"/>
        <v>平成12/11末</v>
      </c>
      <c r="C90" s="14">
        <v>88</v>
      </c>
      <c r="D90" s="14">
        <v>89</v>
      </c>
      <c r="E90" s="15" t="s">
        <v>124</v>
      </c>
      <c r="F90" s="14">
        <v>157</v>
      </c>
      <c r="G90" s="14"/>
      <c r="H90" s="14">
        <v>141</v>
      </c>
      <c r="I90" s="14"/>
      <c r="J90" s="14">
        <v>298</v>
      </c>
      <c r="K90" s="14"/>
      <c r="L90" s="14">
        <v>120</v>
      </c>
      <c r="M90" s="8" t="s">
        <v>303</v>
      </c>
    </row>
    <row r="91" spans="1:13" x14ac:dyDescent="0.2">
      <c r="A91" s="9" t="str">
        <f t="shared" si="6"/>
        <v>2000/11末</v>
      </c>
      <c r="B91" s="9" t="str">
        <f t="shared" si="6"/>
        <v>平成12/11末</v>
      </c>
      <c r="C91" s="16">
        <v>89</v>
      </c>
      <c r="D91" s="16">
        <v>90</v>
      </c>
      <c r="E91" s="17" t="s">
        <v>622</v>
      </c>
      <c r="F91" s="16">
        <v>428</v>
      </c>
      <c r="G91" s="16"/>
      <c r="H91" s="16">
        <v>427</v>
      </c>
      <c r="I91" s="16"/>
      <c r="J91" s="16">
        <v>855</v>
      </c>
      <c r="K91" s="16"/>
      <c r="L91" s="16">
        <v>312</v>
      </c>
      <c r="M91" s="6" t="s">
        <v>303</v>
      </c>
    </row>
    <row r="92" spans="1:13" x14ac:dyDescent="0.2">
      <c r="A92" s="7" t="str">
        <f t="shared" si="6"/>
        <v>2000/11末</v>
      </c>
      <c r="B92" s="7" t="str">
        <f t="shared" si="6"/>
        <v>平成12/11末</v>
      </c>
      <c r="C92" s="14">
        <v>90</v>
      </c>
      <c r="D92" s="14">
        <v>91</v>
      </c>
      <c r="E92" s="15" t="s">
        <v>126</v>
      </c>
      <c r="F92" s="14">
        <v>212</v>
      </c>
      <c r="G92" s="14"/>
      <c r="H92" s="14">
        <v>192</v>
      </c>
      <c r="I92" s="14"/>
      <c r="J92" s="14">
        <v>404</v>
      </c>
      <c r="K92" s="14"/>
      <c r="L92" s="14">
        <v>139</v>
      </c>
      <c r="M92" s="8" t="s">
        <v>303</v>
      </c>
    </row>
    <row r="93" spans="1:13" x14ac:dyDescent="0.2">
      <c r="A93" s="9" t="str">
        <f t="shared" si="6"/>
        <v>2000/11末</v>
      </c>
      <c r="B93" s="9" t="str">
        <f t="shared" si="6"/>
        <v>平成12/11末</v>
      </c>
      <c r="C93" s="16">
        <v>91</v>
      </c>
      <c r="D93" s="16">
        <v>92</v>
      </c>
      <c r="E93" s="17" t="s">
        <v>127</v>
      </c>
      <c r="F93" s="16">
        <v>79</v>
      </c>
      <c r="G93" s="16"/>
      <c r="H93" s="16">
        <v>71</v>
      </c>
      <c r="I93" s="16"/>
      <c r="J93" s="16">
        <v>150</v>
      </c>
      <c r="K93" s="16"/>
      <c r="L93" s="16">
        <v>61</v>
      </c>
      <c r="M93" s="6" t="s">
        <v>303</v>
      </c>
    </row>
    <row r="94" spans="1:13" x14ac:dyDescent="0.2">
      <c r="A94" s="7" t="str">
        <f t="shared" si="6"/>
        <v>2000/11末</v>
      </c>
      <c r="B94" s="7" t="str">
        <f t="shared" si="6"/>
        <v>平成12/11末</v>
      </c>
      <c r="C94" s="14">
        <v>92</v>
      </c>
      <c r="D94" s="14">
        <v>93</v>
      </c>
      <c r="E94" s="15" t="s">
        <v>128</v>
      </c>
      <c r="F94" s="14">
        <v>124</v>
      </c>
      <c r="G94" s="14"/>
      <c r="H94" s="14">
        <v>112</v>
      </c>
      <c r="I94" s="14"/>
      <c r="J94" s="14">
        <v>236</v>
      </c>
      <c r="K94" s="14"/>
      <c r="L94" s="14">
        <v>97</v>
      </c>
      <c r="M94" s="8" t="s">
        <v>303</v>
      </c>
    </row>
    <row r="95" spans="1:13" x14ac:dyDescent="0.2">
      <c r="A95" s="9" t="str">
        <f t="shared" si="6"/>
        <v>2000/11末</v>
      </c>
      <c r="B95" s="9" t="str">
        <f t="shared" si="6"/>
        <v>平成12/11末</v>
      </c>
      <c r="C95" s="16">
        <v>93</v>
      </c>
      <c r="D95" s="16">
        <v>95</v>
      </c>
      <c r="E95" s="17" t="s">
        <v>129</v>
      </c>
      <c r="F95" s="16">
        <v>127</v>
      </c>
      <c r="G95" s="16"/>
      <c r="H95" s="16">
        <v>122</v>
      </c>
      <c r="I95" s="16"/>
      <c r="J95" s="16">
        <v>249</v>
      </c>
      <c r="K95" s="16"/>
      <c r="L95" s="16">
        <v>81</v>
      </c>
      <c r="M95" s="6" t="s">
        <v>303</v>
      </c>
    </row>
    <row r="96" spans="1:13" x14ac:dyDescent="0.2">
      <c r="A96" s="7" t="str">
        <f t="shared" si="6"/>
        <v>2000/11末</v>
      </c>
      <c r="B96" s="7" t="str">
        <f t="shared" si="6"/>
        <v>平成12/11末</v>
      </c>
      <c r="C96" s="14">
        <v>94</v>
      </c>
      <c r="D96" s="14">
        <v>96</v>
      </c>
      <c r="E96" s="15" t="s">
        <v>130</v>
      </c>
      <c r="F96" s="14">
        <v>167</v>
      </c>
      <c r="G96" s="14"/>
      <c r="H96" s="14">
        <v>154</v>
      </c>
      <c r="I96" s="14"/>
      <c r="J96" s="14">
        <v>321</v>
      </c>
      <c r="K96" s="14"/>
      <c r="L96" s="14">
        <v>114</v>
      </c>
      <c r="M96" s="8" t="s">
        <v>303</v>
      </c>
    </row>
    <row r="97" spans="1:13" x14ac:dyDescent="0.2">
      <c r="A97" s="9" t="str">
        <f t="shared" si="6"/>
        <v>2000/11末</v>
      </c>
      <c r="B97" s="9" t="str">
        <f t="shared" si="6"/>
        <v>平成12/11末</v>
      </c>
      <c r="C97" s="16">
        <v>95</v>
      </c>
      <c r="D97" s="16">
        <v>97</v>
      </c>
      <c r="E97" s="17" t="s">
        <v>131</v>
      </c>
      <c r="F97" s="16">
        <v>171</v>
      </c>
      <c r="G97" s="16"/>
      <c r="H97" s="16">
        <v>172</v>
      </c>
      <c r="I97" s="16"/>
      <c r="J97" s="16">
        <v>343</v>
      </c>
      <c r="K97" s="16"/>
      <c r="L97" s="16">
        <v>123</v>
      </c>
      <c r="M97" s="6" t="s">
        <v>303</v>
      </c>
    </row>
    <row r="98" spans="1:13" x14ac:dyDescent="0.2">
      <c r="A98" s="7" t="str">
        <f t="shared" si="6"/>
        <v>2000/11末</v>
      </c>
      <c r="B98" s="7" t="str">
        <f t="shared" si="6"/>
        <v>平成12/11末</v>
      </c>
      <c r="C98" s="14">
        <v>96</v>
      </c>
      <c r="D98" s="14">
        <v>98</v>
      </c>
      <c r="E98" s="15" t="s">
        <v>132</v>
      </c>
      <c r="F98" s="14">
        <v>200</v>
      </c>
      <c r="G98" s="14"/>
      <c r="H98" s="14">
        <v>197</v>
      </c>
      <c r="I98" s="14"/>
      <c r="J98" s="14">
        <v>397</v>
      </c>
      <c r="K98" s="14"/>
      <c r="L98" s="14">
        <v>142</v>
      </c>
      <c r="M98" s="8" t="s">
        <v>303</v>
      </c>
    </row>
    <row r="99" spans="1:13" x14ac:dyDescent="0.2">
      <c r="A99" s="9" t="str">
        <f t="shared" si="6"/>
        <v>2000/11末</v>
      </c>
      <c r="B99" s="9" t="str">
        <f t="shared" si="6"/>
        <v>平成12/11末</v>
      </c>
      <c r="C99" s="16">
        <v>97</v>
      </c>
      <c r="D99" s="16">
        <v>99</v>
      </c>
      <c r="E99" s="17" t="s">
        <v>133</v>
      </c>
      <c r="F99" s="16">
        <v>97</v>
      </c>
      <c r="G99" s="16"/>
      <c r="H99" s="16">
        <v>111</v>
      </c>
      <c r="I99" s="16"/>
      <c r="J99" s="16">
        <v>208</v>
      </c>
      <c r="K99" s="16"/>
      <c r="L99" s="16">
        <v>67</v>
      </c>
      <c r="M99" s="6" t="s">
        <v>303</v>
      </c>
    </row>
    <row r="100" spans="1:13" x14ac:dyDescent="0.2">
      <c r="A100" s="7" t="str">
        <f t="shared" si="6"/>
        <v>2000/11末</v>
      </c>
      <c r="B100" s="7" t="str">
        <f t="shared" si="6"/>
        <v>平成12/11末</v>
      </c>
      <c r="C100" s="14">
        <v>98</v>
      </c>
      <c r="D100" s="14">
        <v>120</v>
      </c>
      <c r="E100" s="15" t="s">
        <v>140</v>
      </c>
      <c r="F100" s="14">
        <v>48</v>
      </c>
      <c r="G100" s="14"/>
      <c r="H100" s="14">
        <v>45</v>
      </c>
      <c r="I100" s="14"/>
      <c r="J100" s="14">
        <v>93</v>
      </c>
      <c r="K100" s="14"/>
      <c r="L100" s="14">
        <v>28</v>
      </c>
      <c r="M100" s="8" t="s">
        <v>304</v>
      </c>
    </row>
    <row r="101" spans="1:13" x14ac:dyDescent="0.2">
      <c r="A101" s="9" t="str">
        <f t="shared" ref="A101:B116" si="7">A100</f>
        <v>2000/11末</v>
      </c>
      <c r="B101" s="9" t="str">
        <f t="shared" si="7"/>
        <v>平成12/11末</v>
      </c>
      <c r="C101" s="16">
        <v>99</v>
      </c>
      <c r="D101" s="16">
        <v>140</v>
      </c>
      <c r="E101" s="17" t="s">
        <v>141</v>
      </c>
      <c r="F101" s="16">
        <v>546</v>
      </c>
      <c r="G101" s="16"/>
      <c r="H101" s="16">
        <v>564</v>
      </c>
      <c r="I101" s="16"/>
      <c r="J101" s="16">
        <v>1110</v>
      </c>
      <c r="K101" s="16"/>
      <c r="L101" s="16">
        <v>372</v>
      </c>
      <c r="M101" s="6" t="s">
        <v>304</v>
      </c>
    </row>
    <row r="102" spans="1:13" x14ac:dyDescent="0.2">
      <c r="A102" s="7" t="str">
        <f t="shared" si="7"/>
        <v>2000/11末</v>
      </c>
      <c r="B102" s="7" t="str">
        <f t="shared" si="7"/>
        <v>平成12/11末</v>
      </c>
      <c r="C102" s="14">
        <v>100</v>
      </c>
      <c r="D102" s="14">
        <v>141</v>
      </c>
      <c r="E102" s="15" t="s">
        <v>142</v>
      </c>
      <c r="F102" s="14">
        <v>475</v>
      </c>
      <c r="G102" s="14"/>
      <c r="H102" s="14">
        <v>449</v>
      </c>
      <c r="I102" s="14"/>
      <c r="J102" s="14">
        <v>924</v>
      </c>
      <c r="K102" s="14"/>
      <c r="L102" s="14">
        <v>303</v>
      </c>
      <c r="M102" s="8" t="s">
        <v>304</v>
      </c>
    </row>
    <row r="103" spans="1:13" x14ac:dyDescent="0.2">
      <c r="A103" s="9" t="str">
        <f t="shared" si="7"/>
        <v>2000/11末</v>
      </c>
      <c r="B103" s="9" t="str">
        <f t="shared" si="7"/>
        <v>平成12/11末</v>
      </c>
      <c r="C103" s="16">
        <v>101</v>
      </c>
      <c r="D103" s="16">
        <v>142</v>
      </c>
      <c r="E103" s="17" t="s">
        <v>143</v>
      </c>
      <c r="F103" s="16">
        <v>548</v>
      </c>
      <c r="G103" s="16"/>
      <c r="H103" s="16">
        <v>583</v>
      </c>
      <c r="I103" s="16"/>
      <c r="J103" s="16">
        <v>1131</v>
      </c>
      <c r="K103" s="16"/>
      <c r="L103" s="16">
        <v>420</v>
      </c>
      <c r="M103" s="6" t="s">
        <v>304</v>
      </c>
    </row>
    <row r="104" spans="1:13" x14ac:dyDescent="0.2">
      <c r="A104" s="7" t="str">
        <f t="shared" si="7"/>
        <v>2000/11末</v>
      </c>
      <c r="B104" s="7" t="str">
        <f t="shared" si="7"/>
        <v>平成12/11末</v>
      </c>
      <c r="C104" s="14">
        <v>102</v>
      </c>
      <c r="D104" s="14">
        <v>143</v>
      </c>
      <c r="E104" s="15" t="s">
        <v>144</v>
      </c>
      <c r="F104" s="14">
        <v>377</v>
      </c>
      <c r="G104" s="14"/>
      <c r="H104" s="14">
        <v>363</v>
      </c>
      <c r="I104" s="14"/>
      <c r="J104" s="14">
        <v>740</v>
      </c>
      <c r="K104" s="14"/>
      <c r="L104" s="14">
        <v>339</v>
      </c>
      <c r="M104" s="8" t="s">
        <v>304</v>
      </c>
    </row>
    <row r="105" spans="1:13" x14ac:dyDescent="0.2">
      <c r="A105" s="9" t="str">
        <f t="shared" si="7"/>
        <v>2000/11末</v>
      </c>
      <c r="B105" s="9" t="str">
        <f t="shared" si="7"/>
        <v>平成12/11末</v>
      </c>
      <c r="C105" s="16">
        <v>103</v>
      </c>
      <c r="D105" s="16">
        <v>144</v>
      </c>
      <c r="E105" s="17" t="s">
        <v>145</v>
      </c>
      <c r="F105" s="16">
        <v>40</v>
      </c>
      <c r="G105" s="16"/>
      <c r="H105" s="16">
        <v>49</v>
      </c>
      <c r="I105" s="16"/>
      <c r="J105" s="16">
        <v>89</v>
      </c>
      <c r="K105" s="16"/>
      <c r="L105" s="16">
        <v>28</v>
      </c>
      <c r="M105" s="6" t="s">
        <v>304</v>
      </c>
    </row>
    <row r="106" spans="1:13" x14ac:dyDescent="0.2">
      <c r="A106" s="7" t="str">
        <f t="shared" si="7"/>
        <v>2000/11末</v>
      </c>
      <c r="B106" s="7" t="str">
        <f t="shared" si="7"/>
        <v>平成12/11末</v>
      </c>
      <c r="C106" s="14">
        <v>104</v>
      </c>
      <c r="D106" s="14">
        <v>145</v>
      </c>
      <c r="E106" s="15" t="s">
        <v>146</v>
      </c>
      <c r="F106" s="14">
        <v>261</v>
      </c>
      <c r="G106" s="14"/>
      <c r="H106" s="14">
        <v>244</v>
      </c>
      <c r="I106" s="14"/>
      <c r="J106" s="14">
        <v>505</v>
      </c>
      <c r="K106" s="14"/>
      <c r="L106" s="14">
        <v>172</v>
      </c>
      <c r="M106" s="8" t="s">
        <v>304</v>
      </c>
    </row>
    <row r="107" spans="1:13" x14ac:dyDescent="0.2">
      <c r="A107" s="9" t="str">
        <f t="shared" si="7"/>
        <v>2000/11末</v>
      </c>
      <c r="B107" s="9" t="str">
        <f t="shared" si="7"/>
        <v>平成12/11末</v>
      </c>
      <c r="C107" s="16">
        <v>105</v>
      </c>
      <c r="D107" s="16">
        <v>146</v>
      </c>
      <c r="E107" s="17" t="s">
        <v>147</v>
      </c>
      <c r="F107" s="16">
        <v>206</v>
      </c>
      <c r="G107" s="16"/>
      <c r="H107" s="16">
        <v>216</v>
      </c>
      <c r="I107" s="16"/>
      <c r="J107" s="16">
        <v>422</v>
      </c>
      <c r="K107" s="16"/>
      <c r="L107" s="16">
        <v>147</v>
      </c>
      <c r="M107" s="6" t="s">
        <v>304</v>
      </c>
    </row>
    <row r="108" spans="1:13" x14ac:dyDescent="0.2">
      <c r="A108" s="7" t="str">
        <f t="shared" si="7"/>
        <v>2000/11末</v>
      </c>
      <c r="B108" s="7" t="str">
        <f t="shared" si="7"/>
        <v>平成12/11末</v>
      </c>
      <c r="C108" s="14">
        <v>106</v>
      </c>
      <c r="D108" s="14">
        <v>147</v>
      </c>
      <c r="E108" s="15" t="s">
        <v>148</v>
      </c>
      <c r="F108" s="14">
        <v>138</v>
      </c>
      <c r="G108" s="14"/>
      <c r="H108" s="14">
        <v>146</v>
      </c>
      <c r="I108" s="14"/>
      <c r="J108" s="14">
        <v>284</v>
      </c>
      <c r="K108" s="14"/>
      <c r="L108" s="14">
        <v>84</v>
      </c>
      <c r="M108" s="8" t="s">
        <v>304</v>
      </c>
    </row>
    <row r="109" spans="1:13" x14ac:dyDescent="0.2">
      <c r="A109" s="9" t="str">
        <f t="shared" si="7"/>
        <v>2000/11末</v>
      </c>
      <c r="B109" s="9" t="str">
        <f t="shared" si="7"/>
        <v>平成12/11末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2000/11末</v>
      </c>
      <c r="B110" s="7" t="str">
        <f t="shared" si="7"/>
        <v>平成12/11末</v>
      </c>
      <c r="C110" s="14">
        <v>108</v>
      </c>
      <c r="D110" s="14">
        <v>110</v>
      </c>
      <c r="E110" s="15" t="s">
        <v>150</v>
      </c>
      <c r="F110" s="14">
        <v>247</v>
      </c>
      <c r="G110" s="14"/>
      <c r="H110" s="14">
        <v>281</v>
      </c>
      <c r="I110" s="14"/>
      <c r="J110" s="14">
        <v>528</v>
      </c>
      <c r="K110" s="14"/>
      <c r="L110" s="14">
        <v>168</v>
      </c>
      <c r="M110" s="8" t="s">
        <v>305</v>
      </c>
    </row>
    <row r="111" spans="1:13" x14ac:dyDescent="0.2">
      <c r="A111" s="9" t="str">
        <f t="shared" si="7"/>
        <v>2000/11末</v>
      </c>
      <c r="B111" s="9" t="str">
        <f t="shared" si="7"/>
        <v>平成12/11末</v>
      </c>
      <c r="C111" s="16">
        <v>109</v>
      </c>
      <c r="D111" s="16">
        <v>111</v>
      </c>
      <c r="E111" s="17" t="s">
        <v>151</v>
      </c>
      <c r="F111" s="16">
        <v>233</v>
      </c>
      <c r="G111" s="16"/>
      <c r="H111" s="16">
        <v>227</v>
      </c>
      <c r="I111" s="16"/>
      <c r="J111" s="16">
        <v>460</v>
      </c>
      <c r="K111" s="16"/>
      <c r="L111" s="16">
        <v>152</v>
      </c>
      <c r="M111" s="6" t="s">
        <v>305</v>
      </c>
    </row>
    <row r="112" spans="1:13" x14ac:dyDescent="0.2">
      <c r="A112" s="7" t="str">
        <f t="shared" si="7"/>
        <v>2000/11末</v>
      </c>
      <c r="B112" s="7" t="str">
        <f t="shared" si="7"/>
        <v>平成12/11末</v>
      </c>
      <c r="C112" s="14">
        <v>110</v>
      </c>
      <c r="D112" s="14">
        <v>112</v>
      </c>
      <c r="E112" s="15" t="s">
        <v>152</v>
      </c>
      <c r="F112" s="14">
        <v>101</v>
      </c>
      <c r="G112" s="14"/>
      <c r="H112" s="14">
        <v>104</v>
      </c>
      <c r="I112" s="14"/>
      <c r="J112" s="14">
        <v>205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2000/11末</v>
      </c>
      <c r="B113" s="9" t="str">
        <f t="shared" si="7"/>
        <v>平成12/11末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87</v>
      </c>
      <c r="I113" s="16"/>
      <c r="J113" s="16">
        <v>152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2000/11末</v>
      </c>
      <c r="B114" s="7" t="str">
        <f t="shared" si="7"/>
        <v>平成12/11末</v>
      </c>
      <c r="C114" s="14">
        <v>112</v>
      </c>
      <c r="D114" s="14">
        <v>114</v>
      </c>
      <c r="E114" s="15" t="s">
        <v>153</v>
      </c>
      <c r="F114" s="14">
        <v>259</v>
      </c>
      <c r="G114" s="14"/>
      <c r="H114" s="14">
        <v>254</v>
      </c>
      <c r="I114" s="14"/>
      <c r="J114" s="14">
        <v>513</v>
      </c>
      <c r="K114" s="14"/>
      <c r="L114" s="14">
        <v>150</v>
      </c>
      <c r="M114" s="8" t="s">
        <v>305</v>
      </c>
    </row>
    <row r="115" spans="1:13" x14ac:dyDescent="0.2">
      <c r="A115" s="9" t="str">
        <f t="shared" si="7"/>
        <v>2000/11末</v>
      </c>
      <c r="B115" s="9" t="str">
        <f t="shared" si="7"/>
        <v>平成12/11末</v>
      </c>
      <c r="C115" s="16">
        <v>113</v>
      </c>
      <c r="D115" s="16">
        <v>115</v>
      </c>
      <c r="E115" s="17" t="s">
        <v>154</v>
      </c>
      <c r="F115" s="16">
        <v>520</v>
      </c>
      <c r="G115" s="16"/>
      <c r="H115" s="16">
        <v>512</v>
      </c>
      <c r="I115" s="16"/>
      <c r="J115" s="16">
        <v>1032</v>
      </c>
      <c r="K115" s="16"/>
      <c r="L115" s="16">
        <v>344</v>
      </c>
      <c r="M115" s="6" t="s">
        <v>305</v>
      </c>
    </row>
    <row r="116" spans="1:13" x14ac:dyDescent="0.2">
      <c r="A116" s="7" t="str">
        <f t="shared" si="7"/>
        <v>2000/11末</v>
      </c>
      <c r="B116" s="7" t="str">
        <f t="shared" si="7"/>
        <v>平成12/11末</v>
      </c>
      <c r="C116" s="14">
        <v>114</v>
      </c>
      <c r="D116" s="14">
        <v>116</v>
      </c>
      <c r="E116" s="15" t="s">
        <v>155</v>
      </c>
      <c r="F116" s="14">
        <v>15</v>
      </c>
      <c r="G116" s="14"/>
      <c r="H116" s="14">
        <v>2</v>
      </c>
      <c r="I116" s="14"/>
      <c r="J116" s="14">
        <v>17</v>
      </c>
      <c r="K116" s="14"/>
      <c r="L116" s="14">
        <v>14</v>
      </c>
      <c r="M116" s="8" t="s">
        <v>305</v>
      </c>
    </row>
    <row r="117" spans="1:13" x14ac:dyDescent="0.2">
      <c r="A117" s="9" t="str">
        <f t="shared" ref="A117:B132" si="8">A116</f>
        <v>2000/11末</v>
      </c>
      <c r="B117" s="9" t="str">
        <f t="shared" si="8"/>
        <v>平成12/11末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2000/11末</v>
      </c>
      <c r="B118" s="7" t="str">
        <f t="shared" si="8"/>
        <v>平成12/11末</v>
      </c>
      <c r="C118" s="14">
        <v>116</v>
      </c>
      <c r="D118" s="14">
        <v>118</v>
      </c>
      <c r="E118" s="15" t="s">
        <v>157</v>
      </c>
      <c r="F118" s="14">
        <v>271</v>
      </c>
      <c r="G118" s="14"/>
      <c r="H118" s="14">
        <v>252</v>
      </c>
      <c r="I118" s="14"/>
      <c r="J118" s="14">
        <v>523</v>
      </c>
      <c r="K118" s="14"/>
      <c r="L118" s="14">
        <v>153</v>
      </c>
      <c r="M118" s="8" t="s">
        <v>305</v>
      </c>
    </row>
    <row r="119" spans="1:13" x14ac:dyDescent="0.2">
      <c r="A119" s="9" t="str">
        <f t="shared" si="8"/>
        <v>2000/11末</v>
      </c>
      <c r="B119" s="9" t="str">
        <f t="shared" si="8"/>
        <v>平成12/11末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2000/11末</v>
      </c>
      <c r="B120" s="7" t="str">
        <f t="shared" si="8"/>
        <v>平成12/11末</v>
      </c>
      <c r="C120" s="14">
        <v>118</v>
      </c>
      <c r="D120" s="14">
        <v>122</v>
      </c>
      <c r="E120" s="15" t="s">
        <v>159</v>
      </c>
      <c r="F120" s="14">
        <v>60</v>
      </c>
      <c r="G120" s="14"/>
      <c r="H120" s="14">
        <v>73</v>
      </c>
      <c r="I120" s="14"/>
      <c r="J120" s="14">
        <v>133</v>
      </c>
      <c r="K120" s="14"/>
      <c r="L120" s="14">
        <v>33</v>
      </c>
      <c r="M120" s="8" t="s">
        <v>305</v>
      </c>
    </row>
    <row r="121" spans="1:13" x14ac:dyDescent="0.2">
      <c r="A121" s="9" t="str">
        <f t="shared" si="8"/>
        <v>2000/11末</v>
      </c>
      <c r="B121" s="9" t="str">
        <f t="shared" si="8"/>
        <v>平成12/11末</v>
      </c>
      <c r="C121" s="16">
        <v>119</v>
      </c>
      <c r="D121" s="16">
        <v>123</v>
      </c>
      <c r="E121" s="17" t="s">
        <v>160</v>
      </c>
      <c r="F121" s="16">
        <v>409</v>
      </c>
      <c r="G121" s="16"/>
      <c r="H121" s="16">
        <v>409</v>
      </c>
      <c r="I121" s="16"/>
      <c r="J121" s="16">
        <v>818</v>
      </c>
      <c r="K121" s="16"/>
      <c r="L121" s="16">
        <v>243</v>
      </c>
      <c r="M121" s="6" t="s">
        <v>305</v>
      </c>
    </row>
    <row r="122" spans="1:13" x14ac:dyDescent="0.2">
      <c r="A122" s="7" t="str">
        <f t="shared" si="8"/>
        <v>2000/11末</v>
      </c>
      <c r="B122" s="7" t="str">
        <f t="shared" si="8"/>
        <v>平成12/11末</v>
      </c>
      <c r="C122" s="14">
        <v>120</v>
      </c>
      <c r="D122" s="14">
        <v>124</v>
      </c>
      <c r="E122" s="15" t="s">
        <v>161</v>
      </c>
      <c r="F122" s="14">
        <v>157</v>
      </c>
      <c r="G122" s="14"/>
      <c r="H122" s="14">
        <v>178</v>
      </c>
      <c r="I122" s="14"/>
      <c r="J122" s="14">
        <v>335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2000/11末</v>
      </c>
      <c r="B123" s="9" t="str">
        <f t="shared" si="8"/>
        <v>平成12/11末</v>
      </c>
      <c r="C123" s="16">
        <v>121</v>
      </c>
      <c r="D123" s="16">
        <v>125</v>
      </c>
      <c r="E123" s="17" t="s">
        <v>683</v>
      </c>
      <c r="F123" s="16">
        <v>322</v>
      </c>
      <c r="G123" s="16"/>
      <c r="H123" s="16">
        <v>325</v>
      </c>
      <c r="I123" s="16"/>
      <c r="J123" s="16">
        <v>647</v>
      </c>
      <c r="K123" s="16"/>
      <c r="L123" s="16">
        <v>184</v>
      </c>
      <c r="M123" s="6" t="s">
        <v>305</v>
      </c>
    </row>
    <row r="124" spans="1:13" x14ac:dyDescent="0.2">
      <c r="A124" s="7" t="str">
        <f t="shared" si="8"/>
        <v>2000/11末</v>
      </c>
      <c r="B124" s="7" t="str">
        <f t="shared" si="8"/>
        <v>平成12/11末</v>
      </c>
      <c r="C124" s="14">
        <v>122</v>
      </c>
      <c r="D124" s="14">
        <v>126</v>
      </c>
      <c r="E124" s="15" t="s">
        <v>163</v>
      </c>
      <c r="F124" s="14">
        <v>125</v>
      </c>
      <c r="G124" s="14"/>
      <c r="H124" s="14">
        <v>142</v>
      </c>
      <c r="I124" s="14"/>
      <c r="J124" s="14">
        <v>267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2000/11末</v>
      </c>
      <c r="B125" s="9" t="str">
        <f t="shared" si="8"/>
        <v>平成12/11末</v>
      </c>
      <c r="C125" s="16">
        <v>123</v>
      </c>
      <c r="D125" s="16">
        <v>127</v>
      </c>
      <c r="E125" s="17" t="s">
        <v>164</v>
      </c>
      <c r="F125" s="16">
        <v>37</v>
      </c>
      <c r="G125" s="16"/>
      <c r="H125" s="16">
        <v>44</v>
      </c>
      <c r="I125" s="16"/>
      <c r="J125" s="16">
        <v>81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2000/11末</v>
      </c>
      <c r="B126" s="7" t="str">
        <f t="shared" si="8"/>
        <v>平成12/11末</v>
      </c>
      <c r="C126" s="14">
        <v>124</v>
      </c>
      <c r="D126" s="14">
        <v>128</v>
      </c>
      <c r="E126" s="15" t="s">
        <v>165</v>
      </c>
      <c r="F126" s="14">
        <v>124</v>
      </c>
      <c r="G126" s="14"/>
      <c r="H126" s="14">
        <v>138</v>
      </c>
      <c r="I126" s="14"/>
      <c r="J126" s="14">
        <v>262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2000/11末</v>
      </c>
      <c r="B127" s="9" t="str">
        <f t="shared" si="8"/>
        <v>平成12/11末</v>
      </c>
      <c r="C127" s="16">
        <v>125</v>
      </c>
      <c r="D127" s="16">
        <v>129</v>
      </c>
      <c r="E127" s="17" t="s">
        <v>166</v>
      </c>
      <c r="F127" s="16">
        <v>94</v>
      </c>
      <c r="G127" s="16"/>
      <c r="H127" s="16">
        <v>106</v>
      </c>
      <c r="I127" s="16"/>
      <c r="J127" s="16">
        <v>200</v>
      </c>
      <c r="K127" s="16"/>
      <c r="L127" s="16">
        <v>48</v>
      </c>
      <c r="M127" s="6" t="s">
        <v>305</v>
      </c>
    </row>
    <row r="128" spans="1:13" x14ac:dyDescent="0.2">
      <c r="A128" s="7" t="str">
        <f t="shared" si="8"/>
        <v>2000/11末</v>
      </c>
      <c r="B128" s="7" t="str">
        <f t="shared" si="8"/>
        <v>平成12/11末</v>
      </c>
      <c r="C128" s="14">
        <v>126</v>
      </c>
      <c r="D128" s="14">
        <v>150</v>
      </c>
      <c r="E128" s="15" t="s">
        <v>169</v>
      </c>
      <c r="F128" s="14">
        <v>202</v>
      </c>
      <c r="G128" s="14"/>
      <c r="H128" s="14">
        <v>215</v>
      </c>
      <c r="I128" s="14"/>
      <c r="J128" s="14">
        <v>417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2000/11末</v>
      </c>
      <c r="B129" s="9" t="str">
        <f t="shared" si="8"/>
        <v>平成12/11末</v>
      </c>
      <c r="C129" s="16">
        <v>127</v>
      </c>
      <c r="D129" s="16">
        <v>151</v>
      </c>
      <c r="E129" s="17" t="s">
        <v>170</v>
      </c>
      <c r="F129" s="16">
        <v>403</v>
      </c>
      <c r="G129" s="16"/>
      <c r="H129" s="16">
        <v>402</v>
      </c>
      <c r="I129" s="16"/>
      <c r="J129" s="16">
        <v>805</v>
      </c>
      <c r="K129" s="16"/>
      <c r="L129" s="16">
        <v>227</v>
      </c>
      <c r="M129" s="6" t="s">
        <v>306</v>
      </c>
    </row>
    <row r="130" spans="1:13" x14ac:dyDescent="0.2">
      <c r="A130" s="7" t="str">
        <f t="shared" si="8"/>
        <v>2000/11末</v>
      </c>
      <c r="B130" s="7" t="str">
        <f t="shared" si="8"/>
        <v>平成12/11末</v>
      </c>
      <c r="C130" s="14">
        <v>128</v>
      </c>
      <c r="D130" s="14">
        <v>152</v>
      </c>
      <c r="E130" s="15" t="s">
        <v>171</v>
      </c>
      <c r="F130" s="14">
        <v>400</v>
      </c>
      <c r="G130" s="14"/>
      <c r="H130" s="14">
        <v>431</v>
      </c>
      <c r="I130" s="14"/>
      <c r="J130" s="14">
        <v>831</v>
      </c>
      <c r="K130" s="14"/>
      <c r="L130" s="14">
        <v>224</v>
      </c>
      <c r="M130" s="8" t="s">
        <v>306</v>
      </c>
    </row>
    <row r="131" spans="1:13" x14ac:dyDescent="0.2">
      <c r="A131" s="9" t="str">
        <f t="shared" si="8"/>
        <v>2000/11末</v>
      </c>
      <c r="B131" s="9" t="str">
        <f t="shared" si="8"/>
        <v>平成12/11末</v>
      </c>
      <c r="C131" s="16">
        <v>129</v>
      </c>
      <c r="D131" s="16">
        <v>153</v>
      </c>
      <c r="E131" s="17" t="s">
        <v>172</v>
      </c>
      <c r="F131" s="16">
        <v>182</v>
      </c>
      <c r="G131" s="16"/>
      <c r="H131" s="16">
        <v>187</v>
      </c>
      <c r="I131" s="16"/>
      <c r="J131" s="16">
        <v>369</v>
      </c>
      <c r="K131" s="16"/>
      <c r="L131" s="16">
        <v>108</v>
      </c>
      <c r="M131" s="6" t="s">
        <v>306</v>
      </c>
    </row>
    <row r="132" spans="1:13" x14ac:dyDescent="0.2">
      <c r="A132" s="7" t="str">
        <f t="shared" si="8"/>
        <v>2000/11末</v>
      </c>
      <c r="B132" s="7" t="str">
        <f t="shared" si="8"/>
        <v>平成12/11末</v>
      </c>
      <c r="C132" s="14">
        <v>130</v>
      </c>
      <c r="D132" s="14">
        <v>154</v>
      </c>
      <c r="E132" s="15" t="s">
        <v>173</v>
      </c>
      <c r="F132" s="14">
        <v>168</v>
      </c>
      <c r="G132" s="14"/>
      <c r="H132" s="14">
        <v>187</v>
      </c>
      <c r="I132" s="14"/>
      <c r="J132" s="14">
        <v>355</v>
      </c>
      <c r="K132" s="14"/>
      <c r="L132" s="14">
        <v>93</v>
      </c>
      <c r="M132" s="8" t="s">
        <v>306</v>
      </c>
    </row>
    <row r="133" spans="1:13" x14ac:dyDescent="0.2">
      <c r="A133" s="9" t="str">
        <f t="shared" ref="A133:B148" si="9">A132</f>
        <v>2000/11末</v>
      </c>
      <c r="B133" s="9" t="str">
        <f t="shared" si="9"/>
        <v>平成12/11末</v>
      </c>
      <c r="C133" s="16">
        <v>131</v>
      </c>
      <c r="D133" s="16">
        <v>155</v>
      </c>
      <c r="E133" s="17" t="s">
        <v>174</v>
      </c>
      <c r="F133" s="16">
        <v>138</v>
      </c>
      <c r="G133" s="16"/>
      <c r="H133" s="16">
        <v>131</v>
      </c>
      <c r="I133" s="16"/>
      <c r="J133" s="16">
        <v>269</v>
      </c>
      <c r="K133" s="16"/>
      <c r="L133" s="16">
        <v>88</v>
      </c>
      <c r="M133" s="6" t="s">
        <v>306</v>
      </c>
    </row>
    <row r="134" spans="1:13" x14ac:dyDescent="0.2">
      <c r="A134" s="7" t="str">
        <f t="shared" si="9"/>
        <v>2000/11末</v>
      </c>
      <c r="B134" s="7" t="str">
        <f t="shared" si="9"/>
        <v>平成12/11末</v>
      </c>
      <c r="C134" s="14">
        <v>132</v>
      </c>
      <c r="D134" s="14">
        <v>157</v>
      </c>
      <c r="E134" s="15" t="s">
        <v>175</v>
      </c>
      <c r="F134" s="14">
        <v>99</v>
      </c>
      <c r="G134" s="14"/>
      <c r="H134" s="14">
        <v>99</v>
      </c>
      <c r="I134" s="14"/>
      <c r="J134" s="14">
        <v>198</v>
      </c>
      <c r="K134" s="14"/>
      <c r="L134" s="14">
        <v>189</v>
      </c>
      <c r="M134" s="8" t="s">
        <v>306</v>
      </c>
    </row>
    <row r="135" spans="1:13" x14ac:dyDescent="0.2">
      <c r="A135" s="9" t="str">
        <f t="shared" si="9"/>
        <v>2000/11末</v>
      </c>
      <c r="B135" s="9" t="str">
        <f t="shared" si="9"/>
        <v>平成12/11末</v>
      </c>
      <c r="C135" s="16">
        <v>133</v>
      </c>
      <c r="D135" s="16">
        <v>158</v>
      </c>
      <c r="E135" s="17" t="s">
        <v>176</v>
      </c>
      <c r="F135" s="16">
        <v>18</v>
      </c>
      <c r="G135" s="16"/>
      <c r="H135" s="16">
        <v>82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2000/11末</v>
      </c>
      <c r="B136" s="7" t="str">
        <f t="shared" si="9"/>
        <v>平成12/11末</v>
      </c>
      <c r="C136" s="14">
        <v>134</v>
      </c>
      <c r="D136" s="14">
        <v>159</v>
      </c>
      <c r="E136" s="15" t="s">
        <v>177</v>
      </c>
      <c r="F136" s="14">
        <v>23</v>
      </c>
      <c r="G136" s="14"/>
      <c r="H136" s="14">
        <v>56</v>
      </c>
      <c r="I136" s="14"/>
      <c r="J136" s="14">
        <v>79</v>
      </c>
      <c r="K136" s="14"/>
      <c r="L136" s="14">
        <v>76</v>
      </c>
      <c r="M136" s="8" t="s">
        <v>307</v>
      </c>
    </row>
    <row r="137" spans="1:13" x14ac:dyDescent="0.2">
      <c r="A137" s="9" t="str">
        <f t="shared" si="9"/>
        <v>2000/11末</v>
      </c>
      <c r="B137" s="9" t="str">
        <f t="shared" si="9"/>
        <v>平成12/11末</v>
      </c>
      <c r="C137" s="16">
        <v>135</v>
      </c>
      <c r="D137" s="16">
        <v>160</v>
      </c>
      <c r="E137" s="17" t="s">
        <v>624</v>
      </c>
      <c r="F137" s="16">
        <v>114</v>
      </c>
      <c r="G137" s="16"/>
      <c r="H137" s="16">
        <v>100</v>
      </c>
      <c r="I137" s="16"/>
      <c r="J137" s="16">
        <v>214</v>
      </c>
      <c r="K137" s="16"/>
      <c r="L137" s="16">
        <v>91</v>
      </c>
      <c r="M137" s="6" t="s">
        <v>307</v>
      </c>
    </row>
    <row r="138" spans="1:13" x14ac:dyDescent="0.2">
      <c r="A138" s="7" t="str">
        <f t="shared" si="9"/>
        <v>2000/11末</v>
      </c>
      <c r="B138" s="7" t="str">
        <f t="shared" si="9"/>
        <v>平成12/11末</v>
      </c>
      <c r="C138" s="14">
        <v>136</v>
      </c>
      <c r="D138" s="14">
        <v>161</v>
      </c>
      <c r="E138" s="15" t="s">
        <v>178</v>
      </c>
      <c r="F138" s="14">
        <v>180</v>
      </c>
      <c r="G138" s="14"/>
      <c r="H138" s="14">
        <v>173</v>
      </c>
      <c r="I138" s="14"/>
      <c r="J138" s="14">
        <v>353</v>
      </c>
      <c r="K138" s="14"/>
      <c r="L138" s="14">
        <v>123</v>
      </c>
      <c r="M138" s="8" t="s">
        <v>307</v>
      </c>
    </row>
    <row r="139" spans="1:13" x14ac:dyDescent="0.2">
      <c r="A139" s="9" t="str">
        <f t="shared" si="9"/>
        <v>2000/11末</v>
      </c>
      <c r="B139" s="9" t="str">
        <f t="shared" si="9"/>
        <v>平成12/11末</v>
      </c>
      <c r="C139" s="16">
        <v>137</v>
      </c>
      <c r="D139" s="16">
        <v>162</v>
      </c>
      <c r="E139" s="17" t="s">
        <v>179</v>
      </c>
      <c r="F139" s="16">
        <v>114</v>
      </c>
      <c r="G139" s="16"/>
      <c r="H139" s="16">
        <v>98</v>
      </c>
      <c r="I139" s="16"/>
      <c r="J139" s="16">
        <v>212</v>
      </c>
      <c r="K139" s="16"/>
      <c r="L139" s="16">
        <v>78</v>
      </c>
      <c r="M139" s="6" t="s">
        <v>307</v>
      </c>
    </row>
    <row r="140" spans="1:13" x14ac:dyDescent="0.2">
      <c r="A140" s="7" t="str">
        <f t="shared" si="9"/>
        <v>2000/11末</v>
      </c>
      <c r="B140" s="7" t="str">
        <f t="shared" si="9"/>
        <v>平成12/11末</v>
      </c>
      <c r="C140" s="14">
        <v>138</v>
      </c>
      <c r="D140" s="14">
        <v>163</v>
      </c>
      <c r="E140" s="15" t="s">
        <v>180</v>
      </c>
      <c r="F140" s="14">
        <v>62</v>
      </c>
      <c r="G140" s="14"/>
      <c r="H140" s="14">
        <v>65</v>
      </c>
      <c r="I140" s="14"/>
      <c r="J140" s="14">
        <v>127</v>
      </c>
      <c r="K140" s="14"/>
      <c r="L140" s="14">
        <v>39</v>
      </c>
      <c r="M140" s="8" t="s">
        <v>307</v>
      </c>
    </row>
    <row r="141" spans="1:13" x14ac:dyDescent="0.2">
      <c r="A141" s="9" t="str">
        <f t="shared" si="9"/>
        <v>2000/11末</v>
      </c>
      <c r="B141" s="9" t="str">
        <f t="shared" si="9"/>
        <v>平成12/11末</v>
      </c>
      <c r="C141" s="16">
        <v>139</v>
      </c>
      <c r="D141" s="16">
        <v>164</v>
      </c>
      <c r="E141" s="17" t="s">
        <v>181</v>
      </c>
      <c r="F141" s="16">
        <v>91</v>
      </c>
      <c r="G141" s="16"/>
      <c r="H141" s="16">
        <v>105</v>
      </c>
      <c r="I141" s="16"/>
      <c r="J141" s="16">
        <v>196</v>
      </c>
      <c r="K141" s="16"/>
      <c r="L141" s="16">
        <v>60</v>
      </c>
      <c r="M141" s="6" t="s">
        <v>307</v>
      </c>
    </row>
    <row r="142" spans="1:13" x14ac:dyDescent="0.2">
      <c r="A142" s="7" t="str">
        <f t="shared" si="9"/>
        <v>2000/11末</v>
      </c>
      <c r="B142" s="7" t="str">
        <f t="shared" si="9"/>
        <v>平成12/11末</v>
      </c>
      <c r="C142" s="14">
        <v>140</v>
      </c>
      <c r="D142" s="14">
        <v>165</v>
      </c>
      <c r="E142" s="15" t="s">
        <v>182</v>
      </c>
      <c r="F142" s="14">
        <v>71</v>
      </c>
      <c r="G142" s="14"/>
      <c r="H142" s="14">
        <v>77</v>
      </c>
      <c r="I142" s="14"/>
      <c r="J142" s="14">
        <v>148</v>
      </c>
      <c r="K142" s="14"/>
      <c r="L142" s="14">
        <v>42</v>
      </c>
      <c r="M142" s="8" t="s">
        <v>307</v>
      </c>
    </row>
    <row r="143" spans="1:13" x14ac:dyDescent="0.2">
      <c r="A143" s="9" t="str">
        <f t="shared" si="9"/>
        <v>2000/11末</v>
      </c>
      <c r="B143" s="9" t="str">
        <f t="shared" si="9"/>
        <v>平成12/11末</v>
      </c>
      <c r="C143" s="16">
        <v>141</v>
      </c>
      <c r="D143" s="16">
        <v>166</v>
      </c>
      <c r="E143" s="17" t="s">
        <v>183</v>
      </c>
      <c r="F143" s="16">
        <v>182</v>
      </c>
      <c r="G143" s="16"/>
      <c r="H143" s="16">
        <v>201</v>
      </c>
      <c r="I143" s="16"/>
      <c r="J143" s="16">
        <v>383</v>
      </c>
      <c r="K143" s="16"/>
      <c r="L143" s="16">
        <v>106</v>
      </c>
      <c r="M143" s="6" t="s">
        <v>307</v>
      </c>
    </row>
    <row r="144" spans="1:13" x14ac:dyDescent="0.2">
      <c r="A144" s="7" t="str">
        <f t="shared" si="9"/>
        <v>2000/11末</v>
      </c>
      <c r="B144" s="7" t="str">
        <f t="shared" si="9"/>
        <v>平成12/11末</v>
      </c>
      <c r="C144" s="14">
        <v>142</v>
      </c>
      <c r="D144" s="14">
        <v>167</v>
      </c>
      <c r="E144" s="15" t="s">
        <v>184</v>
      </c>
      <c r="F144" s="14">
        <v>200</v>
      </c>
      <c r="G144" s="14"/>
      <c r="H144" s="14">
        <v>203</v>
      </c>
      <c r="I144" s="14"/>
      <c r="J144" s="14">
        <v>403</v>
      </c>
      <c r="K144" s="14"/>
      <c r="L144" s="14">
        <v>117</v>
      </c>
      <c r="M144" s="8" t="s">
        <v>307</v>
      </c>
    </row>
    <row r="145" spans="1:13" x14ac:dyDescent="0.2">
      <c r="A145" s="9" t="str">
        <f t="shared" si="9"/>
        <v>2000/11末</v>
      </c>
      <c r="B145" s="9" t="str">
        <f t="shared" si="9"/>
        <v>平成12/11末</v>
      </c>
      <c r="C145" s="16">
        <v>143</v>
      </c>
      <c r="D145" s="16">
        <v>168</v>
      </c>
      <c r="E145" s="17" t="s">
        <v>185</v>
      </c>
      <c r="F145" s="16">
        <v>336</v>
      </c>
      <c r="G145" s="16"/>
      <c r="H145" s="16">
        <v>315</v>
      </c>
      <c r="I145" s="16"/>
      <c r="J145" s="16">
        <v>651</v>
      </c>
      <c r="K145" s="16"/>
      <c r="L145" s="16">
        <v>219</v>
      </c>
      <c r="M145" s="6" t="s">
        <v>307</v>
      </c>
    </row>
    <row r="146" spans="1:13" x14ac:dyDescent="0.2">
      <c r="A146" s="7" t="str">
        <f t="shared" si="9"/>
        <v>2000/11末</v>
      </c>
      <c r="B146" s="7" t="str">
        <f t="shared" si="9"/>
        <v>平成12/11末</v>
      </c>
      <c r="C146" s="14">
        <v>144</v>
      </c>
      <c r="D146" s="14">
        <v>169</v>
      </c>
      <c r="E146" s="15" t="s">
        <v>186</v>
      </c>
      <c r="F146" s="14">
        <v>195</v>
      </c>
      <c r="G146" s="14"/>
      <c r="H146" s="14">
        <v>210</v>
      </c>
      <c r="I146" s="14"/>
      <c r="J146" s="14">
        <v>405</v>
      </c>
      <c r="K146" s="14"/>
      <c r="L146" s="14">
        <v>125</v>
      </c>
      <c r="M146" s="8" t="s">
        <v>307</v>
      </c>
    </row>
    <row r="147" spans="1:13" x14ac:dyDescent="0.2">
      <c r="A147" s="9" t="str">
        <f t="shared" si="9"/>
        <v>2000/11末</v>
      </c>
      <c r="B147" s="9" t="str">
        <f t="shared" si="9"/>
        <v>平成12/11末</v>
      </c>
      <c r="C147" s="16">
        <v>145</v>
      </c>
      <c r="D147" s="16">
        <v>170</v>
      </c>
      <c r="E147" s="17" t="s">
        <v>187</v>
      </c>
      <c r="F147" s="16">
        <v>538</v>
      </c>
      <c r="G147" s="16"/>
      <c r="H147" s="16">
        <v>558</v>
      </c>
      <c r="I147" s="16"/>
      <c r="J147" s="16">
        <v>1096</v>
      </c>
      <c r="K147" s="16"/>
      <c r="L147" s="16">
        <v>311</v>
      </c>
      <c r="M147" s="6" t="s">
        <v>307</v>
      </c>
    </row>
    <row r="148" spans="1:13" x14ac:dyDescent="0.2">
      <c r="A148" s="7" t="str">
        <f t="shared" si="9"/>
        <v>2000/11末</v>
      </c>
      <c r="B148" s="7" t="str">
        <f t="shared" si="9"/>
        <v>平成12/11末</v>
      </c>
      <c r="C148" s="14">
        <v>146</v>
      </c>
      <c r="D148" s="14">
        <v>171</v>
      </c>
      <c r="E148" s="15" t="s">
        <v>188</v>
      </c>
      <c r="F148" s="14">
        <v>326</v>
      </c>
      <c r="G148" s="14"/>
      <c r="H148" s="14">
        <v>337</v>
      </c>
      <c r="I148" s="14"/>
      <c r="J148" s="14">
        <v>663</v>
      </c>
      <c r="K148" s="14"/>
      <c r="L148" s="14">
        <v>175</v>
      </c>
      <c r="M148" s="8" t="s">
        <v>307</v>
      </c>
    </row>
    <row r="149" spans="1:13" x14ac:dyDescent="0.2">
      <c r="A149" s="9" t="str">
        <f t="shared" ref="A149:B164" si="10">A148</f>
        <v>2000/11末</v>
      </c>
      <c r="B149" s="9" t="str">
        <f t="shared" si="10"/>
        <v>平成12/11末</v>
      </c>
      <c r="C149" s="16">
        <v>147</v>
      </c>
      <c r="D149" s="16">
        <v>172</v>
      </c>
      <c r="E149" s="17" t="s">
        <v>189</v>
      </c>
      <c r="F149" s="16">
        <v>508</v>
      </c>
      <c r="G149" s="16"/>
      <c r="H149" s="16">
        <v>492</v>
      </c>
      <c r="I149" s="16"/>
      <c r="J149" s="16">
        <v>1000</v>
      </c>
      <c r="K149" s="16"/>
      <c r="L149" s="16">
        <v>307</v>
      </c>
      <c r="M149" s="6" t="s">
        <v>307</v>
      </c>
    </row>
    <row r="150" spans="1:13" x14ac:dyDescent="0.2">
      <c r="A150" s="7" t="str">
        <f t="shared" si="10"/>
        <v>2000/11末</v>
      </c>
      <c r="B150" s="7" t="str">
        <f t="shared" si="10"/>
        <v>平成12/11末</v>
      </c>
      <c r="C150" s="14">
        <v>148</v>
      </c>
      <c r="D150" s="14">
        <v>173</v>
      </c>
      <c r="E150" s="15" t="s">
        <v>190</v>
      </c>
      <c r="F150" s="14">
        <v>322</v>
      </c>
      <c r="G150" s="14"/>
      <c r="H150" s="14">
        <v>308</v>
      </c>
      <c r="I150" s="14"/>
      <c r="J150" s="14">
        <v>630</v>
      </c>
      <c r="K150" s="14"/>
      <c r="L150" s="14">
        <v>184</v>
      </c>
      <c r="M150" s="8" t="s">
        <v>307</v>
      </c>
    </row>
    <row r="151" spans="1:13" x14ac:dyDescent="0.2">
      <c r="A151" s="9" t="str">
        <f t="shared" si="10"/>
        <v>2000/11末</v>
      </c>
      <c r="B151" s="9" t="str">
        <f t="shared" si="10"/>
        <v>平成12/11末</v>
      </c>
      <c r="C151" s="16">
        <v>149</v>
      </c>
      <c r="D151" s="16">
        <v>174</v>
      </c>
      <c r="E151" s="17" t="s">
        <v>625</v>
      </c>
      <c r="F151" s="16">
        <v>1</v>
      </c>
      <c r="G151" s="16"/>
      <c r="H151" s="16">
        <v>1</v>
      </c>
      <c r="I151" s="16"/>
      <c r="J151" s="16">
        <v>2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2000/11末</v>
      </c>
      <c r="B152" s="7" t="str">
        <f t="shared" si="10"/>
        <v>平成12/11末</v>
      </c>
      <c r="C152" s="14">
        <v>150</v>
      </c>
      <c r="D152" s="14">
        <v>175</v>
      </c>
      <c r="E152" s="15" t="s">
        <v>626</v>
      </c>
      <c r="F152" s="14">
        <v>227</v>
      </c>
      <c r="G152" s="14"/>
      <c r="H152" s="14">
        <v>225</v>
      </c>
      <c r="I152" s="14"/>
      <c r="J152" s="14">
        <v>452</v>
      </c>
      <c r="K152" s="14"/>
      <c r="L152" s="14">
        <v>150</v>
      </c>
      <c r="M152" s="8" t="s">
        <v>307</v>
      </c>
    </row>
    <row r="153" spans="1:13" x14ac:dyDescent="0.2">
      <c r="A153" s="9" t="str">
        <f t="shared" si="10"/>
        <v>2000/11末</v>
      </c>
      <c r="B153" s="9" t="str">
        <f t="shared" si="10"/>
        <v>平成12/11末</v>
      </c>
      <c r="C153" s="16">
        <v>151</v>
      </c>
      <c r="D153" s="16">
        <v>176</v>
      </c>
      <c r="E153" s="17" t="s">
        <v>627</v>
      </c>
      <c r="F153" s="16">
        <v>143</v>
      </c>
      <c r="G153" s="16"/>
      <c r="H153" s="16">
        <v>154</v>
      </c>
      <c r="I153" s="16"/>
      <c r="J153" s="16">
        <v>297</v>
      </c>
      <c r="K153" s="16"/>
      <c r="L153" s="16">
        <v>95</v>
      </c>
      <c r="M153" s="6" t="s">
        <v>307</v>
      </c>
    </row>
    <row r="154" spans="1:13" x14ac:dyDescent="0.2">
      <c r="A154" s="7" t="str">
        <f t="shared" si="10"/>
        <v>2000/11末</v>
      </c>
      <c r="B154" s="7" t="str">
        <f t="shared" si="10"/>
        <v>平成12/11末</v>
      </c>
      <c r="C154" s="14">
        <v>152</v>
      </c>
      <c r="D154" s="14">
        <v>177</v>
      </c>
      <c r="E154" s="15" t="s">
        <v>191</v>
      </c>
      <c r="F154" s="14">
        <v>73</v>
      </c>
      <c r="G154" s="14"/>
      <c r="H154" s="14">
        <v>68</v>
      </c>
      <c r="I154" s="14"/>
      <c r="J154" s="14">
        <v>141</v>
      </c>
      <c r="K154" s="14"/>
      <c r="L154" s="14">
        <v>48</v>
      </c>
      <c r="M154" s="8" t="s">
        <v>307</v>
      </c>
    </row>
    <row r="155" spans="1:13" x14ac:dyDescent="0.2">
      <c r="A155" s="9" t="str">
        <f t="shared" si="10"/>
        <v>2000/11末</v>
      </c>
      <c r="B155" s="9" t="str">
        <f t="shared" si="10"/>
        <v>平成12/11末</v>
      </c>
      <c r="C155" s="16">
        <v>153</v>
      </c>
      <c r="D155" s="16">
        <v>178</v>
      </c>
      <c r="E155" s="17" t="s">
        <v>192</v>
      </c>
      <c r="F155" s="16">
        <v>63</v>
      </c>
      <c r="G155" s="16"/>
      <c r="H155" s="16">
        <v>67</v>
      </c>
      <c r="I155" s="16"/>
      <c r="J155" s="16">
        <v>130</v>
      </c>
      <c r="K155" s="16"/>
      <c r="L155" s="16">
        <v>42</v>
      </c>
      <c r="M155" s="6" t="s">
        <v>307</v>
      </c>
    </row>
    <row r="156" spans="1:13" x14ac:dyDescent="0.2">
      <c r="A156" s="7" t="str">
        <f t="shared" si="10"/>
        <v>2000/11末</v>
      </c>
      <c r="B156" s="7" t="str">
        <f t="shared" si="10"/>
        <v>平成12/11末</v>
      </c>
      <c r="C156" s="14">
        <v>154</v>
      </c>
      <c r="D156" s="14">
        <v>179</v>
      </c>
      <c r="E156" s="15" t="s">
        <v>193</v>
      </c>
      <c r="F156" s="14">
        <v>220</v>
      </c>
      <c r="G156" s="14"/>
      <c r="H156" s="14">
        <v>232</v>
      </c>
      <c r="I156" s="14"/>
      <c r="J156" s="14">
        <v>452</v>
      </c>
      <c r="K156" s="14"/>
      <c r="L156" s="14">
        <v>154</v>
      </c>
      <c r="M156" s="8" t="s">
        <v>307</v>
      </c>
    </row>
    <row r="157" spans="1:13" x14ac:dyDescent="0.2">
      <c r="A157" s="9" t="str">
        <f t="shared" si="10"/>
        <v>2000/11末</v>
      </c>
      <c r="B157" s="9" t="str">
        <f t="shared" si="10"/>
        <v>平成12/11末</v>
      </c>
      <c r="C157" s="16">
        <v>155</v>
      </c>
      <c r="D157" s="16">
        <v>180</v>
      </c>
      <c r="E157" s="17" t="s">
        <v>196</v>
      </c>
      <c r="F157" s="16">
        <v>136</v>
      </c>
      <c r="G157" s="16"/>
      <c r="H157" s="16">
        <v>156</v>
      </c>
      <c r="I157" s="16"/>
      <c r="J157" s="16">
        <v>292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2000/11末</v>
      </c>
      <c r="B158" s="7" t="str">
        <f t="shared" si="10"/>
        <v>平成12/11末</v>
      </c>
      <c r="C158" s="14">
        <v>156</v>
      </c>
      <c r="D158" s="14">
        <v>181</v>
      </c>
      <c r="E158" s="15" t="s">
        <v>197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2000/11末</v>
      </c>
      <c r="B159" s="9" t="str">
        <f t="shared" si="10"/>
        <v>平成12/11末</v>
      </c>
      <c r="C159" s="16">
        <v>157</v>
      </c>
      <c r="D159" s="16">
        <v>182</v>
      </c>
      <c r="E159" s="17" t="s">
        <v>198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2000/11末</v>
      </c>
      <c r="B160" s="7" t="str">
        <f t="shared" si="10"/>
        <v>平成12/11末</v>
      </c>
      <c r="C160" s="14">
        <v>158</v>
      </c>
      <c r="D160" s="14">
        <v>183</v>
      </c>
      <c r="E160" s="15" t="s">
        <v>199</v>
      </c>
      <c r="F160" s="14">
        <v>506</v>
      </c>
      <c r="G160" s="14"/>
      <c r="H160" s="14">
        <v>534</v>
      </c>
      <c r="I160" s="14"/>
      <c r="J160" s="14">
        <v>1040</v>
      </c>
      <c r="K160" s="14"/>
      <c r="L160" s="14">
        <v>280</v>
      </c>
      <c r="M160" s="8" t="s">
        <v>308</v>
      </c>
    </row>
    <row r="161" spans="1:13" x14ac:dyDescent="0.2">
      <c r="A161" s="9" t="str">
        <f t="shared" si="10"/>
        <v>2000/11末</v>
      </c>
      <c r="B161" s="9" t="str">
        <f t="shared" si="10"/>
        <v>平成12/11末</v>
      </c>
      <c r="C161" s="16">
        <v>159</v>
      </c>
      <c r="D161" s="16">
        <v>184</v>
      </c>
      <c r="E161" s="17" t="s">
        <v>200</v>
      </c>
      <c r="F161" s="16">
        <v>164</v>
      </c>
      <c r="G161" s="16"/>
      <c r="H161" s="16">
        <v>146</v>
      </c>
      <c r="I161" s="16"/>
      <c r="J161" s="16">
        <v>310</v>
      </c>
      <c r="K161" s="16"/>
      <c r="L161" s="16">
        <v>81</v>
      </c>
      <c r="M161" s="6" t="s">
        <v>308</v>
      </c>
    </row>
    <row r="162" spans="1:13" x14ac:dyDescent="0.2">
      <c r="A162" s="7" t="str">
        <f t="shared" si="10"/>
        <v>2000/11末</v>
      </c>
      <c r="B162" s="7" t="str">
        <f t="shared" si="10"/>
        <v>平成12/11末</v>
      </c>
      <c r="C162" s="14">
        <v>160</v>
      </c>
      <c r="D162" s="14">
        <v>185</v>
      </c>
      <c r="E162" s="15" t="s">
        <v>201</v>
      </c>
      <c r="F162" s="14">
        <v>137</v>
      </c>
      <c r="G162" s="14"/>
      <c r="H162" s="14">
        <v>143</v>
      </c>
      <c r="I162" s="14"/>
      <c r="J162" s="14">
        <v>280</v>
      </c>
      <c r="K162" s="14"/>
      <c r="L162" s="14">
        <v>79</v>
      </c>
      <c r="M162" s="8" t="s">
        <v>308</v>
      </c>
    </row>
    <row r="163" spans="1:13" x14ac:dyDescent="0.2">
      <c r="A163" s="9" t="str">
        <f t="shared" si="10"/>
        <v>2000/11末</v>
      </c>
      <c r="B163" s="9" t="str">
        <f t="shared" si="10"/>
        <v>平成12/11末</v>
      </c>
      <c r="C163" s="16">
        <v>161</v>
      </c>
      <c r="D163" s="16">
        <v>186</v>
      </c>
      <c r="E163" s="17" t="s">
        <v>202</v>
      </c>
      <c r="F163" s="16">
        <v>237</v>
      </c>
      <c r="G163" s="16"/>
      <c r="H163" s="16">
        <v>222</v>
      </c>
      <c r="I163" s="16"/>
      <c r="J163" s="16">
        <v>459</v>
      </c>
      <c r="K163" s="16"/>
      <c r="L163" s="16">
        <v>163</v>
      </c>
      <c r="M163" s="6" t="s">
        <v>308</v>
      </c>
    </row>
    <row r="164" spans="1:13" x14ac:dyDescent="0.2">
      <c r="A164" s="7" t="str">
        <f t="shared" si="10"/>
        <v>2000/11末</v>
      </c>
      <c r="B164" s="7" t="str">
        <f t="shared" si="10"/>
        <v>平成12/11末</v>
      </c>
      <c r="C164" s="14">
        <v>162</v>
      </c>
      <c r="D164" s="14">
        <v>187</v>
      </c>
      <c r="E164" s="15" t="s">
        <v>203</v>
      </c>
      <c r="F164" s="14">
        <v>210</v>
      </c>
      <c r="G164" s="14"/>
      <c r="H164" s="14">
        <v>192</v>
      </c>
      <c r="I164" s="14"/>
      <c r="J164" s="14">
        <v>402</v>
      </c>
      <c r="K164" s="14"/>
      <c r="L164" s="14">
        <v>138</v>
      </c>
      <c r="M164" s="8" t="s">
        <v>308</v>
      </c>
    </row>
    <row r="165" spans="1:13" x14ac:dyDescent="0.2">
      <c r="A165" s="9" t="str">
        <f t="shared" ref="A165:B180" si="11">A164</f>
        <v>2000/11末</v>
      </c>
      <c r="B165" s="9" t="str">
        <f t="shared" si="11"/>
        <v>平成12/11末</v>
      </c>
      <c r="C165" s="16">
        <v>163</v>
      </c>
      <c r="D165" s="16">
        <v>188</v>
      </c>
      <c r="E165" s="17" t="s">
        <v>204</v>
      </c>
      <c r="F165" s="16">
        <v>228</v>
      </c>
      <c r="G165" s="16"/>
      <c r="H165" s="16">
        <v>206</v>
      </c>
      <c r="I165" s="16"/>
      <c r="J165" s="16">
        <v>434</v>
      </c>
      <c r="K165" s="16"/>
      <c r="L165" s="16">
        <v>141</v>
      </c>
      <c r="M165" s="6" t="s">
        <v>308</v>
      </c>
    </row>
    <row r="166" spans="1:13" x14ac:dyDescent="0.2">
      <c r="A166" s="7" t="str">
        <f t="shared" si="11"/>
        <v>2000/11末</v>
      </c>
      <c r="B166" s="7" t="str">
        <f t="shared" si="11"/>
        <v>平成12/11末</v>
      </c>
      <c r="C166" s="14">
        <v>164</v>
      </c>
      <c r="D166" s="14">
        <v>189</v>
      </c>
      <c r="E166" s="15" t="s">
        <v>205</v>
      </c>
      <c r="F166" s="14">
        <v>90</v>
      </c>
      <c r="G166" s="14"/>
      <c r="H166" s="14">
        <v>89</v>
      </c>
      <c r="I166" s="14"/>
      <c r="J166" s="14">
        <v>179</v>
      </c>
      <c r="K166" s="14"/>
      <c r="L166" s="14">
        <v>52</v>
      </c>
      <c r="M166" s="8" t="s">
        <v>308</v>
      </c>
    </row>
    <row r="167" spans="1:13" x14ac:dyDescent="0.2">
      <c r="A167" s="9" t="str">
        <f t="shared" si="11"/>
        <v>2000/11末</v>
      </c>
      <c r="B167" s="9" t="str">
        <f t="shared" si="11"/>
        <v>平成12/11末</v>
      </c>
      <c r="C167" s="16">
        <v>165</v>
      </c>
      <c r="D167" s="16">
        <v>190</v>
      </c>
      <c r="E167" s="17" t="s">
        <v>206</v>
      </c>
      <c r="F167" s="16">
        <v>172</v>
      </c>
      <c r="G167" s="16"/>
      <c r="H167" s="16">
        <v>169</v>
      </c>
      <c r="I167" s="16"/>
      <c r="J167" s="16">
        <v>341</v>
      </c>
      <c r="K167" s="16"/>
      <c r="L167" s="16">
        <v>109</v>
      </c>
      <c r="M167" s="6" t="s">
        <v>308</v>
      </c>
    </row>
    <row r="168" spans="1:13" x14ac:dyDescent="0.2">
      <c r="A168" s="7" t="str">
        <f t="shared" si="11"/>
        <v>2000/11末</v>
      </c>
      <c r="B168" s="7" t="str">
        <f t="shared" si="11"/>
        <v>平成12/11末</v>
      </c>
      <c r="C168" s="14">
        <v>166</v>
      </c>
      <c r="D168" s="14">
        <v>192</v>
      </c>
      <c r="E168" s="15" t="s">
        <v>207</v>
      </c>
      <c r="F168" s="14">
        <v>418</v>
      </c>
      <c r="G168" s="14"/>
      <c r="H168" s="14">
        <v>396</v>
      </c>
      <c r="I168" s="14"/>
      <c r="J168" s="14">
        <v>814</v>
      </c>
      <c r="K168" s="14"/>
      <c r="L168" s="14">
        <v>231</v>
      </c>
      <c r="M168" s="8" t="s">
        <v>308</v>
      </c>
    </row>
    <row r="169" spans="1:13" x14ac:dyDescent="0.2">
      <c r="A169" s="9" t="str">
        <f t="shared" si="11"/>
        <v>2000/11末</v>
      </c>
      <c r="B169" s="9" t="str">
        <f t="shared" si="11"/>
        <v>平成12/11末</v>
      </c>
      <c r="C169" s="16">
        <v>167</v>
      </c>
      <c r="D169" s="16">
        <v>191</v>
      </c>
      <c r="E169" s="17" t="s">
        <v>208</v>
      </c>
      <c r="F169" s="16">
        <v>491</v>
      </c>
      <c r="G169" s="16"/>
      <c r="H169" s="16">
        <v>469</v>
      </c>
      <c r="I169" s="16"/>
      <c r="J169" s="16">
        <v>960</v>
      </c>
      <c r="K169" s="16"/>
      <c r="L169" s="16">
        <v>298</v>
      </c>
      <c r="M169" s="6" t="s">
        <v>308</v>
      </c>
    </row>
    <row r="170" spans="1:13" x14ac:dyDescent="0.2">
      <c r="A170" s="7" t="str">
        <f t="shared" si="11"/>
        <v>2000/11末</v>
      </c>
      <c r="B170" s="7" t="str">
        <f t="shared" si="11"/>
        <v>平成12/11末</v>
      </c>
      <c r="C170" s="14">
        <v>168</v>
      </c>
      <c r="D170" s="14">
        <v>240</v>
      </c>
      <c r="E170" s="15" t="s">
        <v>209</v>
      </c>
      <c r="F170" s="14">
        <v>95</v>
      </c>
      <c r="G170" s="14"/>
      <c r="H170" s="14">
        <v>113</v>
      </c>
      <c r="I170" s="14"/>
      <c r="J170" s="14">
        <v>208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2000/11末</v>
      </c>
      <c r="B171" s="9" t="str">
        <f t="shared" si="11"/>
        <v>平成12/11末</v>
      </c>
      <c r="C171" s="16">
        <v>169</v>
      </c>
      <c r="D171" s="16">
        <v>241</v>
      </c>
      <c r="E171" s="17" t="s">
        <v>210</v>
      </c>
      <c r="F171" s="16">
        <v>221</v>
      </c>
      <c r="G171" s="16"/>
      <c r="H171" s="16">
        <v>221</v>
      </c>
      <c r="I171" s="16"/>
      <c r="J171" s="16">
        <v>442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2000/11末</v>
      </c>
      <c r="B172" s="7" t="str">
        <f t="shared" si="11"/>
        <v>平成12/11末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90</v>
      </c>
      <c r="I172" s="14"/>
      <c r="J172" s="14">
        <v>175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2000/11末</v>
      </c>
      <c r="B173" s="9" t="str">
        <f t="shared" si="11"/>
        <v>平成12/11末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97</v>
      </c>
      <c r="I173" s="16"/>
      <c r="J173" s="16">
        <v>186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2000/11末</v>
      </c>
      <c r="B174" s="7" t="str">
        <f t="shared" si="11"/>
        <v>平成12/11末</v>
      </c>
      <c r="C174" s="14">
        <v>172</v>
      </c>
      <c r="D174" s="14">
        <v>244</v>
      </c>
      <c r="E174" s="15" t="s">
        <v>213</v>
      </c>
      <c r="F174" s="14">
        <v>54</v>
      </c>
      <c r="G174" s="14"/>
      <c r="H174" s="14">
        <v>47</v>
      </c>
      <c r="I174" s="14"/>
      <c r="J174" s="14">
        <v>101</v>
      </c>
      <c r="K174" s="14"/>
      <c r="L174" s="14">
        <v>29</v>
      </c>
      <c r="M174" s="8" t="s">
        <v>309</v>
      </c>
    </row>
    <row r="175" spans="1:13" x14ac:dyDescent="0.2">
      <c r="A175" s="9" t="str">
        <f t="shared" si="11"/>
        <v>2000/11末</v>
      </c>
      <c r="B175" s="9" t="str">
        <f t="shared" si="11"/>
        <v>平成12/11末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30</v>
      </c>
      <c r="I175" s="16"/>
      <c r="J175" s="16"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2000/11末</v>
      </c>
      <c r="B176" s="7" t="str">
        <f t="shared" si="11"/>
        <v>平成12/11末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2000/11末</v>
      </c>
      <c r="B177" s="9" t="str">
        <f t="shared" si="11"/>
        <v>平成12/11末</v>
      </c>
      <c r="C177" s="16">
        <v>175</v>
      </c>
      <c r="D177" s="16">
        <v>247</v>
      </c>
      <c r="E177" s="17" t="s">
        <v>216</v>
      </c>
      <c r="F177" s="16">
        <v>19</v>
      </c>
      <c r="G177" s="16"/>
      <c r="H177" s="16">
        <v>61</v>
      </c>
      <c r="I177" s="16"/>
      <c r="J177" s="16">
        <v>80</v>
      </c>
      <c r="K177" s="16"/>
      <c r="L177" s="16">
        <v>80</v>
      </c>
      <c r="M177" s="6" t="s">
        <v>309</v>
      </c>
    </row>
    <row r="178" spans="1:13" x14ac:dyDescent="0.2">
      <c r="A178" s="7" t="str">
        <f t="shared" si="11"/>
        <v>2000/11末</v>
      </c>
      <c r="B178" s="7" t="str">
        <f t="shared" si="11"/>
        <v>平成12/11末</v>
      </c>
      <c r="C178" s="14">
        <v>176</v>
      </c>
      <c r="D178" s="14">
        <v>100</v>
      </c>
      <c r="E178" s="15" t="s">
        <v>217</v>
      </c>
      <c r="F178" s="14">
        <v>169</v>
      </c>
      <c r="G178" s="14"/>
      <c r="H178" s="14">
        <v>178</v>
      </c>
      <c r="I178" s="14"/>
      <c r="J178" s="14">
        <v>347</v>
      </c>
      <c r="K178" s="14"/>
      <c r="L178" s="14">
        <v>95</v>
      </c>
      <c r="M178" s="8" t="s">
        <v>310</v>
      </c>
    </row>
    <row r="179" spans="1:13" x14ac:dyDescent="0.2">
      <c r="A179" s="9" t="str">
        <f t="shared" si="11"/>
        <v>2000/11末</v>
      </c>
      <c r="B179" s="9" t="str">
        <f t="shared" si="11"/>
        <v>平成12/11末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5</v>
      </c>
      <c r="I179" s="16"/>
      <c r="J179" s="16">
        <v>9</v>
      </c>
      <c r="K179" s="16"/>
      <c r="L179" s="16">
        <v>2</v>
      </c>
      <c r="M179" s="6" t="s">
        <v>310</v>
      </c>
    </row>
    <row r="180" spans="1:13" x14ac:dyDescent="0.2">
      <c r="A180" s="7" t="str">
        <f t="shared" si="11"/>
        <v>2000/11末</v>
      </c>
      <c r="B180" s="7" t="str">
        <f t="shared" si="11"/>
        <v>平成12/11末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2000/11末</v>
      </c>
      <c r="B181" s="9" t="str">
        <f t="shared" si="12"/>
        <v>平成12/11末</v>
      </c>
      <c r="C181" s="16">
        <v>179</v>
      </c>
      <c r="D181" s="16">
        <v>220</v>
      </c>
      <c r="E181" s="17" t="s">
        <v>221</v>
      </c>
      <c r="F181" s="16">
        <v>97</v>
      </c>
      <c r="G181" s="16"/>
      <c r="H181" s="16">
        <v>112</v>
      </c>
      <c r="I181" s="16"/>
      <c r="J181" s="16">
        <v>209</v>
      </c>
      <c r="K181" s="16"/>
      <c r="L181" s="16">
        <v>61</v>
      </c>
      <c r="M181" s="6" t="s">
        <v>311</v>
      </c>
    </row>
    <row r="182" spans="1:13" x14ac:dyDescent="0.2">
      <c r="A182" s="7" t="str">
        <f t="shared" si="12"/>
        <v>2000/11末</v>
      </c>
      <c r="B182" s="7" t="str">
        <f t="shared" si="12"/>
        <v>平成12/11末</v>
      </c>
      <c r="C182" s="14">
        <v>180</v>
      </c>
      <c r="D182" s="14">
        <v>221</v>
      </c>
      <c r="E182" s="15" t="s">
        <v>222</v>
      </c>
      <c r="F182" s="14">
        <v>182</v>
      </c>
      <c r="G182" s="14"/>
      <c r="H182" s="14">
        <v>212</v>
      </c>
      <c r="I182" s="14"/>
      <c r="J182" s="14">
        <v>394</v>
      </c>
      <c r="K182" s="14"/>
      <c r="L182" s="14">
        <v>111</v>
      </c>
      <c r="M182" s="8" t="s">
        <v>311</v>
      </c>
    </row>
    <row r="183" spans="1:13" x14ac:dyDescent="0.2">
      <c r="A183" s="9" t="str">
        <f t="shared" si="12"/>
        <v>2000/11末</v>
      </c>
      <c r="B183" s="9" t="str">
        <f t="shared" si="12"/>
        <v>平成12/11末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2000/11末</v>
      </c>
      <c r="B184" s="7" t="str">
        <f t="shared" si="12"/>
        <v>平成12/11末</v>
      </c>
      <c r="C184" s="14">
        <v>182</v>
      </c>
      <c r="D184" s="14">
        <v>223</v>
      </c>
      <c r="E184" s="15" t="s">
        <v>224</v>
      </c>
      <c r="F184" s="14">
        <v>288</v>
      </c>
      <c r="G184" s="14"/>
      <c r="H184" s="14">
        <v>314</v>
      </c>
      <c r="I184" s="14"/>
      <c r="J184" s="14">
        <v>602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2000/11末</v>
      </c>
      <c r="B185" s="9" t="str">
        <f t="shared" si="12"/>
        <v>平成12/11末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2000/11末</v>
      </c>
      <c r="B186" s="7" t="str">
        <f t="shared" si="12"/>
        <v>平成12/11末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2000/11末</v>
      </c>
      <c r="B187" s="9" t="str">
        <f t="shared" si="12"/>
        <v>平成12/11末</v>
      </c>
      <c r="C187" s="16">
        <v>185</v>
      </c>
      <c r="D187" s="16">
        <v>226</v>
      </c>
      <c r="E187" s="17" t="s">
        <v>227</v>
      </c>
      <c r="F187" s="16">
        <v>33</v>
      </c>
      <c r="G187" s="16"/>
      <c r="H187" s="16">
        <v>38</v>
      </c>
      <c r="I187" s="16"/>
      <c r="J187" s="16">
        <v>71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2000/11末</v>
      </c>
      <c r="B188" s="7" t="str">
        <f t="shared" si="12"/>
        <v>平成12/11末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2000/11末</v>
      </c>
      <c r="B189" s="9" t="str">
        <f t="shared" si="12"/>
        <v>平成12/11末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2000/11末</v>
      </c>
      <c r="B190" s="7" t="str">
        <f t="shared" si="12"/>
        <v>平成12/11末</v>
      </c>
      <c r="C190" s="14">
        <v>188</v>
      </c>
      <c r="D190" s="14">
        <v>230</v>
      </c>
      <c r="E190" s="15" t="s">
        <v>230</v>
      </c>
      <c r="F190" s="14">
        <v>33</v>
      </c>
      <c r="G190" s="14"/>
      <c r="H190" s="14">
        <v>36</v>
      </c>
      <c r="I190" s="14"/>
      <c r="J190" s="14">
        <v>69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2000/11末</v>
      </c>
      <c r="B191" s="9" t="str">
        <f t="shared" si="12"/>
        <v>平成12/11末</v>
      </c>
      <c r="C191" s="16">
        <v>189</v>
      </c>
      <c r="D191" s="16">
        <v>231</v>
      </c>
      <c r="E191" s="17" t="s">
        <v>231</v>
      </c>
      <c r="F191" s="16">
        <v>207</v>
      </c>
      <c r="G191" s="16"/>
      <c r="H191" s="16">
        <v>243</v>
      </c>
      <c r="I191" s="16"/>
      <c r="J191" s="16">
        <v>450</v>
      </c>
      <c r="K191" s="16"/>
      <c r="L191" s="16">
        <v>157</v>
      </c>
      <c r="M191" s="6" t="s">
        <v>312</v>
      </c>
    </row>
    <row r="192" spans="1:13" x14ac:dyDescent="0.2">
      <c r="A192" s="7" t="str">
        <f t="shared" si="12"/>
        <v>2000/11末</v>
      </c>
      <c r="B192" s="7" t="str">
        <f t="shared" si="12"/>
        <v>平成12/11末</v>
      </c>
      <c r="C192" s="14">
        <v>190</v>
      </c>
      <c r="D192" s="14">
        <v>232</v>
      </c>
      <c r="E192" s="15" t="s">
        <v>232</v>
      </c>
      <c r="F192" s="14">
        <v>104</v>
      </c>
      <c r="G192" s="14"/>
      <c r="H192" s="14">
        <v>127</v>
      </c>
      <c r="I192" s="14"/>
      <c r="J192" s="14">
        <v>231</v>
      </c>
      <c r="K192" s="14"/>
      <c r="L192" s="14">
        <v>92</v>
      </c>
      <c r="M192" s="8" t="s">
        <v>312</v>
      </c>
    </row>
    <row r="193" spans="1:13" x14ac:dyDescent="0.2">
      <c r="A193" s="9" t="str">
        <f t="shared" si="12"/>
        <v>2000/11末</v>
      </c>
      <c r="B193" s="9" t="str">
        <f t="shared" si="12"/>
        <v>平成12/11末</v>
      </c>
      <c r="C193" s="16">
        <v>191</v>
      </c>
      <c r="D193" s="16">
        <v>200</v>
      </c>
      <c r="E193" s="17" t="s">
        <v>685</v>
      </c>
      <c r="F193" s="16">
        <v>41</v>
      </c>
      <c r="G193" s="16"/>
      <c r="H193" s="16">
        <v>38</v>
      </c>
      <c r="I193" s="16"/>
      <c r="J193" s="16">
        <v>79</v>
      </c>
      <c r="K193" s="16"/>
      <c r="L193" s="16">
        <v>20</v>
      </c>
      <c r="M193" s="6" t="s">
        <v>313</v>
      </c>
    </row>
    <row r="194" spans="1:13" x14ac:dyDescent="0.2">
      <c r="A194" s="7" t="str">
        <f t="shared" si="12"/>
        <v>2000/11末</v>
      </c>
      <c r="B194" s="7" t="str">
        <f t="shared" si="12"/>
        <v>平成12/11末</v>
      </c>
      <c r="C194" s="14">
        <v>192</v>
      </c>
      <c r="D194" s="14">
        <v>201</v>
      </c>
      <c r="E194" s="15" t="s">
        <v>234</v>
      </c>
      <c r="F194" s="14">
        <v>85</v>
      </c>
      <c r="G194" s="14"/>
      <c r="H194" s="14">
        <v>98</v>
      </c>
      <c r="I194" s="14"/>
      <c r="J194" s="14">
        <v>183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2000/11末</v>
      </c>
      <c r="B195" s="9" t="str">
        <f t="shared" si="12"/>
        <v>平成12/11末</v>
      </c>
      <c r="C195" s="16">
        <v>193</v>
      </c>
      <c r="D195" s="16">
        <v>202</v>
      </c>
      <c r="E195" s="17" t="s">
        <v>235</v>
      </c>
      <c r="F195" s="16">
        <v>68</v>
      </c>
      <c r="G195" s="16"/>
      <c r="H195" s="16">
        <v>67</v>
      </c>
      <c r="I195" s="16"/>
      <c r="J195" s="16">
        <v>135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2000/11末</v>
      </c>
      <c r="B196" s="7" t="str">
        <f t="shared" si="12"/>
        <v>平成12/11末</v>
      </c>
      <c r="C196" s="14">
        <v>194</v>
      </c>
      <c r="D196" s="14">
        <v>203</v>
      </c>
      <c r="E196" s="15" t="s">
        <v>686</v>
      </c>
      <c r="F196" s="14">
        <v>253</v>
      </c>
      <c r="G196" s="14"/>
      <c r="H196" s="14">
        <v>263</v>
      </c>
      <c r="I196" s="14"/>
      <c r="J196" s="14">
        <v>516</v>
      </c>
      <c r="K196" s="14"/>
      <c r="L196" s="14">
        <v>154</v>
      </c>
      <c r="M196" s="8" t="s">
        <v>313</v>
      </c>
    </row>
    <row r="197" spans="1:13" x14ac:dyDescent="0.2">
      <c r="A197" s="9" t="str">
        <f t="shared" ref="A197:B212" si="13">A196</f>
        <v>2000/11末</v>
      </c>
      <c r="B197" s="9" t="str">
        <f t="shared" si="13"/>
        <v>平成12/11末</v>
      </c>
      <c r="C197" s="16">
        <v>195</v>
      </c>
      <c r="D197" s="16">
        <v>204</v>
      </c>
      <c r="E197" s="17" t="s">
        <v>237</v>
      </c>
      <c r="F197" s="16">
        <v>291</v>
      </c>
      <c r="G197" s="16"/>
      <c r="H197" s="16">
        <v>316</v>
      </c>
      <c r="I197" s="16"/>
      <c r="J197" s="16">
        <v>607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2000/11末</v>
      </c>
      <c r="B198" s="7" t="str">
        <f t="shared" si="13"/>
        <v>平成12/11末</v>
      </c>
      <c r="C198" s="14">
        <v>196</v>
      </c>
      <c r="D198" s="14">
        <v>205</v>
      </c>
      <c r="E198" s="15" t="s">
        <v>238</v>
      </c>
      <c r="F198" s="14">
        <v>150</v>
      </c>
      <c r="G198" s="14"/>
      <c r="H198" s="14">
        <v>142</v>
      </c>
      <c r="I198" s="14"/>
      <c r="J198" s="14">
        <v>292</v>
      </c>
      <c r="K198" s="14"/>
      <c r="L198" s="14">
        <v>77</v>
      </c>
      <c r="M198" s="8" t="s">
        <v>313</v>
      </c>
    </row>
    <row r="199" spans="1:13" x14ac:dyDescent="0.2">
      <c r="A199" s="9" t="str">
        <f t="shared" si="13"/>
        <v>2000/11末</v>
      </c>
      <c r="B199" s="9" t="str">
        <f t="shared" si="13"/>
        <v>平成12/11末</v>
      </c>
      <c r="C199" s="16">
        <v>197</v>
      </c>
      <c r="D199" s="16">
        <v>206</v>
      </c>
      <c r="E199" s="17" t="s">
        <v>239</v>
      </c>
      <c r="F199" s="16">
        <v>14</v>
      </c>
      <c r="G199" s="16"/>
      <c r="H199" s="16">
        <v>15</v>
      </c>
      <c r="I199" s="16"/>
      <c r="J199" s="16">
        <v>29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2000/11末</v>
      </c>
      <c r="B200" s="7" t="str">
        <f t="shared" si="13"/>
        <v>平成12/11末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2000/11末</v>
      </c>
      <c r="B201" s="9" t="str">
        <f t="shared" si="13"/>
        <v>平成12/11末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2000/11末</v>
      </c>
      <c r="B202" s="7" t="str">
        <f t="shared" si="13"/>
        <v>平成12/11末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23</v>
      </c>
      <c r="I202" s="14"/>
      <c r="J202" s="14">
        <v>46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2000/11末</v>
      </c>
      <c r="B203" s="9" t="str">
        <f t="shared" si="13"/>
        <v>平成12/11末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16</v>
      </c>
      <c r="I203" s="16"/>
      <c r="J203" s="16">
        <v>35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2000/11末</v>
      </c>
      <c r="B204" s="7" t="str">
        <f t="shared" si="13"/>
        <v>平成12/11末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11</v>
      </c>
      <c r="I204" s="14"/>
      <c r="J204" s="14">
        <v>19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2000/11末</v>
      </c>
      <c r="B205" s="9" t="str">
        <f t="shared" si="13"/>
        <v>平成12/11末</v>
      </c>
      <c r="C205" s="16">
        <v>203</v>
      </c>
      <c r="D205" s="16">
        <v>320</v>
      </c>
      <c r="E205" s="17" t="s">
        <v>245</v>
      </c>
      <c r="F205" s="16">
        <v>262</v>
      </c>
      <c r="G205" s="16"/>
      <c r="H205" s="16">
        <v>277</v>
      </c>
      <c r="I205" s="16"/>
      <c r="J205" s="16">
        <v>539</v>
      </c>
      <c r="K205" s="16"/>
      <c r="L205" s="16">
        <v>151</v>
      </c>
      <c r="M205" s="6" t="s">
        <v>314</v>
      </c>
    </row>
    <row r="206" spans="1:13" x14ac:dyDescent="0.2">
      <c r="A206" s="7" t="str">
        <f t="shared" si="13"/>
        <v>2000/11末</v>
      </c>
      <c r="B206" s="7" t="str">
        <f t="shared" si="13"/>
        <v>平成12/11末</v>
      </c>
      <c r="C206" s="14">
        <v>204</v>
      </c>
      <c r="D206" s="14">
        <v>322</v>
      </c>
      <c r="E206" s="15" t="s">
        <v>195</v>
      </c>
      <c r="F206" s="14">
        <v>39</v>
      </c>
      <c r="G206" s="14"/>
      <c r="H206" s="14">
        <v>44</v>
      </c>
      <c r="I206" s="14"/>
      <c r="J206" s="14">
        <v>83</v>
      </c>
      <c r="K206" s="14"/>
      <c r="L206" s="14">
        <v>22</v>
      </c>
      <c r="M206" s="8" t="s">
        <v>314</v>
      </c>
    </row>
    <row r="207" spans="1:13" x14ac:dyDescent="0.2">
      <c r="A207" s="9" t="str">
        <f t="shared" si="13"/>
        <v>2000/11末</v>
      </c>
      <c r="B207" s="9" t="str">
        <f t="shared" si="13"/>
        <v>平成12/11末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65</v>
      </c>
      <c r="I207" s="16"/>
      <c r="J207" s="16">
        <f>人口11月[[#This Row],[男性人数]]+人口11月[[#This Row],[女性人数]]</f>
        <v>125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2000/11末</v>
      </c>
      <c r="B208" s="7" t="str">
        <f t="shared" si="13"/>
        <v>平成12/11末</v>
      </c>
      <c r="C208" s="14">
        <v>206</v>
      </c>
      <c r="D208" s="14">
        <v>324</v>
      </c>
      <c r="E208" s="15" t="s">
        <v>247</v>
      </c>
      <c r="F208" s="14">
        <v>66</v>
      </c>
      <c r="G208" s="14"/>
      <c r="H208" s="14">
        <v>76</v>
      </c>
      <c r="I208" s="14"/>
      <c r="J208" s="14">
        <f>人口11月[[#This Row],[男性人数]]+人口11月[[#This Row],[女性人数]]</f>
        <v>142</v>
      </c>
      <c r="K208" s="14"/>
      <c r="L208" s="14">
        <v>44</v>
      </c>
      <c r="M208" s="8" t="s">
        <v>314</v>
      </c>
    </row>
    <row r="209" spans="1:13" x14ac:dyDescent="0.2">
      <c r="A209" s="9" t="str">
        <f t="shared" si="13"/>
        <v>2000/11末</v>
      </c>
      <c r="B209" s="9" t="str">
        <f t="shared" si="13"/>
        <v>平成12/11末</v>
      </c>
      <c r="C209" s="16">
        <v>207</v>
      </c>
      <c r="D209" s="16">
        <v>325</v>
      </c>
      <c r="E209" s="17" t="s">
        <v>248</v>
      </c>
      <c r="F209" s="16">
        <v>50</v>
      </c>
      <c r="G209" s="16"/>
      <c r="H209" s="16">
        <v>61</v>
      </c>
      <c r="I209" s="16"/>
      <c r="J209" s="16">
        <f>人口11月[[#This Row],[男性人数]]+人口11月[[#This Row],[女性人数]]</f>
        <v>111</v>
      </c>
      <c r="K209" s="16"/>
      <c r="L209" s="16">
        <v>35</v>
      </c>
      <c r="M209" s="6" t="s">
        <v>314</v>
      </c>
    </row>
    <row r="210" spans="1:13" x14ac:dyDescent="0.2">
      <c r="A210" s="7" t="str">
        <f t="shared" si="13"/>
        <v>2000/11末</v>
      </c>
      <c r="B210" s="7" t="str">
        <f t="shared" si="13"/>
        <v>平成12/11末</v>
      </c>
      <c r="C210" s="14">
        <v>208</v>
      </c>
      <c r="D210" s="14">
        <v>327</v>
      </c>
      <c r="E210" s="15" t="s">
        <v>249</v>
      </c>
      <c r="F210" s="14">
        <v>199</v>
      </c>
      <c r="G210" s="14"/>
      <c r="H210" s="14">
        <v>193</v>
      </c>
      <c r="I210" s="14"/>
      <c r="J210" s="14">
        <f>人口11月[[#This Row],[男性人数]]+人口11月[[#This Row],[女性人数]]</f>
        <v>392</v>
      </c>
      <c r="K210" s="14"/>
      <c r="L210" s="14">
        <v>113</v>
      </c>
      <c r="M210" s="8" t="s">
        <v>314</v>
      </c>
    </row>
    <row r="211" spans="1:13" x14ac:dyDescent="0.2">
      <c r="A211" s="9" t="str">
        <f t="shared" si="13"/>
        <v>2000/11末</v>
      </c>
      <c r="B211" s="9" t="str">
        <f t="shared" si="13"/>
        <v>平成12/11末</v>
      </c>
      <c r="C211" s="16">
        <v>209</v>
      </c>
      <c r="D211" s="16">
        <v>328</v>
      </c>
      <c r="E211" s="17" t="s">
        <v>250</v>
      </c>
      <c r="F211" s="16">
        <v>56</v>
      </c>
      <c r="G211" s="16"/>
      <c r="H211" s="16">
        <v>68</v>
      </c>
      <c r="I211" s="16"/>
      <c r="J211" s="16">
        <f>人口11月[[#This Row],[男性人数]]+人口11月[[#This Row],[女性人数]]</f>
        <v>124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2000/11末</v>
      </c>
      <c r="B212" s="7" t="str">
        <f t="shared" si="13"/>
        <v>平成12/11末</v>
      </c>
      <c r="C212" s="14">
        <v>210</v>
      </c>
      <c r="D212" s="14">
        <v>329</v>
      </c>
      <c r="E212" s="15" t="s">
        <v>251</v>
      </c>
      <c r="F212" s="14">
        <v>56</v>
      </c>
      <c r="G212" s="14"/>
      <c r="H212" s="14">
        <v>62</v>
      </c>
      <c r="I212" s="14"/>
      <c r="J212" s="14">
        <f>人口11月[[#This Row],[男性人数]]+人口11月[[#This Row],[女性人数]]</f>
        <v>118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2000/11末</v>
      </c>
      <c r="B213" s="9" t="str">
        <f t="shared" si="14"/>
        <v>平成12/11末</v>
      </c>
      <c r="C213" s="16">
        <v>211</v>
      </c>
      <c r="D213" s="16">
        <v>331</v>
      </c>
      <c r="E213" s="17" t="s">
        <v>252</v>
      </c>
      <c r="F213" s="16">
        <v>81</v>
      </c>
      <c r="G213" s="16"/>
      <c r="H213" s="16">
        <v>67</v>
      </c>
      <c r="I213" s="16"/>
      <c r="J213" s="16">
        <f>人口11月[[#This Row],[男性人数]]+人口11月[[#This Row],[女性人数]]</f>
        <v>148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2000/11末</v>
      </c>
      <c r="B214" s="7" t="str">
        <f t="shared" si="14"/>
        <v>平成12/11末</v>
      </c>
      <c r="C214" s="14">
        <v>212</v>
      </c>
      <c r="D214" s="14">
        <v>332</v>
      </c>
      <c r="E214" s="15" t="s">
        <v>253</v>
      </c>
      <c r="F214" s="14">
        <v>130</v>
      </c>
      <c r="G214" s="14"/>
      <c r="H214" s="14">
        <v>140</v>
      </c>
      <c r="I214" s="14"/>
      <c r="J214" s="14">
        <f>人口11月[[#This Row],[男性人数]]+人口11月[[#This Row],[女性人数]]</f>
        <v>270</v>
      </c>
      <c r="K214" s="14"/>
      <c r="L214" s="14">
        <v>75</v>
      </c>
      <c r="M214" s="8" t="s">
        <v>314</v>
      </c>
    </row>
    <row r="215" spans="1:13" x14ac:dyDescent="0.2">
      <c r="A215" s="9" t="str">
        <f t="shared" si="14"/>
        <v>2000/11末</v>
      </c>
      <c r="B215" s="9" t="str">
        <f t="shared" si="14"/>
        <v>平成12/11末</v>
      </c>
      <c r="C215" s="16">
        <v>213</v>
      </c>
      <c r="D215" s="16">
        <v>333</v>
      </c>
      <c r="E215" s="17" t="s">
        <v>254</v>
      </c>
      <c r="F215" s="16">
        <v>164</v>
      </c>
      <c r="G215" s="16"/>
      <c r="H215" s="16">
        <v>169</v>
      </c>
      <c r="I215" s="16"/>
      <c r="J215" s="16">
        <f>人口11月[[#This Row],[男性人数]]+人口11月[[#This Row],[女性人数]]</f>
        <v>333</v>
      </c>
      <c r="K215" s="16"/>
      <c r="L215" s="16">
        <v>85</v>
      </c>
      <c r="M215" s="6" t="s">
        <v>314</v>
      </c>
    </row>
    <row r="216" spans="1:13" x14ac:dyDescent="0.2">
      <c r="A216" s="7" t="str">
        <f t="shared" si="14"/>
        <v>2000/11末</v>
      </c>
      <c r="B216" s="7" t="str">
        <f t="shared" si="14"/>
        <v>平成12/11末</v>
      </c>
      <c r="C216" s="14">
        <v>214</v>
      </c>
      <c r="D216" s="14">
        <v>334</v>
      </c>
      <c r="E216" s="15" t="s">
        <v>255</v>
      </c>
      <c r="F216" s="14">
        <v>126</v>
      </c>
      <c r="G216" s="14"/>
      <c r="H216" s="14">
        <v>131</v>
      </c>
      <c r="I216" s="14"/>
      <c r="J216" s="14">
        <f>人口11月[[#This Row],[男性人数]]+人口11月[[#This Row],[女性人数]]</f>
        <v>257</v>
      </c>
      <c r="K216" s="14"/>
      <c r="L216" s="14">
        <v>81</v>
      </c>
      <c r="M216" s="8" t="s">
        <v>314</v>
      </c>
    </row>
    <row r="217" spans="1:13" x14ac:dyDescent="0.2">
      <c r="A217" s="9" t="str">
        <f t="shared" si="14"/>
        <v>2000/11末</v>
      </c>
      <c r="B217" s="9" t="str">
        <f t="shared" si="14"/>
        <v>平成12/11末</v>
      </c>
      <c r="C217" s="16">
        <v>215</v>
      </c>
      <c r="D217" s="16">
        <v>335</v>
      </c>
      <c r="E217" s="17" t="s">
        <v>256</v>
      </c>
      <c r="F217" s="16">
        <v>164</v>
      </c>
      <c r="G217" s="16"/>
      <c r="H217" s="16">
        <v>181</v>
      </c>
      <c r="I217" s="16"/>
      <c r="J217" s="16">
        <f>人口11月[[#This Row],[男性人数]]+人口11月[[#This Row],[女性人数]]</f>
        <v>345</v>
      </c>
      <c r="K217" s="16"/>
      <c r="L217" s="16">
        <v>99</v>
      </c>
      <c r="M217" s="6" t="s">
        <v>314</v>
      </c>
    </row>
    <row r="218" spans="1:13" x14ac:dyDescent="0.2">
      <c r="A218" s="7" t="str">
        <f t="shared" si="14"/>
        <v>2000/11末</v>
      </c>
      <c r="B218" s="7" t="str">
        <f t="shared" si="14"/>
        <v>平成12/11末</v>
      </c>
      <c r="C218" s="14">
        <v>216</v>
      </c>
      <c r="D218" s="14">
        <v>336</v>
      </c>
      <c r="E218" s="15" t="s">
        <v>257</v>
      </c>
      <c r="F218" s="14">
        <v>184</v>
      </c>
      <c r="G218" s="14"/>
      <c r="H218" s="14">
        <v>211</v>
      </c>
      <c r="I218" s="14"/>
      <c r="J218" s="14">
        <f>人口11月[[#This Row],[男性人数]]+人口11月[[#This Row],[女性人数]]</f>
        <v>395</v>
      </c>
      <c r="K218" s="14"/>
      <c r="L218" s="14">
        <v>117</v>
      </c>
      <c r="M218" s="8" t="s">
        <v>314</v>
      </c>
    </row>
    <row r="219" spans="1:13" x14ac:dyDescent="0.2">
      <c r="A219" s="9" t="str">
        <f t="shared" si="14"/>
        <v>2000/11末</v>
      </c>
      <c r="B219" s="9" t="str">
        <f t="shared" si="14"/>
        <v>平成12/11末</v>
      </c>
      <c r="C219" s="16">
        <v>217</v>
      </c>
      <c r="D219" s="16">
        <v>338</v>
      </c>
      <c r="E219" s="17" t="s">
        <v>160</v>
      </c>
      <c r="F219" s="16">
        <v>44</v>
      </c>
      <c r="G219" s="16"/>
      <c r="H219" s="16">
        <v>51</v>
      </c>
      <c r="I219" s="16"/>
      <c r="J219" s="16">
        <f>人口11月[[#This Row],[男性人数]]+人口11月[[#This Row],[女性人数]]</f>
        <v>95</v>
      </c>
      <c r="K219" s="16"/>
      <c r="L219" s="16">
        <v>27</v>
      </c>
      <c r="M219" s="6" t="s">
        <v>314</v>
      </c>
    </row>
    <row r="220" spans="1:13" x14ac:dyDescent="0.2">
      <c r="A220" s="7" t="str">
        <f t="shared" si="14"/>
        <v>2000/11末</v>
      </c>
      <c r="B220" s="7" t="str">
        <f t="shared" si="14"/>
        <v>平成12/11末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f>人口11月[[#This Row],[男性人数]]+人口11月[[#This Row],[女性人数]]</f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2000/11末</v>
      </c>
      <c r="B221" s="9" t="str">
        <f t="shared" si="14"/>
        <v>平成12/11末</v>
      </c>
      <c r="C221" s="16">
        <v>219</v>
      </c>
      <c r="D221" s="16">
        <v>340</v>
      </c>
      <c r="E221" s="17" t="s">
        <v>259</v>
      </c>
      <c r="F221" s="16">
        <v>105</v>
      </c>
      <c r="G221" s="16"/>
      <c r="H221" s="16">
        <v>117</v>
      </c>
      <c r="I221" s="16"/>
      <c r="J221" s="16">
        <f>人口11月[[#This Row],[男性人数]]+人口11月[[#This Row],[女性人数]]</f>
        <v>222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2000/11末</v>
      </c>
      <c r="B222" s="7" t="str">
        <f t="shared" si="14"/>
        <v>平成12/11末</v>
      </c>
      <c r="C222" s="14">
        <v>220</v>
      </c>
      <c r="D222" s="14">
        <v>341</v>
      </c>
      <c r="E222" s="15" t="s">
        <v>260</v>
      </c>
      <c r="F222" s="14">
        <v>94</v>
      </c>
      <c r="G222" s="14"/>
      <c r="H222" s="14">
        <v>109</v>
      </c>
      <c r="I222" s="14"/>
      <c r="J222" s="14">
        <f>人口11月[[#This Row],[男性人数]]+人口11月[[#This Row],[女性人数]]</f>
        <v>203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2000/11末</v>
      </c>
      <c r="B223" s="9" t="str">
        <f t="shared" si="14"/>
        <v>平成12/11末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54</v>
      </c>
      <c r="I223" s="16"/>
      <c r="J223" s="16">
        <f>人口11月[[#This Row],[男性人数]]+人口11月[[#This Row],[女性人数]]</f>
        <v>102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2000/11末</v>
      </c>
      <c r="B224" s="7" t="str">
        <f t="shared" si="14"/>
        <v>平成12/11末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f>人口11月[[#This Row],[男性人数]]+人口11月[[#This Row],[女性人数]]</f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2000/11末</v>
      </c>
      <c r="B225" s="9" t="str">
        <f t="shared" si="14"/>
        <v>平成12/11末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f>人口11月[[#This Row],[男性人数]]+人口11月[[#This Row],[女性人数]]</f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2000/11末</v>
      </c>
      <c r="B226" s="7" t="str">
        <f t="shared" si="14"/>
        <v>平成12/11末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f>人口11月[[#This Row],[男性人数]]+人口11月[[#This Row],[女性人数]]</f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2000/11末</v>
      </c>
      <c r="B227" s="9" t="str">
        <f t="shared" si="14"/>
        <v>平成12/11末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f>人口11月[[#This Row],[男性人数]]+人口11月[[#This Row],[女性人数]]</f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2000/11末</v>
      </c>
      <c r="B228" s="7" t="str">
        <f t="shared" si="14"/>
        <v>平成12/11末</v>
      </c>
      <c r="C228" s="14">
        <v>226</v>
      </c>
      <c r="D228" s="14">
        <v>348</v>
      </c>
      <c r="E228" s="15" t="s">
        <v>266</v>
      </c>
      <c r="F228" s="14">
        <v>73</v>
      </c>
      <c r="G228" s="14"/>
      <c r="H228" s="14">
        <v>79</v>
      </c>
      <c r="I228" s="14"/>
      <c r="J228" s="14">
        <f>人口11月[[#This Row],[男性人数]]+人口11月[[#This Row],[女性人数]]</f>
        <v>152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2000/11末</v>
      </c>
      <c r="B229" s="9" t="str">
        <f t="shared" si="15"/>
        <v>平成12/11末</v>
      </c>
      <c r="C229" s="16">
        <v>227</v>
      </c>
      <c r="D229" s="16">
        <v>349</v>
      </c>
      <c r="E229" s="17" t="s">
        <v>267</v>
      </c>
      <c r="F229" s="16">
        <v>5</v>
      </c>
      <c r="G229" s="16"/>
      <c r="H229" s="16">
        <v>9</v>
      </c>
      <c r="I229" s="16"/>
      <c r="J229" s="16">
        <f>人口11月[[#This Row],[男性人数]]+人口11月[[#This Row],[女性人数]]</f>
        <v>14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2000/11末</v>
      </c>
      <c r="B230" s="7" t="str">
        <f t="shared" si="15"/>
        <v>平成12/11末</v>
      </c>
      <c r="C230" s="14">
        <v>228</v>
      </c>
      <c r="D230" s="14">
        <v>250</v>
      </c>
      <c r="E230" s="15" t="s">
        <v>268</v>
      </c>
      <c r="F230" s="14">
        <v>153</v>
      </c>
      <c r="G230" s="14"/>
      <c r="H230" s="14">
        <v>172</v>
      </c>
      <c r="I230" s="14"/>
      <c r="J230" s="14">
        <v>325</v>
      </c>
      <c r="K230" s="14"/>
      <c r="L230" s="14">
        <v>85</v>
      </c>
      <c r="M230" s="8" t="s">
        <v>315</v>
      </c>
    </row>
    <row r="231" spans="1:13" x14ac:dyDescent="0.2">
      <c r="A231" s="9" t="str">
        <f t="shared" si="15"/>
        <v>2000/11末</v>
      </c>
      <c r="B231" s="9" t="str">
        <f t="shared" si="15"/>
        <v>平成12/11末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2000/11末</v>
      </c>
      <c r="B232" s="7" t="str">
        <f t="shared" si="15"/>
        <v>平成12/11末</v>
      </c>
      <c r="C232" s="14">
        <v>230</v>
      </c>
      <c r="D232" s="14">
        <v>252</v>
      </c>
      <c r="E232" s="15" t="s">
        <v>270</v>
      </c>
      <c r="F232" s="14">
        <v>141</v>
      </c>
      <c r="G232" s="14"/>
      <c r="H232" s="14">
        <v>167</v>
      </c>
      <c r="I232" s="14"/>
      <c r="J232" s="14">
        <v>308</v>
      </c>
      <c r="K232" s="14"/>
      <c r="L232" s="14">
        <v>80</v>
      </c>
      <c r="M232" s="8" t="s">
        <v>315</v>
      </c>
    </row>
    <row r="233" spans="1:13" x14ac:dyDescent="0.2">
      <c r="A233" s="9" t="str">
        <f t="shared" si="15"/>
        <v>2000/11末</v>
      </c>
      <c r="B233" s="9" t="str">
        <f t="shared" si="15"/>
        <v>平成12/11末</v>
      </c>
      <c r="C233" s="16">
        <v>231</v>
      </c>
      <c r="D233" s="16">
        <v>253</v>
      </c>
      <c r="E233" s="17" t="s">
        <v>271</v>
      </c>
      <c r="F233" s="16">
        <v>164</v>
      </c>
      <c r="G233" s="16"/>
      <c r="H233" s="16">
        <v>175</v>
      </c>
      <c r="I233" s="16"/>
      <c r="J233" s="16">
        <v>339</v>
      </c>
      <c r="K233" s="16"/>
      <c r="L233" s="16">
        <v>97</v>
      </c>
      <c r="M233" s="6" t="s">
        <v>315</v>
      </c>
    </row>
    <row r="234" spans="1:13" x14ac:dyDescent="0.2">
      <c r="A234" s="7" t="str">
        <f t="shared" si="15"/>
        <v>2000/11末</v>
      </c>
      <c r="B234" s="7" t="str">
        <f t="shared" si="15"/>
        <v>平成12/11末</v>
      </c>
      <c r="C234" s="14">
        <v>232</v>
      </c>
      <c r="D234" s="14">
        <v>254</v>
      </c>
      <c r="E234" s="15" t="s">
        <v>272</v>
      </c>
      <c r="F234" s="14">
        <v>82</v>
      </c>
      <c r="G234" s="14"/>
      <c r="H234" s="14">
        <v>113</v>
      </c>
      <c r="I234" s="14"/>
      <c r="J234" s="14">
        <v>195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2000/11末</v>
      </c>
      <c r="B235" s="9" t="str">
        <f t="shared" si="15"/>
        <v>平成12/11末</v>
      </c>
      <c r="C235" s="16">
        <v>233</v>
      </c>
      <c r="D235" s="16">
        <v>255</v>
      </c>
      <c r="E235" s="17" t="s">
        <v>558</v>
      </c>
      <c r="F235" s="16">
        <v>38</v>
      </c>
      <c r="G235" s="16"/>
      <c r="H235" s="16">
        <v>40</v>
      </c>
      <c r="I235" s="16"/>
      <c r="J235" s="16">
        <v>78</v>
      </c>
      <c r="K235" s="16"/>
      <c r="L235" s="16">
        <v>27</v>
      </c>
      <c r="M235" s="6" t="s">
        <v>315</v>
      </c>
    </row>
    <row r="236" spans="1:13" x14ac:dyDescent="0.2">
      <c r="A236" s="7" t="str">
        <f t="shared" si="15"/>
        <v>2000/11末</v>
      </c>
      <c r="B236" s="7" t="str">
        <f t="shared" si="15"/>
        <v>平成12/11末</v>
      </c>
      <c r="C236" s="14">
        <v>234</v>
      </c>
      <c r="D236" s="14">
        <v>256</v>
      </c>
      <c r="E236" s="15" t="s">
        <v>273</v>
      </c>
      <c r="F236" s="14">
        <v>43</v>
      </c>
      <c r="G236" s="14"/>
      <c r="H236" s="14">
        <v>37</v>
      </c>
      <c r="I236" s="14"/>
      <c r="J236" s="14">
        <v>80</v>
      </c>
      <c r="K236" s="14"/>
      <c r="L236" s="14">
        <v>21</v>
      </c>
      <c r="M236" s="8" t="s">
        <v>315</v>
      </c>
    </row>
    <row r="237" spans="1:13" x14ac:dyDescent="0.2">
      <c r="A237" s="9" t="str">
        <f t="shared" si="15"/>
        <v>2000/11末</v>
      </c>
      <c r="B237" s="9" t="str">
        <f t="shared" si="15"/>
        <v>平成12/11末</v>
      </c>
      <c r="C237" s="16">
        <v>235</v>
      </c>
      <c r="D237" s="16">
        <v>257</v>
      </c>
      <c r="E237" s="17" t="s">
        <v>559</v>
      </c>
      <c r="F237" s="16">
        <v>89</v>
      </c>
      <c r="G237" s="16"/>
      <c r="H237" s="16">
        <v>92</v>
      </c>
      <c r="I237" s="16"/>
      <c r="J237" s="16">
        <v>181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2000/11末</v>
      </c>
      <c r="B238" s="7" t="str">
        <f t="shared" si="15"/>
        <v>平成12/11末</v>
      </c>
      <c r="C238" s="14">
        <v>236</v>
      </c>
      <c r="D238" s="14">
        <v>258</v>
      </c>
      <c r="E238" s="15" t="s">
        <v>274</v>
      </c>
      <c r="F238" s="14">
        <v>93</v>
      </c>
      <c r="G238" s="14"/>
      <c r="H238" s="14">
        <v>98</v>
      </c>
      <c r="I238" s="14"/>
      <c r="J238" s="14">
        <v>191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2000/11末</v>
      </c>
      <c r="B239" s="9" t="str">
        <f t="shared" si="15"/>
        <v>平成12/11末</v>
      </c>
      <c r="C239" s="16">
        <v>237</v>
      </c>
      <c r="D239" s="16">
        <v>259</v>
      </c>
      <c r="E239" s="17" t="s">
        <v>560</v>
      </c>
      <c r="F239" s="16">
        <v>91</v>
      </c>
      <c r="G239" s="16"/>
      <c r="H239" s="16">
        <v>94</v>
      </c>
      <c r="I239" s="16"/>
      <c r="J239" s="16">
        <v>185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2000/11末</v>
      </c>
      <c r="B240" s="7" t="str">
        <f t="shared" si="15"/>
        <v>平成12/11末</v>
      </c>
      <c r="C240" s="14">
        <v>238</v>
      </c>
      <c r="D240" s="14">
        <v>270</v>
      </c>
      <c r="E240" s="15" t="s">
        <v>275</v>
      </c>
      <c r="F240" s="14">
        <v>84</v>
      </c>
      <c r="G240" s="14"/>
      <c r="H240" s="14">
        <v>73</v>
      </c>
      <c r="I240" s="14"/>
      <c r="J240" s="14">
        <v>157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2000/11末</v>
      </c>
      <c r="B241" s="9" t="str">
        <f t="shared" si="15"/>
        <v>平成12/11末</v>
      </c>
      <c r="C241" s="16">
        <v>239</v>
      </c>
      <c r="D241" s="16">
        <v>271</v>
      </c>
      <c r="E241" s="17" t="s">
        <v>276</v>
      </c>
      <c r="F241" s="16">
        <v>60</v>
      </c>
      <c r="G241" s="16"/>
      <c r="H241" s="16">
        <v>58</v>
      </c>
      <c r="I241" s="16"/>
      <c r="J241" s="16">
        <v>118</v>
      </c>
      <c r="K241" s="16"/>
      <c r="L241" s="16">
        <v>31</v>
      </c>
      <c r="M241" s="6" t="s">
        <v>316</v>
      </c>
    </row>
    <row r="242" spans="1:13" x14ac:dyDescent="0.2">
      <c r="A242" s="7" t="str">
        <f t="shared" si="15"/>
        <v>2000/11末</v>
      </c>
      <c r="B242" s="7" t="str">
        <f t="shared" si="15"/>
        <v>平成12/11末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64</v>
      </c>
      <c r="I242" s="14"/>
      <c r="J242" s="14">
        <v>135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2000/11末</v>
      </c>
      <c r="B243" s="9" t="str">
        <f t="shared" si="15"/>
        <v>平成12/11末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87</v>
      </c>
      <c r="I243" s="16"/>
      <c r="J243" s="16">
        <v>164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2000/11末</v>
      </c>
      <c r="B244" s="7" t="str">
        <f t="shared" si="15"/>
        <v>平成12/11末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2000/11末</v>
      </c>
      <c r="B245" s="9" t="str">
        <f t="shared" si="16"/>
        <v>平成12/11末</v>
      </c>
      <c r="C245" s="16">
        <v>243</v>
      </c>
      <c r="D245" s="16">
        <v>275</v>
      </c>
      <c r="E245" s="17" t="s">
        <v>280</v>
      </c>
      <c r="F245" s="16">
        <v>66</v>
      </c>
      <c r="G245" s="16"/>
      <c r="H245" s="16">
        <v>78</v>
      </c>
      <c r="I245" s="16"/>
      <c r="J245" s="16">
        <v>144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2000/11末</v>
      </c>
      <c r="B246" s="7" t="str">
        <f t="shared" si="16"/>
        <v>平成12/11末</v>
      </c>
      <c r="C246" s="14">
        <v>244</v>
      </c>
      <c r="D246" s="14">
        <v>276</v>
      </c>
      <c r="E246" s="15" t="s">
        <v>281</v>
      </c>
      <c r="F246" s="14">
        <v>176</v>
      </c>
      <c r="G246" s="14"/>
      <c r="H246" s="14">
        <v>180</v>
      </c>
      <c r="I246" s="14"/>
      <c r="J246" s="14">
        <v>356</v>
      </c>
      <c r="K246" s="14"/>
      <c r="L246" s="14">
        <v>112</v>
      </c>
      <c r="M246" s="8" t="s">
        <v>316</v>
      </c>
    </row>
    <row r="247" spans="1:13" x14ac:dyDescent="0.2">
      <c r="A247" s="9" t="str">
        <f t="shared" si="16"/>
        <v>2000/11末</v>
      </c>
      <c r="B247" s="9" t="str">
        <f t="shared" si="16"/>
        <v>平成12/11末</v>
      </c>
      <c r="C247" s="16">
        <v>245</v>
      </c>
      <c r="D247" s="16">
        <v>277</v>
      </c>
      <c r="E247" s="17" t="s">
        <v>282</v>
      </c>
      <c r="F247" s="16">
        <v>128</v>
      </c>
      <c r="G247" s="16"/>
      <c r="H247" s="16">
        <v>149</v>
      </c>
      <c r="I247" s="16"/>
      <c r="J247" s="16">
        <v>277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2000/11末</v>
      </c>
      <c r="B248" s="7" t="str">
        <f t="shared" si="16"/>
        <v>平成12/11末</v>
      </c>
      <c r="C248" s="14">
        <v>246</v>
      </c>
      <c r="D248" s="14">
        <v>278</v>
      </c>
      <c r="E248" s="15" t="s">
        <v>283</v>
      </c>
      <c r="F248" s="14">
        <v>207</v>
      </c>
      <c r="G248" s="14"/>
      <c r="H248" s="14">
        <v>232</v>
      </c>
      <c r="I248" s="14"/>
      <c r="J248" s="14">
        <v>439</v>
      </c>
      <c r="K248" s="14"/>
      <c r="L248" s="14">
        <v>133</v>
      </c>
      <c r="M248" s="8" t="s">
        <v>316</v>
      </c>
    </row>
    <row r="249" spans="1:13" x14ac:dyDescent="0.2">
      <c r="A249" s="9" t="str">
        <f t="shared" si="16"/>
        <v>2000/11末</v>
      </c>
      <c r="B249" s="9" t="str">
        <f t="shared" si="16"/>
        <v>平成12/11末</v>
      </c>
      <c r="C249" s="16">
        <v>247</v>
      </c>
      <c r="D249" s="16">
        <v>280</v>
      </c>
      <c r="E249" s="17" t="s">
        <v>561</v>
      </c>
      <c r="F249" s="16">
        <v>173</v>
      </c>
      <c r="G249" s="16"/>
      <c r="H249" s="16">
        <v>190</v>
      </c>
      <c r="I249" s="16"/>
      <c r="J249" s="16">
        <v>363</v>
      </c>
      <c r="K249" s="16"/>
      <c r="L249" s="16">
        <v>100</v>
      </c>
      <c r="M249" s="6" t="s">
        <v>317</v>
      </c>
    </row>
    <row r="250" spans="1:13" x14ac:dyDescent="0.2">
      <c r="A250" s="7" t="str">
        <f t="shared" si="16"/>
        <v>2000/11末</v>
      </c>
      <c r="B250" s="7" t="str">
        <f t="shared" si="16"/>
        <v>平成12/11末</v>
      </c>
      <c r="C250" s="14">
        <v>248</v>
      </c>
      <c r="D250" s="14">
        <v>281</v>
      </c>
      <c r="E250" s="15" t="s">
        <v>562</v>
      </c>
      <c r="F250" s="14">
        <v>101</v>
      </c>
      <c r="G250" s="14"/>
      <c r="H250" s="14">
        <v>100</v>
      </c>
      <c r="I250" s="14"/>
      <c r="J250" s="14">
        <v>201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2000/11末</v>
      </c>
      <c r="B251" s="9" t="str">
        <f t="shared" si="16"/>
        <v>平成12/11末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46</v>
      </c>
      <c r="I251" s="16"/>
      <c r="J251" s="16">
        <v>87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2000/11末</v>
      </c>
      <c r="B252" s="7" t="str">
        <f t="shared" si="16"/>
        <v>平成12/11末</v>
      </c>
      <c r="C252" s="14">
        <v>250</v>
      </c>
      <c r="D252" s="14">
        <v>283</v>
      </c>
      <c r="E252" s="15" t="s">
        <v>628</v>
      </c>
      <c r="F252" s="14">
        <v>82</v>
      </c>
      <c r="G252" s="14"/>
      <c r="H252" s="14">
        <v>98</v>
      </c>
      <c r="I252" s="14"/>
      <c r="J252" s="14">
        <v>180</v>
      </c>
      <c r="K252" s="14"/>
      <c r="L252" s="14">
        <v>57</v>
      </c>
      <c r="M252" s="8" t="s">
        <v>317</v>
      </c>
    </row>
    <row r="253" spans="1:13" x14ac:dyDescent="0.2">
      <c r="A253" s="9" t="str">
        <f t="shared" si="16"/>
        <v>2000/11末</v>
      </c>
      <c r="B253" s="9" t="str">
        <f t="shared" si="16"/>
        <v>平成12/11末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2000/11末</v>
      </c>
      <c r="B254" s="7" t="str">
        <f t="shared" si="16"/>
        <v>平成12/11末</v>
      </c>
      <c r="C254" s="14">
        <v>252</v>
      </c>
      <c r="D254" s="14">
        <v>285</v>
      </c>
      <c r="E254" s="15" t="s">
        <v>630</v>
      </c>
      <c r="F254" s="14">
        <v>41</v>
      </c>
      <c r="G254" s="14"/>
      <c r="H254" s="14">
        <v>48</v>
      </c>
      <c r="I254" s="14"/>
      <c r="J254" s="14">
        <v>89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2000/11末</v>
      </c>
      <c r="B255" s="9" t="str">
        <f t="shared" si="16"/>
        <v>平成12/11末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2000/11末</v>
      </c>
      <c r="B256" s="7" t="str">
        <f t="shared" si="16"/>
        <v>平成12/11末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61</v>
      </c>
      <c r="I256" s="14"/>
      <c r="J256" s="14">
        <v>115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2000/11末</v>
      </c>
      <c r="B257" s="9" t="str">
        <f t="shared" si="16"/>
        <v>平成12/11末</v>
      </c>
      <c r="C257" s="16">
        <v>255</v>
      </c>
      <c r="D257" s="16">
        <v>288</v>
      </c>
      <c r="E257" s="17" t="s">
        <v>633</v>
      </c>
      <c r="F257" s="16">
        <v>61</v>
      </c>
      <c r="G257" s="16"/>
      <c r="H257" s="16">
        <v>65</v>
      </c>
      <c r="I257" s="16"/>
      <c r="J257" s="16">
        <v>126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2000/11末</v>
      </c>
      <c r="B258" s="7" t="str">
        <f t="shared" si="16"/>
        <v>平成12/11末</v>
      </c>
      <c r="C258" s="14">
        <v>256</v>
      </c>
      <c r="D258" s="14">
        <v>289</v>
      </c>
      <c r="E258" s="15" t="s">
        <v>634</v>
      </c>
      <c r="F258" s="14">
        <v>33</v>
      </c>
      <c r="G258" s="14"/>
      <c r="H258" s="14">
        <v>43</v>
      </c>
      <c r="I258" s="14"/>
      <c r="J258" s="14">
        <v>76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2000/11末</v>
      </c>
      <c r="B259" s="9" t="str">
        <f t="shared" si="16"/>
        <v>平成12/11末</v>
      </c>
      <c r="C259" s="16">
        <v>257</v>
      </c>
      <c r="D259" s="16">
        <v>290</v>
      </c>
      <c r="E259" s="17" t="s">
        <v>635</v>
      </c>
      <c r="F259" s="16">
        <v>71</v>
      </c>
      <c r="G259" s="16"/>
      <c r="H259" s="16">
        <v>76</v>
      </c>
      <c r="I259" s="16"/>
      <c r="J259" s="16">
        <v>147</v>
      </c>
      <c r="K259" s="16"/>
      <c r="L259" s="16">
        <v>42</v>
      </c>
      <c r="M259" s="6" t="s">
        <v>317</v>
      </c>
    </row>
    <row r="260" spans="1:13" x14ac:dyDescent="0.2">
      <c r="A260" s="7" t="str">
        <f t="shared" si="16"/>
        <v>2000/11末</v>
      </c>
      <c r="B260" s="7" t="str">
        <f t="shared" si="16"/>
        <v>平成12/11末</v>
      </c>
      <c r="C260" s="14">
        <v>258</v>
      </c>
      <c r="D260" s="14">
        <v>291</v>
      </c>
      <c r="E260" s="15" t="s">
        <v>636</v>
      </c>
      <c r="F260" s="14">
        <v>19</v>
      </c>
      <c r="G260" s="14"/>
      <c r="H260" s="14">
        <v>13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2000/11末</v>
      </c>
      <c r="B261" s="9" t="str">
        <f t="shared" si="17"/>
        <v>平成12/11末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2000/11末</v>
      </c>
      <c r="B262" s="7" t="str">
        <f t="shared" si="17"/>
        <v>平成12/11末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2000/11末</v>
      </c>
      <c r="B263" s="9" t="str">
        <f t="shared" si="17"/>
        <v>平成12/11末</v>
      </c>
      <c r="C263" s="16">
        <v>261</v>
      </c>
      <c r="D263" s="16">
        <v>294</v>
      </c>
      <c r="E263" s="17" t="s">
        <v>639</v>
      </c>
      <c r="F263" s="16">
        <v>27</v>
      </c>
      <c r="G263" s="16"/>
      <c r="H263" s="16">
        <v>31</v>
      </c>
      <c r="I263" s="16"/>
      <c r="J263" s="16">
        <v>58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2000/11末</v>
      </c>
      <c r="B264" s="7" t="str">
        <f t="shared" si="17"/>
        <v>平成12/11末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2000/11末</v>
      </c>
      <c r="B265" s="9" t="str">
        <f t="shared" si="17"/>
        <v>平成12/11末</v>
      </c>
      <c r="C265" s="16">
        <v>263</v>
      </c>
      <c r="D265" s="16">
        <v>296</v>
      </c>
      <c r="E265" s="17" t="s">
        <v>680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2000/11末</v>
      </c>
      <c r="B266" s="7" t="str">
        <f t="shared" si="17"/>
        <v>平成12/11末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2000/11末</v>
      </c>
      <c r="B267" s="9" t="str">
        <f t="shared" si="17"/>
        <v>平成12/11末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2000/11末</v>
      </c>
      <c r="B268" s="7" t="str">
        <f t="shared" si="17"/>
        <v>平成12/11末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2000/11末</v>
      </c>
      <c r="B269" s="9" t="str">
        <f t="shared" si="17"/>
        <v>平成12/11末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2000/11末</v>
      </c>
      <c r="B270" s="7" t="str">
        <f t="shared" si="17"/>
        <v>平成12/11末</v>
      </c>
      <c r="C270" s="14">
        <v>268</v>
      </c>
      <c r="D270" s="14">
        <v>301</v>
      </c>
      <c r="E270" s="15" t="s">
        <v>645</v>
      </c>
      <c r="F270" s="14">
        <v>13</v>
      </c>
      <c r="G270" s="14"/>
      <c r="H270" s="14">
        <v>11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2000/11末</v>
      </c>
      <c r="B271" s="9" t="str">
        <f t="shared" si="17"/>
        <v>平成12/11末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12</v>
      </c>
      <c r="I271" s="16"/>
      <c r="J271" s="16">
        <v>23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2000/11末</v>
      </c>
      <c r="B272" s="7" t="str">
        <f t="shared" si="17"/>
        <v>平成12/11末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  <row r="274" spans="6:12" x14ac:dyDescent="0.2">
      <c r="F274" s="126"/>
      <c r="G274" s="126"/>
      <c r="H274" s="126"/>
      <c r="I274" s="126"/>
      <c r="J274" s="126"/>
      <c r="K274" s="126"/>
      <c r="L274" s="126"/>
    </row>
  </sheetData>
  <sheetProtection algorithmName="SHA-512" hashValue="IcEE6TbFHU+k+/EdO+OH9QAfprisWgSv6Kecxu7Rf6mflB5l1/QGFNIiSeQtlWmKIYbUu6/awndcNEhAsut4hg==" saltValue="ES2D+Repde1EPMjAw5Fux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648</v>
      </c>
      <c r="B2" s="20" t="s">
        <v>650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43012</v>
      </c>
      <c r="G2" s="22">
        <f t="shared" si="0"/>
        <v>0</v>
      </c>
      <c r="H2" s="22">
        <f t="shared" si="0"/>
        <v>44283</v>
      </c>
      <c r="I2" s="22">
        <f t="shared" si="0"/>
        <v>0</v>
      </c>
      <c r="J2" s="22">
        <f t="shared" si="0"/>
        <v>87295</v>
      </c>
      <c r="K2" s="22">
        <f t="shared" si="0"/>
        <v>0</v>
      </c>
      <c r="L2" s="22">
        <f t="shared" si="0"/>
        <v>29345</v>
      </c>
      <c r="M2" s="72" t="s">
        <v>284</v>
      </c>
    </row>
    <row r="3" spans="1:17" x14ac:dyDescent="0.2">
      <c r="A3" s="5" t="str">
        <f>A2</f>
        <v>2000/12末</v>
      </c>
      <c r="B3" s="5" t="str">
        <f>B2</f>
        <v>平成12/12末</v>
      </c>
      <c r="C3" s="12">
        <v>1</v>
      </c>
      <c r="D3" s="12">
        <v>1</v>
      </c>
      <c r="E3" s="13" t="s">
        <v>376</v>
      </c>
      <c r="F3" s="12">
        <v>37</v>
      </c>
      <c r="G3" s="12"/>
      <c r="H3" s="12">
        <v>36</v>
      </c>
      <c r="I3" s="12"/>
      <c r="J3" s="12">
        <v>73</v>
      </c>
      <c r="K3" s="12"/>
      <c r="L3" s="12">
        <v>34</v>
      </c>
      <c r="M3" s="10" t="s">
        <v>303</v>
      </c>
    </row>
    <row r="4" spans="1:17" x14ac:dyDescent="0.2">
      <c r="A4" s="7" t="str">
        <f>A3</f>
        <v>2000/12末</v>
      </c>
      <c r="B4" s="7" t="str">
        <f>B3</f>
        <v>平成12/12末</v>
      </c>
      <c r="C4" s="14">
        <v>2</v>
      </c>
      <c r="D4" s="14">
        <v>2</v>
      </c>
      <c r="E4" s="15" t="s">
        <v>377</v>
      </c>
      <c r="F4" s="14">
        <v>92</v>
      </c>
      <c r="G4" s="14"/>
      <c r="H4" s="14">
        <v>94</v>
      </c>
      <c r="I4" s="14"/>
      <c r="J4" s="14">
        <v>186</v>
      </c>
      <c r="K4" s="14"/>
      <c r="L4" s="14">
        <v>69</v>
      </c>
      <c r="M4" s="8" t="s">
        <v>303</v>
      </c>
      <c r="Q4" s="1"/>
    </row>
    <row r="5" spans="1:17" x14ac:dyDescent="0.2">
      <c r="A5" s="9" t="str">
        <f t="shared" ref="A5:B20" si="1">A4</f>
        <v>2000/12末</v>
      </c>
      <c r="B5" s="9" t="str">
        <f t="shared" si="1"/>
        <v>平成12/12末</v>
      </c>
      <c r="C5" s="16">
        <v>3</v>
      </c>
      <c r="D5" s="16">
        <v>3</v>
      </c>
      <c r="E5" s="17" t="s">
        <v>378</v>
      </c>
      <c r="F5" s="16">
        <v>221</v>
      </c>
      <c r="G5" s="16"/>
      <c r="H5" s="16">
        <v>244</v>
      </c>
      <c r="I5" s="16"/>
      <c r="J5" s="16">
        <v>465</v>
      </c>
      <c r="K5" s="16"/>
      <c r="L5" s="16">
        <v>165</v>
      </c>
      <c r="M5" s="6" t="s">
        <v>303</v>
      </c>
    </row>
    <row r="6" spans="1:17" x14ac:dyDescent="0.2">
      <c r="A6" s="7" t="str">
        <f t="shared" si="1"/>
        <v>2000/12末</v>
      </c>
      <c r="B6" s="7" t="str">
        <f t="shared" si="1"/>
        <v>平成12/12末</v>
      </c>
      <c r="C6" s="14">
        <v>4</v>
      </c>
      <c r="D6" s="14">
        <v>4</v>
      </c>
      <c r="E6" s="15" t="s">
        <v>379</v>
      </c>
      <c r="F6" s="14">
        <v>389</v>
      </c>
      <c r="G6" s="14"/>
      <c r="H6" s="14">
        <v>403</v>
      </c>
      <c r="I6" s="14"/>
      <c r="J6" s="14">
        <v>792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2000/12末</v>
      </c>
      <c r="B7" s="9" t="str">
        <f t="shared" si="1"/>
        <v>平成12/12末</v>
      </c>
      <c r="C7" s="16">
        <v>5</v>
      </c>
      <c r="D7" s="16">
        <v>5</v>
      </c>
      <c r="E7" s="17" t="s">
        <v>380</v>
      </c>
      <c r="F7" s="16">
        <v>241</v>
      </c>
      <c r="G7" s="16"/>
      <c r="H7" s="16">
        <v>262</v>
      </c>
      <c r="I7" s="16"/>
      <c r="J7" s="16">
        <v>503</v>
      </c>
      <c r="K7" s="16"/>
      <c r="L7" s="16">
        <v>177</v>
      </c>
      <c r="M7" s="6" t="s">
        <v>303</v>
      </c>
    </row>
    <row r="8" spans="1:17" x14ac:dyDescent="0.2">
      <c r="A8" s="7" t="str">
        <f t="shared" si="1"/>
        <v>2000/12末</v>
      </c>
      <c r="B8" s="7" t="str">
        <f t="shared" si="1"/>
        <v>平成12/12末</v>
      </c>
      <c r="C8" s="14">
        <v>6</v>
      </c>
      <c r="D8" s="14">
        <v>6</v>
      </c>
      <c r="E8" s="15" t="s">
        <v>381</v>
      </c>
      <c r="F8" s="14">
        <v>360</v>
      </c>
      <c r="G8" s="14"/>
      <c r="H8" s="14">
        <v>428</v>
      </c>
      <c r="I8" s="14"/>
      <c r="J8" s="14">
        <v>788</v>
      </c>
      <c r="K8" s="14"/>
      <c r="L8" s="14">
        <v>288</v>
      </c>
      <c r="M8" s="8" t="s">
        <v>303</v>
      </c>
    </row>
    <row r="9" spans="1:17" x14ac:dyDescent="0.2">
      <c r="A9" s="9" t="str">
        <f t="shared" si="1"/>
        <v>2000/12末</v>
      </c>
      <c r="B9" s="9" t="str">
        <f t="shared" si="1"/>
        <v>平成12/12末</v>
      </c>
      <c r="C9" s="16">
        <v>7</v>
      </c>
      <c r="D9" s="16">
        <v>7</v>
      </c>
      <c r="E9" s="17" t="s">
        <v>382</v>
      </c>
      <c r="F9" s="16">
        <v>206</v>
      </c>
      <c r="G9" s="16"/>
      <c r="H9" s="16">
        <v>219</v>
      </c>
      <c r="I9" s="16"/>
      <c r="J9" s="16">
        <v>425</v>
      </c>
      <c r="K9" s="16"/>
      <c r="L9" s="16">
        <v>156</v>
      </c>
      <c r="M9" s="6" t="s">
        <v>303</v>
      </c>
    </row>
    <row r="10" spans="1:17" x14ac:dyDescent="0.2">
      <c r="A10" s="7" t="str">
        <f t="shared" si="1"/>
        <v>2000/12末</v>
      </c>
      <c r="B10" s="7" t="str">
        <f t="shared" si="1"/>
        <v>平成12/12末</v>
      </c>
      <c r="C10" s="14">
        <v>8</v>
      </c>
      <c r="D10" s="14">
        <v>8</v>
      </c>
      <c r="E10" s="15" t="s">
        <v>383</v>
      </c>
      <c r="F10" s="14">
        <v>237</v>
      </c>
      <c r="G10" s="14"/>
      <c r="H10" s="14">
        <v>234</v>
      </c>
      <c r="I10" s="14"/>
      <c r="J10" s="14">
        <v>471</v>
      </c>
      <c r="K10" s="14"/>
      <c r="L10" s="14">
        <v>173</v>
      </c>
      <c r="M10" s="8" t="s">
        <v>303</v>
      </c>
    </row>
    <row r="11" spans="1:17" x14ac:dyDescent="0.2">
      <c r="A11" s="9" t="str">
        <f t="shared" si="1"/>
        <v>2000/12末</v>
      </c>
      <c r="B11" s="9" t="str">
        <f t="shared" si="1"/>
        <v>平成12/12末</v>
      </c>
      <c r="C11" s="16">
        <v>9</v>
      </c>
      <c r="D11" s="16">
        <v>10</v>
      </c>
      <c r="E11" s="17" t="s">
        <v>384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2000/12末</v>
      </c>
      <c r="B12" s="7" t="str">
        <f t="shared" si="1"/>
        <v>平成12/12末</v>
      </c>
      <c r="C12" s="14">
        <v>10</v>
      </c>
      <c r="D12" s="14">
        <v>11</v>
      </c>
      <c r="E12" s="15" t="s">
        <v>385</v>
      </c>
      <c r="F12" s="14">
        <v>168</v>
      </c>
      <c r="G12" s="14"/>
      <c r="H12" s="14">
        <v>165</v>
      </c>
      <c r="I12" s="14"/>
      <c r="J12" s="14">
        <v>333</v>
      </c>
      <c r="K12" s="14"/>
      <c r="L12" s="14">
        <v>126</v>
      </c>
      <c r="M12" s="8" t="s">
        <v>303</v>
      </c>
    </row>
    <row r="13" spans="1:17" x14ac:dyDescent="0.2">
      <c r="A13" s="9" t="str">
        <f t="shared" si="1"/>
        <v>2000/12末</v>
      </c>
      <c r="B13" s="9" t="str">
        <f t="shared" si="1"/>
        <v>平成12/12末</v>
      </c>
      <c r="C13" s="16">
        <v>11</v>
      </c>
      <c r="D13" s="16">
        <v>12</v>
      </c>
      <c r="E13" s="17" t="s">
        <v>386</v>
      </c>
      <c r="F13" s="16">
        <v>109</v>
      </c>
      <c r="G13" s="16"/>
      <c r="H13" s="16">
        <v>126</v>
      </c>
      <c r="I13" s="16"/>
      <c r="J13" s="16">
        <v>235</v>
      </c>
      <c r="K13" s="16"/>
      <c r="L13" s="16">
        <v>112</v>
      </c>
      <c r="M13" s="6" t="s">
        <v>303</v>
      </c>
    </row>
    <row r="14" spans="1:17" x14ac:dyDescent="0.2">
      <c r="A14" s="7" t="str">
        <f t="shared" si="1"/>
        <v>2000/12末</v>
      </c>
      <c r="B14" s="7" t="str">
        <f t="shared" si="1"/>
        <v>平成12/12末</v>
      </c>
      <c r="C14" s="14">
        <v>12</v>
      </c>
      <c r="D14" s="14">
        <v>13</v>
      </c>
      <c r="E14" s="15" t="s">
        <v>387</v>
      </c>
      <c r="F14" s="14">
        <v>250</v>
      </c>
      <c r="G14" s="14"/>
      <c r="H14" s="14">
        <v>285</v>
      </c>
      <c r="I14" s="14"/>
      <c r="J14" s="14">
        <v>535</v>
      </c>
      <c r="K14" s="14"/>
      <c r="L14" s="14">
        <v>183</v>
      </c>
      <c r="M14" s="8" t="s">
        <v>303</v>
      </c>
    </row>
    <row r="15" spans="1:17" x14ac:dyDescent="0.2">
      <c r="A15" s="9" t="str">
        <f t="shared" si="1"/>
        <v>2000/12末</v>
      </c>
      <c r="B15" s="9" t="str">
        <f t="shared" si="1"/>
        <v>平成12/12末</v>
      </c>
      <c r="C15" s="16">
        <v>13</v>
      </c>
      <c r="D15" s="16">
        <v>14</v>
      </c>
      <c r="E15" s="17" t="s">
        <v>388</v>
      </c>
      <c r="F15" s="16">
        <v>151</v>
      </c>
      <c r="G15" s="16"/>
      <c r="H15" s="16">
        <v>144</v>
      </c>
      <c r="I15" s="16"/>
      <c r="J15" s="16">
        <v>295</v>
      </c>
      <c r="K15" s="16"/>
      <c r="L15" s="16">
        <v>106</v>
      </c>
      <c r="M15" s="6" t="s">
        <v>303</v>
      </c>
    </row>
    <row r="16" spans="1:17" x14ac:dyDescent="0.2">
      <c r="A16" s="7" t="str">
        <f t="shared" si="1"/>
        <v>2000/12末</v>
      </c>
      <c r="B16" s="7" t="str">
        <f t="shared" si="1"/>
        <v>平成12/12末</v>
      </c>
      <c r="C16" s="14">
        <v>14</v>
      </c>
      <c r="D16" s="14">
        <v>15</v>
      </c>
      <c r="E16" s="15" t="s">
        <v>389</v>
      </c>
      <c r="F16" s="14">
        <v>289</v>
      </c>
      <c r="G16" s="14"/>
      <c r="H16" s="14">
        <v>320</v>
      </c>
      <c r="I16" s="14"/>
      <c r="J16" s="14">
        <v>609</v>
      </c>
      <c r="K16" s="14"/>
      <c r="L16" s="14">
        <v>226</v>
      </c>
      <c r="M16" s="8" t="s">
        <v>303</v>
      </c>
    </row>
    <row r="17" spans="1:13" x14ac:dyDescent="0.2">
      <c r="A17" s="9" t="str">
        <f t="shared" si="1"/>
        <v>2000/12末</v>
      </c>
      <c r="B17" s="9" t="str">
        <f t="shared" si="1"/>
        <v>平成12/12末</v>
      </c>
      <c r="C17" s="16">
        <v>15</v>
      </c>
      <c r="D17" s="16">
        <v>16</v>
      </c>
      <c r="E17" s="17" t="s">
        <v>390</v>
      </c>
      <c r="F17" s="16">
        <v>93</v>
      </c>
      <c r="G17" s="16"/>
      <c r="H17" s="16">
        <v>108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2000/12末</v>
      </c>
      <c r="B18" s="7" t="str">
        <f t="shared" si="1"/>
        <v>平成12/12末</v>
      </c>
      <c r="C18" s="14">
        <v>16</v>
      </c>
      <c r="D18" s="14">
        <v>17</v>
      </c>
      <c r="E18" s="15" t="s">
        <v>391</v>
      </c>
      <c r="F18" s="14">
        <v>259</v>
      </c>
      <c r="G18" s="14"/>
      <c r="H18" s="14">
        <v>270</v>
      </c>
      <c r="I18" s="14"/>
      <c r="J18" s="14">
        <v>529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2000/12末</v>
      </c>
      <c r="B19" s="9" t="str">
        <f t="shared" si="1"/>
        <v>平成12/12末</v>
      </c>
      <c r="C19" s="16">
        <v>17</v>
      </c>
      <c r="D19" s="16">
        <v>18</v>
      </c>
      <c r="E19" s="17" t="s">
        <v>392</v>
      </c>
      <c r="F19" s="16">
        <v>309</v>
      </c>
      <c r="G19" s="16"/>
      <c r="H19" s="16">
        <v>333</v>
      </c>
      <c r="I19" s="16"/>
      <c r="J19" s="16">
        <v>642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2000/12末</v>
      </c>
      <c r="B20" s="7" t="str">
        <f t="shared" si="1"/>
        <v>平成12/12末</v>
      </c>
      <c r="C20" s="14">
        <v>18</v>
      </c>
      <c r="D20" s="14">
        <v>19</v>
      </c>
      <c r="E20" s="15" t="s">
        <v>393</v>
      </c>
      <c r="F20" s="14">
        <v>207</v>
      </c>
      <c r="G20" s="14"/>
      <c r="H20" s="14">
        <v>224</v>
      </c>
      <c r="I20" s="14"/>
      <c r="J20" s="14">
        <v>431</v>
      </c>
      <c r="K20" s="14"/>
      <c r="L20" s="14">
        <v>140</v>
      </c>
      <c r="M20" s="8" t="s">
        <v>303</v>
      </c>
    </row>
    <row r="21" spans="1:13" x14ac:dyDescent="0.2">
      <c r="A21" s="9" t="str">
        <f t="shared" ref="A21:B36" si="2">A20</f>
        <v>2000/12末</v>
      </c>
      <c r="B21" s="9" t="str">
        <f t="shared" si="2"/>
        <v>平成12/12末</v>
      </c>
      <c r="C21" s="16">
        <v>19</v>
      </c>
      <c r="D21" s="16">
        <v>103</v>
      </c>
      <c r="E21" s="17" t="s">
        <v>394</v>
      </c>
      <c r="F21" s="16">
        <v>233</v>
      </c>
      <c r="G21" s="16"/>
      <c r="H21" s="16">
        <v>232</v>
      </c>
      <c r="I21" s="16"/>
      <c r="J21" s="16">
        <v>465</v>
      </c>
      <c r="K21" s="16"/>
      <c r="L21" s="16">
        <v>136</v>
      </c>
      <c r="M21" s="6" t="s">
        <v>303</v>
      </c>
    </row>
    <row r="22" spans="1:13" x14ac:dyDescent="0.2">
      <c r="A22" s="7" t="str">
        <f t="shared" si="2"/>
        <v>2000/12末</v>
      </c>
      <c r="B22" s="7" t="str">
        <f t="shared" si="2"/>
        <v>平成12/12末</v>
      </c>
      <c r="C22" s="14">
        <v>20</v>
      </c>
      <c r="D22" s="14">
        <v>104</v>
      </c>
      <c r="E22" s="15" t="s">
        <v>395</v>
      </c>
      <c r="F22" s="14">
        <v>66</v>
      </c>
      <c r="G22" s="14"/>
      <c r="H22" s="14">
        <v>93</v>
      </c>
      <c r="I22" s="14"/>
      <c r="J22" s="14">
        <v>159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2000/12末</v>
      </c>
      <c r="B23" s="9" t="str">
        <f t="shared" si="2"/>
        <v>平成12/12末</v>
      </c>
      <c r="C23" s="16">
        <v>21</v>
      </c>
      <c r="D23" s="16">
        <v>105</v>
      </c>
      <c r="E23" s="17" t="s">
        <v>396</v>
      </c>
      <c r="F23" s="16">
        <v>21</v>
      </c>
      <c r="G23" s="16"/>
      <c r="H23" s="16">
        <v>26</v>
      </c>
      <c r="I23" s="16"/>
      <c r="J23" s="16">
        <v>47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2000/12末</v>
      </c>
      <c r="B24" s="7" t="str">
        <f t="shared" si="2"/>
        <v>平成12/12末</v>
      </c>
      <c r="C24" s="14">
        <v>22</v>
      </c>
      <c r="D24" s="14">
        <v>20</v>
      </c>
      <c r="E24" s="15" t="s">
        <v>397</v>
      </c>
      <c r="F24" s="14">
        <v>37</v>
      </c>
      <c r="G24" s="14"/>
      <c r="H24" s="14">
        <v>41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2000/12末</v>
      </c>
      <c r="B25" s="9" t="str">
        <f t="shared" si="2"/>
        <v>平成12/12末</v>
      </c>
      <c r="C25" s="16">
        <v>23</v>
      </c>
      <c r="D25" s="16">
        <v>21</v>
      </c>
      <c r="E25" s="17" t="s">
        <v>398</v>
      </c>
      <c r="F25" s="16">
        <v>242</v>
      </c>
      <c r="G25" s="16"/>
      <c r="H25" s="16">
        <v>255</v>
      </c>
      <c r="I25" s="16"/>
      <c r="J25" s="16">
        <v>497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2000/12末</v>
      </c>
      <c r="B26" s="7" t="str">
        <f t="shared" si="2"/>
        <v>平成12/12末</v>
      </c>
      <c r="C26" s="14">
        <v>24</v>
      </c>
      <c r="D26" s="14">
        <v>22</v>
      </c>
      <c r="E26" s="15" t="s">
        <v>399</v>
      </c>
      <c r="F26" s="14">
        <v>404</v>
      </c>
      <c r="G26" s="14"/>
      <c r="H26" s="14">
        <v>450</v>
      </c>
      <c r="I26" s="14"/>
      <c r="J26" s="14">
        <v>854</v>
      </c>
      <c r="K26" s="14"/>
      <c r="L26" s="14">
        <v>316</v>
      </c>
      <c r="M26" s="8" t="s">
        <v>303</v>
      </c>
    </row>
    <row r="27" spans="1:13" x14ac:dyDescent="0.2">
      <c r="A27" s="9" t="str">
        <f t="shared" si="2"/>
        <v>2000/12末</v>
      </c>
      <c r="B27" s="9" t="str">
        <f t="shared" si="2"/>
        <v>平成12/12末</v>
      </c>
      <c r="C27" s="16">
        <v>25</v>
      </c>
      <c r="D27" s="16">
        <v>23</v>
      </c>
      <c r="E27" s="17" t="s">
        <v>400</v>
      </c>
      <c r="F27" s="16">
        <v>303</v>
      </c>
      <c r="G27" s="16"/>
      <c r="H27" s="16">
        <v>311</v>
      </c>
      <c r="I27" s="16"/>
      <c r="J27" s="16">
        <v>614</v>
      </c>
      <c r="K27" s="16"/>
      <c r="L27" s="16">
        <v>203</v>
      </c>
      <c r="M27" s="6" t="s">
        <v>303</v>
      </c>
    </row>
    <row r="28" spans="1:13" x14ac:dyDescent="0.2">
      <c r="A28" s="7" t="str">
        <f t="shared" si="2"/>
        <v>2000/12末</v>
      </c>
      <c r="B28" s="7" t="str">
        <f t="shared" si="2"/>
        <v>平成12/12末</v>
      </c>
      <c r="C28" s="14">
        <v>26</v>
      </c>
      <c r="D28" s="14">
        <v>24</v>
      </c>
      <c r="E28" s="15" t="s">
        <v>401</v>
      </c>
      <c r="F28" s="14">
        <v>400</v>
      </c>
      <c r="G28" s="14"/>
      <c r="H28" s="14">
        <v>476</v>
      </c>
      <c r="I28" s="14"/>
      <c r="J28" s="14">
        <v>876</v>
      </c>
      <c r="K28" s="14"/>
      <c r="L28" s="14">
        <v>309</v>
      </c>
      <c r="M28" s="8" t="s">
        <v>303</v>
      </c>
    </row>
    <row r="29" spans="1:13" x14ac:dyDescent="0.2">
      <c r="A29" s="9" t="str">
        <f t="shared" si="2"/>
        <v>2000/12末</v>
      </c>
      <c r="B29" s="9" t="str">
        <f t="shared" si="2"/>
        <v>平成12/12末</v>
      </c>
      <c r="C29" s="16">
        <v>27</v>
      </c>
      <c r="D29" s="16">
        <v>25</v>
      </c>
      <c r="E29" s="17" t="s">
        <v>402</v>
      </c>
      <c r="F29" s="16">
        <v>248</v>
      </c>
      <c r="G29" s="16"/>
      <c r="H29" s="16">
        <v>287</v>
      </c>
      <c r="I29" s="16"/>
      <c r="J29" s="16">
        <v>535</v>
      </c>
      <c r="K29" s="16"/>
      <c r="L29" s="16">
        <v>211</v>
      </c>
      <c r="M29" s="6" t="s">
        <v>303</v>
      </c>
    </row>
    <row r="30" spans="1:13" x14ac:dyDescent="0.2">
      <c r="A30" s="7" t="str">
        <f t="shared" si="2"/>
        <v>2000/12末</v>
      </c>
      <c r="B30" s="7" t="str">
        <f t="shared" si="2"/>
        <v>平成12/12末</v>
      </c>
      <c r="C30" s="14">
        <v>28</v>
      </c>
      <c r="D30" s="14">
        <v>26</v>
      </c>
      <c r="E30" s="15" t="s">
        <v>403</v>
      </c>
      <c r="F30" s="14">
        <v>244</v>
      </c>
      <c r="G30" s="14"/>
      <c r="H30" s="14">
        <v>258</v>
      </c>
      <c r="I30" s="14"/>
      <c r="J30" s="14">
        <v>502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2000/12末</v>
      </c>
      <c r="B31" s="9" t="str">
        <f t="shared" si="2"/>
        <v>平成12/12末</v>
      </c>
      <c r="C31" s="16">
        <v>29</v>
      </c>
      <c r="D31" s="16">
        <v>28</v>
      </c>
      <c r="E31" s="17" t="s">
        <v>404</v>
      </c>
      <c r="F31" s="16">
        <v>10</v>
      </c>
      <c r="G31" s="16"/>
      <c r="H31" s="16">
        <v>40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2000/12末</v>
      </c>
      <c r="B32" s="7" t="str">
        <f t="shared" si="2"/>
        <v>平成12/12末</v>
      </c>
      <c r="C32" s="14">
        <v>30</v>
      </c>
      <c r="D32" s="14">
        <v>29</v>
      </c>
      <c r="E32" s="15" t="s">
        <v>67</v>
      </c>
      <c r="F32" s="14">
        <v>7</v>
      </c>
      <c r="G32" s="14"/>
      <c r="H32" s="14">
        <v>22</v>
      </c>
      <c r="I32" s="14"/>
      <c r="J32" s="14">
        <v>29</v>
      </c>
      <c r="K32" s="14"/>
      <c r="L32" s="14">
        <v>27</v>
      </c>
      <c r="M32" s="8" t="s">
        <v>303</v>
      </c>
    </row>
    <row r="33" spans="1:13" x14ac:dyDescent="0.2">
      <c r="A33" s="9" t="str">
        <f t="shared" si="2"/>
        <v>2000/12末</v>
      </c>
      <c r="B33" s="9" t="str">
        <f t="shared" si="2"/>
        <v>平成12/12末</v>
      </c>
      <c r="C33" s="16">
        <v>31</v>
      </c>
      <c r="D33" s="16">
        <v>30</v>
      </c>
      <c r="E33" s="17" t="s">
        <v>405</v>
      </c>
      <c r="F33" s="16">
        <v>745</v>
      </c>
      <c r="G33" s="16"/>
      <c r="H33" s="16">
        <v>734</v>
      </c>
      <c r="I33" s="16"/>
      <c r="J33" s="16">
        <v>1479</v>
      </c>
      <c r="K33" s="16"/>
      <c r="L33" s="16">
        <v>538</v>
      </c>
      <c r="M33" s="6" t="s">
        <v>303</v>
      </c>
    </row>
    <row r="34" spans="1:13" x14ac:dyDescent="0.2">
      <c r="A34" s="7" t="str">
        <f t="shared" si="2"/>
        <v>2000/12末</v>
      </c>
      <c r="B34" s="7" t="str">
        <f t="shared" si="2"/>
        <v>平成12/12末</v>
      </c>
      <c r="C34" s="14">
        <v>32</v>
      </c>
      <c r="D34" s="14">
        <v>31</v>
      </c>
      <c r="E34" s="15" t="s">
        <v>406</v>
      </c>
      <c r="F34" s="14">
        <v>841</v>
      </c>
      <c r="G34" s="14"/>
      <c r="H34" s="14">
        <v>863</v>
      </c>
      <c r="I34" s="14"/>
      <c r="J34" s="14">
        <v>1704</v>
      </c>
      <c r="K34" s="14"/>
      <c r="L34" s="14">
        <v>657</v>
      </c>
      <c r="M34" s="8" t="s">
        <v>303</v>
      </c>
    </row>
    <row r="35" spans="1:13" x14ac:dyDescent="0.2">
      <c r="A35" s="9" t="str">
        <f t="shared" si="2"/>
        <v>2000/12末</v>
      </c>
      <c r="B35" s="9" t="str">
        <f t="shared" si="2"/>
        <v>平成12/12末</v>
      </c>
      <c r="C35" s="16">
        <v>33</v>
      </c>
      <c r="D35" s="16">
        <v>32</v>
      </c>
      <c r="E35" s="17" t="s">
        <v>407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2000/12末</v>
      </c>
      <c r="B36" s="7" t="str">
        <f t="shared" si="2"/>
        <v>平成12/12末</v>
      </c>
      <c r="C36" s="14">
        <v>34</v>
      </c>
      <c r="D36" s="14">
        <v>33</v>
      </c>
      <c r="E36" s="15" t="s">
        <v>408</v>
      </c>
      <c r="F36" s="14">
        <v>262</v>
      </c>
      <c r="G36" s="14"/>
      <c r="H36" s="14">
        <v>267</v>
      </c>
      <c r="I36" s="14"/>
      <c r="J36" s="14">
        <v>529</v>
      </c>
      <c r="K36" s="14"/>
      <c r="L36" s="14">
        <v>164</v>
      </c>
      <c r="M36" s="8" t="s">
        <v>303</v>
      </c>
    </row>
    <row r="37" spans="1:13" x14ac:dyDescent="0.2">
      <c r="A37" s="9" t="str">
        <f t="shared" ref="A37:B52" si="3">A36</f>
        <v>2000/12末</v>
      </c>
      <c r="B37" s="9" t="str">
        <f t="shared" si="3"/>
        <v>平成12/12末</v>
      </c>
      <c r="C37" s="16">
        <v>35</v>
      </c>
      <c r="D37" s="16">
        <v>34</v>
      </c>
      <c r="E37" s="17" t="s">
        <v>409</v>
      </c>
      <c r="F37" s="16">
        <v>357</v>
      </c>
      <c r="G37" s="16"/>
      <c r="H37" s="16">
        <v>299</v>
      </c>
      <c r="I37" s="16"/>
      <c r="J37" s="16">
        <v>656</v>
      </c>
      <c r="K37" s="16"/>
      <c r="L37" s="16">
        <v>242</v>
      </c>
      <c r="M37" s="6" t="s">
        <v>303</v>
      </c>
    </row>
    <row r="38" spans="1:13" x14ac:dyDescent="0.2">
      <c r="A38" s="7" t="str">
        <f t="shared" si="3"/>
        <v>2000/12末</v>
      </c>
      <c r="B38" s="7" t="str">
        <f t="shared" si="3"/>
        <v>平成12/12末</v>
      </c>
      <c r="C38" s="14">
        <v>36</v>
      </c>
      <c r="D38" s="14">
        <v>35</v>
      </c>
      <c r="E38" s="15" t="s">
        <v>410</v>
      </c>
      <c r="F38" s="14">
        <v>299</v>
      </c>
      <c r="G38" s="14"/>
      <c r="H38" s="14">
        <v>279</v>
      </c>
      <c r="I38" s="14"/>
      <c r="J38" s="14">
        <v>578</v>
      </c>
      <c r="K38" s="14"/>
      <c r="L38" s="14">
        <v>186</v>
      </c>
      <c r="M38" s="8" t="s">
        <v>303</v>
      </c>
    </row>
    <row r="39" spans="1:13" x14ac:dyDescent="0.2">
      <c r="A39" s="9" t="str">
        <f t="shared" si="3"/>
        <v>2000/12末</v>
      </c>
      <c r="B39" s="9" t="str">
        <f t="shared" si="3"/>
        <v>平成12/12末</v>
      </c>
      <c r="C39" s="16">
        <v>37</v>
      </c>
      <c r="D39" s="16">
        <v>36</v>
      </c>
      <c r="E39" s="17" t="s">
        <v>411</v>
      </c>
      <c r="F39" s="16">
        <v>78</v>
      </c>
      <c r="G39" s="16"/>
      <c r="H39" s="16">
        <v>54</v>
      </c>
      <c r="I39" s="16"/>
      <c r="J39" s="16">
        <v>132</v>
      </c>
      <c r="K39" s="16"/>
      <c r="L39" s="16">
        <v>62</v>
      </c>
      <c r="M39" s="6" t="s">
        <v>303</v>
      </c>
    </row>
    <row r="40" spans="1:13" x14ac:dyDescent="0.2">
      <c r="A40" s="7" t="str">
        <f t="shared" si="3"/>
        <v>2000/12末</v>
      </c>
      <c r="B40" s="7" t="str">
        <f t="shared" si="3"/>
        <v>平成12/12末</v>
      </c>
      <c r="C40" s="14">
        <v>38</v>
      </c>
      <c r="D40" s="14">
        <v>37</v>
      </c>
      <c r="E40" s="15" t="s">
        <v>412</v>
      </c>
      <c r="F40" s="14">
        <v>286</v>
      </c>
      <c r="G40" s="14"/>
      <c r="H40" s="14">
        <v>277</v>
      </c>
      <c r="I40" s="14"/>
      <c r="J40" s="14">
        <v>563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2000/12末</v>
      </c>
      <c r="B41" s="9" t="str">
        <f t="shared" si="3"/>
        <v>平成12/12末</v>
      </c>
      <c r="C41" s="16">
        <v>39</v>
      </c>
      <c r="D41" s="16">
        <v>38</v>
      </c>
      <c r="E41" s="17" t="s">
        <v>413</v>
      </c>
      <c r="F41" s="16">
        <v>331</v>
      </c>
      <c r="G41" s="16"/>
      <c r="H41" s="16">
        <v>305</v>
      </c>
      <c r="I41" s="16"/>
      <c r="J41" s="16">
        <v>636</v>
      </c>
      <c r="K41" s="16"/>
      <c r="L41" s="16">
        <v>212</v>
      </c>
      <c r="M41" s="6" t="s">
        <v>303</v>
      </c>
    </row>
    <row r="42" spans="1:13" x14ac:dyDescent="0.2">
      <c r="A42" s="7" t="str">
        <f t="shared" si="3"/>
        <v>2000/12末</v>
      </c>
      <c r="B42" s="7" t="str">
        <f t="shared" si="3"/>
        <v>平成12/12末</v>
      </c>
      <c r="C42" s="14">
        <v>40</v>
      </c>
      <c r="D42" s="14">
        <v>39</v>
      </c>
      <c r="E42" s="15" t="s">
        <v>414</v>
      </c>
      <c r="F42" s="14">
        <v>133</v>
      </c>
      <c r="G42" s="14"/>
      <c r="H42" s="14">
        <v>126</v>
      </c>
      <c r="I42" s="14"/>
      <c r="J42" s="14">
        <v>259</v>
      </c>
      <c r="K42" s="14"/>
      <c r="L42" s="14">
        <v>91</v>
      </c>
      <c r="M42" s="8" t="s">
        <v>303</v>
      </c>
    </row>
    <row r="43" spans="1:13" x14ac:dyDescent="0.2">
      <c r="A43" s="9" t="str">
        <f t="shared" si="3"/>
        <v>2000/12末</v>
      </c>
      <c r="B43" s="9" t="str">
        <f t="shared" si="3"/>
        <v>平成12/12末</v>
      </c>
      <c r="C43" s="16">
        <v>41</v>
      </c>
      <c r="D43" s="16">
        <v>40</v>
      </c>
      <c r="E43" s="17" t="s">
        <v>415</v>
      </c>
      <c r="F43" s="16">
        <v>156</v>
      </c>
      <c r="G43" s="16"/>
      <c r="H43" s="16">
        <v>169</v>
      </c>
      <c r="I43" s="16"/>
      <c r="J43" s="16">
        <v>325</v>
      </c>
      <c r="K43" s="16"/>
      <c r="L43" s="16">
        <v>118</v>
      </c>
      <c r="M43" s="6" t="s">
        <v>303</v>
      </c>
    </row>
    <row r="44" spans="1:13" x14ac:dyDescent="0.2">
      <c r="A44" s="7" t="str">
        <f t="shared" si="3"/>
        <v>2000/12末</v>
      </c>
      <c r="B44" s="7" t="str">
        <f t="shared" si="3"/>
        <v>平成12/12末</v>
      </c>
      <c r="C44" s="14">
        <v>42</v>
      </c>
      <c r="D44" s="14">
        <v>41</v>
      </c>
      <c r="E44" s="15" t="s">
        <v>416</v>
      </c>
      <c r="F44" s="14">
        <v>176</v>
      </c>
      <c r="G44" s="14"/>
      <c r="H44" s="14">
        <v>203</v>
      </c>
      <c r="I44" s="14"/>
      <c r="J44" s="14">
        <v>379</v>
      </c>
      <c r="K44" s="14"/>
      <c r="L44" s="14">
        <v>135</v>
      </c>
      <c r="M44" s="8" t="s">
        <v>303</v>
      </c>
    </row>
    <row r="45" spans="1:13" x14ac:dyDescent="0.2">
      <c r="A45" s="9" t="str">
        <f t="shared" si="3"/>
        <v>2000/12末</v>
      </c>
      <c r="B45" s="9" t="str">
        <f t="shared" si="3"/>
        <v>平成12/12末</v>
      </c>
      <c r="C45" s="16">
        <v>43</v>
      </c>
      <c r="D45" s="16">
        <v>42</v>
      </c>
      <c r="E45" s="17" t="s">
        <v>417</v>
      </c>
      <c r="F45" s="16">
        <v>266</v>
      </c>
      <c r="G45" s="16"/>
      <c r="H45" s="16">
        <v>317</v>
      </c>
      <c r="I45" s="16"/>
      <c r="J45" s="16">
        <v>583</v>
      </c>
      <c r="K45" s="16"/>
      <c r="L45" s="16">
        <v>208</v>
      </c>
      <c r="M45" s="6" t="s">
        <v>303</v>
      </c>
    </row>
    <row r="46" spans="1:13" x14ac:dyDescent="0.2">
      <c r="A46" s="7" t="str">
        <f t="shared" si="3"/>
        <v>2000/12末</v>
      </c>
      <c r="B46" s="7" t="str">
        <f t="shared" si="3"/>
        <v>平成12/12末</v>
      </c>
      <c r="C46" s="14">
        <v>44</v>
      </c>
      <c r="D46" s="14">
        <v>43</v>
      </c>
      <c r="E46" s="15" t="s">
        <v>418</v>
      </c>
      <c r="F46" s="14">
        <v>351</v>
      </c>
      <c r="G46" s="14"/>
      <c r="H46" s="14">
        <v>372</v>
      </c>
      <c r="I46" s="14"/>
      <c r="J46" s="14">
        <v>723</v>
      </c>
      <c r="K46" s="14"/>
      <c r="L46" s="14">
        <v>245</v>
      </c>
      <c r="M46" s="8" t="s">
        <v>303</v>
      </c>
    </row>
    <row r="47" spans="1:13" x14ac:dyDescent="0.2">
      <c r="A47" s="9" t="str">
        <f t="shared" si="3"/>
        <v>2000/12末</v>
      </c>
      <c r="B47" s="9" t="str">
        <f t="shared" si="3"/>
        <v>平成12/12末</v>
      </c>
      <c r="C47" s="16">
        <v>45</v>
      </c>
      <c r="D47" s="16">
        <v>44</v>
      </c>
      <c r="E47" s="17" t="s">
        <v>419</v>
      </c>
      <c r="F47" s="16">
        <v>52</v>
      </c>
      <c r="G47" s="16"/>
      <c r="H47" s="16">
        <v>76</v>
      </c>
      <c r="I47" s="16"/>
      <c r="J47" s="16">
        <v>128</v>
      </c>
      <c r="K47" s="16"/>
      <c r="L47" s="16">
        <v>49</v>
      </c>
      <c r="M47" s="6" t="s">
        <v>303</v>
      </c>
    </row>
    <row r="48" spans="1:13" x14ac:dyDescent="0.2">
      <c r="A48" s="7" t="str">
        <f t="shared" si="3"/>
        <v>2000/12末</v>
      </c>
      <c r="B48" s="7" t="str">
        <f t="shared" si="3"/>
        <v>平成12/12末</v>
      </c>
      <c r="C48" s="14">
        <v>46</v>
      </c>
      <c r="D48" s="14">
        <v>45</v>
      </c>
      <c r="E48" s="15" t="s">
        <v>420</v>
      </c>
      <c r="F48" s="14">
        <v>220</v>
      </c>
      <c r="G48" s="14"/>
      <c r="H48" s="14">
        <v>254</v>
      </c>
      <c r="I48" s="14"/>
      <c r="J48" s="14">
        <v>474</v>
      </c>
      <c r="K48" s="14"/>
      <c r="L48" s="14">
        <v>161</v>
      </c>
      <c r="M48" s="8" t="s">
        <v>303</v>
      </c>
    </row>
    <row r="49" spans="1:13" x14ac:dyDescent="0.2">
      <c r="A49" s="9" t="str">
        <f t="shared" si="3"/>
        <v>2000/12末</v>
      </c>
      <c r="B49" s="9" t="str">
        <f t="shared" si="3"/>
        <v>平成12/12末</v>
      </c>
      <c r="C49" s="16">
        <v>47</v>
      </c>
      <c r="D49" s="16">
        <v>46</v>
      </c>
      <c r="E49" s="17" t="s">
        <v>421</v>
      </c>
      <c r="F49" s="16">
        <v>94</v>
      </c>
      <c r="G49" s="16"/>
      <c r="H49" s="16">
        <v>140</v>
      </c>
      <c r="I49" s="16"/>
      <c r="J49" s="16">
        <v>234</v>
      </c>
      <c r="K49" s="16"/>
      <c r="L49" s="16">
        <v>129</v>
      </c>
      <c r="M49" s="6" t="s">
        <v>303</v>
      </c>
    </row>
    <row r="50" spans="1:13" x14ac:dyDescent="0.2">
      <c r="A50" s="7" t="str">
        <f t="shared" si="3"/>
        <v>2000/12末</v>
      </c>
      <c r="B50" s="7" t="str">
        <f t="shared" si="3"/>
        <v>平成12/12末</v>
      </c>
      <c r="C50" s="14">
        <v>48</v>
      </c>
      <c r="D50" s="14">
        <v>47</v>
      </c>
      <c r="E50" s="15" t="s">
        <v>422</v>
      </c>
      <c r="F50" s="14">
        <v>187</v>
      </c>
      <c r="G50" s="14"/>
      <c r="H50" s="14">
        <v>219</v>
      </c>
      <c r="I50" s="14"/>
      <c r="J50" s="14">
        <v>406</v>
      </c>
      <c r="K50" s="14"/>
      <c r="L50" s="14">
        <v>121</v>
      </c>
      <c r="M50" s="8" t="s">
        <v>303</v>
      </c>
    </row>
    <row r="51" spans="1:13" x14ac:dyDescent="0.2">
      <c r="A51" s="9" t="str">
        <f t="shared" si="3"/>
        <v>2000/12末</v>
      </c>
      <c r="B51" s="9" t="str">
        <f t="shared" si="3"/>
        <v>平成12/12末</v>
      </c>
      <c r="C51" s="16">
        <v>49</v>
      </c>
      <c r="D51" s="16">
        <v>48</v>
      </c>
      <c r="E51" s="17" t="s">
        <v>423</v>
      </c>
      <c r="F51" s="16">
        <v>255</v>
      </c>
      <c r="G51" s="16"/>
      <c r="H51" s="16">
        <v>261</v>
      </c>
      <c r="I51" s="16"/>
      <c r="J51" s="16">
        <v>516</v>
      </c>
      <c r="K51" s="16"/>
      <c r="L51" s="16">
        <v>165</v>
      </c>
      <c r="M51" s="6" t="s">
        <v>303</v>
      </c>
    </row>
    <row r="52" spans="1:13" x14ac:dyDescent="0.2">
      <c r="A52" s="7" t="str">
        <f t="shared" si="3"/>
        <v>2000/12末</v>
      </c>
      <c r="B52" s="7" t="str">
        <f t="shared" si="3"/>
        <v>平成12/12末</v>
      </c>
      <c r="C52" s="14">
        <v>50</v>
      </c>
      <c r="D52" s="14">
        <v>49</v>
      </c>
      <c r="E52" s="15" t="s">
        <v>424</v>
      </c>
      <c r="F52" s="14">
        <v>124</v>
      </c>
      <c r="G52" s="14"/>
      <c r="H52" s="14">
        <v>126</v>
      </c>
      <c r="I52" s="14"/>
      <c r="J52" s="14">
        <v>250</v>
      </c>
      <c r="K52" s="14"/>
      <c r="L52" s="14">
        <v>94</v>
      </c>
      <c r="M52" s="8" t="s">
        <v>303</v>
      </c>
    </row>
    <row r="53" spans="1:13" x14ac:dyDescent="0.2">
      <c r="A53" s="9" t="str">
        <f t="shared" ref="A53:B68" si="4">A52</f>
        <v>2000/12末</v>
      </c>
      <c r="B53" s="9" t="str">
        <f t="shared" si="4"/>
        <v>平成12/12末</v>
      </c>
      <c r="C53" s="16">
        <v>51</v>
      </c>
      <c r="D53" s="16">
        <v>50</v>
      </c>
      <c r="E53" s="17" t="s">
        <v>425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2000/12末</v>
      </c>
      <c r="B54" s="7" t="str">
        <f t="shared" si="4"/>
        <v>平成12/12末</v>
      </c>
      <c r="C54" s="14">
        <v>52</v>
      </c>
      <c r="D54" s="14">
        <v>51</v>
      </c>
      <c r="E54" s="15" t="s">
        <v>426</v>
      </c>
      <c r="F54" s="14">
        <v>164</v>
      </c>
      <c r="G54" s="14"/>
      <c r="H54" s="14">
        <v>153</v>
      </c>
      <c r="I54" s="14"/>
      <c r="J54" s="14">
        <v>317</v>
      </c>
      <c r="K54" s="14"/>
      <c r="L54" s="14">
        <v>109</v>
      </c>
      <c r="M54" s="8" t="s">
        <v>303</v>
      </c>
    </row>
    <row r="55" spans="1:13" x14ac:dyDescent="0.2">
      <c r="A55" s="9" t="str">
        <f t="shared" si="4"/>
        <v>2000/12末</v>
      </c>
      <c r="B55" s="9" t="str">
        <f t="shared" si="4"/>
        <v>平成12/12末</v>
      </c>
      <c r="C55" s="16">
        <v>53</v>
      </c>
      <c r="D55" s="16">
        <v>52</v>
      </c>
      <c r="E55" s="17" t="s">
        <v>427</v>
      </c>
      <c r="F55" s="16">
        <v>21</v>
      </c>
      <c r="G55" s="16"/>
      <c r="H55" s="16">
        <v>22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2000/12末</v>
      </c>
      <c r="B56" s="7" t="str">
        <f t="shared" si="4"/>
        <v>平成12/12末</v>
      </c>
      <c r="C56" s="14">
        <v>54</v>
      </c>
      <c r="D56" s="14">
        <v>53</v>
      </c>
      <c r="E56" s="15" t="s">
        <v>428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2000/12末</v>
      </c>
      <c r="B57" s="9" t="str">
        <f t="shared" si="4"/>
        <v>平成12/12末</v>
      </c>
      <c r="C57" s="16">
        <v>55</v>
      </c>
      <c r="D57" s="16">
        <v>54</v>
      </c>
      <c r="E57" s="17" t="s">
        <v>429</v>
      </c>
      <c r="F57" s="16">
        <v>231</v>
      </c>
      <c r="G57" s="16"/>
      <c r="H57" s="16">
        <v>257</v>
      </c>
      <c r="I57" s="16"/>
      <c r="J57" s="16">
        <v>488</v>
      </c>
      <c r="K57" s="16"/>
      <c r="L57" s="16">
        <v>142</v>
      </c>
      <c r="M57" s="6" t="s">
        <v>303</v>
      </c>
    </row>
    <row r="58" spans="1:13" x14ac:dyDescent="0.2">
      <c r="A58" s="7" t="str">
        <f t="shared" si="4"/>
        <v>2000/12末</v>
      </c>
      <c r="B58" s="7" t="str">
        <f t="shared" si="4"/>
        <v>平成12/12末</v>
      </c>
      <c r="C58" s="14">
        <v>56</v>
      </c>
      <c r="D58" s="14">
        <v>55</v>
      </c>
      <c r="E58" s="15" t="s">
        <v>430</v>
      </c>
      <c r="F58" s="14">
        <v>368</v>
      </c>
      <c r="G58" s="14"/>
      <c r="H58" s="14">
        <v>346</v>
      </c>
      <c r="I58" s="14"/>
      <c r="J58" s="14">
        <v>714</v>
      </c>
      <c r="K58" s="14"/>
      <c r="L58" s="14">
        <v>266</v>
      </c>
      <c r="M58" s="8" t="s">
        <v>303</v>
      </c>
    </row>
    <row r="59" spans="1:13" x14ac:dyDescent="0.2">
      <c r="A59" s="9" t="str">
        <f t="shared" si="4"/>
        <v>2000/12末</v>
      </c>
      <c r="B59" s="9" t="str">
        <f t="shared" si="4"/>
        <v>平成12/12末</v>
      </c>
      <c r="C59" s="16">
        <v>57</v>
      </c>
      <c r="D59" s="16">
        <v>56</v>
      </c>
      <c r="E59" s="17" t="s">
        <v>431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2000/12末</v>
      </c>
      <c r="B60" s="7" t="str">
        <f t="shared" si="4"/>
        <v>平成12/12末</v>
      </c>
      <c r="C60" s="14">
        <v>58</v>
      </c>
      <c r="D60" s="14">
        <v>57</v>
      </c>
      <c r="E60" s="15" t="s">
        <v>432</v>
      </c>
      <c r="F60" s="14">
        <v>89</v>
      </c>
      <c r="G60" s="14"/>
      <c r="H60" s="14">
        <v>91</v>
      </c>
      <c r="I60" s="14"/>
      <c r="J60" s="14">
        <v>180</v>
      </c>
      <c r="K60" s="14"/>
      <c r="L60" s="14">
        <v>60</v>
      </c>
      <c r="M60" s="8" t="s">
        <v>303</v>
      </c>
    </row>
    <row r="61" spans="1:13" x14ac:dyDescent="0.2">
      <c r="A61" s="9" t="str">
        <f t="shared" si="4"/>
        <v>2000/12末</v>
      </c>
      <c r="B61" s="9" t="str">
        <f t="shared" si="4"/>
        <v>平成12/12末</v>
      </c>
      <c r="C61" s="16">
        <v>59</v>
      </c>
      <c r="D61" s="16">
        <v>58</v>
      </c>
      <c r="E61" s="17" t="s">
        <v>433</v>
      </c>
      <c r="F61" s="16">
        <v>183</v>
      </c>
      <c r="G61" s="16"/>
      <c r="H61" s="16">
        <v>165</v>
      </c>
      <c r="I61" s="16"/>
      <c r="J61" s="16">
        <v>348</v>
      </c>
      <c r="K61" s="16"/>
      <c r="L61" s="16">
        <v>101</v>
      </c>
      <c r="M61" s="6" t="s">
        <v>303</v>
      </c>
    </row>
    <row r="62" spans="1:13" x14ac:dyDescent="0.2">
      <c r="A62" s="7" t="str">
        <f t="shared" si="4"/>
        <v>2000/12末</v>
      </c>
      <c r="B62" s="7" t="str">
        <f t="shared" si="4"/>
        <v>平成12/12末</v>
      </c>
      <c r="C62" s="14">
        <v>60</v>
      </c>
      <c r="D62" s="14">
        <v>59</v>
      </c>
      <c r="E62" s="15" t="s">
        <v>434</v>
      </c>
      <c r="F62" s="14">
        <v>279</v>
      </c>
      <c r="G62" s="14"/>
      <c r="H62" s="14">
        <v>281</v>
      </c>
      <c r="I62" s="14"/>
      <c r="J62" s="14">
        <v>560</v>
      </c>
      <c r="K62" s="14"/>
      <c r="L62" s="14">
        <v>164</v>
      </c>
      <c r="M62" s="8" t="s">
        <v>303</v>
      </c>
    </row>
    <row r="63" spans="1:13" x14ac:dyDescent="0.2">
      <c r="A63" s="9" t="str">
        <f t="shared" si="4"/>
        <v>2000/12末</v>
      </c>
      <c r="B63" s="9" t="str">
        <f t="shared" si="4"/>
        <v>平成12/12末</v>
      </c>
      <c r="C63" s="16">
        <v>61</v>
      </c>
      <c r="D63" s="16">
        <v>60</v>
      </c>
      <c r="E63" s="17" t="s">
        <v>435</v>
      </c>
      <c r="F63" s="16">
        <v>356</v>
      </c>
      <c r="G63" s="16"/>
      <c r="H63" s="16">
        <v>377</v>
      </c>
      <c r="I63" s="16"/>
      <c r="J63" s="16">
        <v>733</v>
      </c>
      <c r="K63" s="16"/>
      <c r="L63" s="16">
        <v>275</v>
      </c>
      <c r="M63" s="6" t="s">
        <v>303</v>
      </c>
    </row>
    <row r="64" spans="1:13" x14ac:dyDescent="0.2">
      <c r="A64" s="7" t="str">
        <f t="shared" si="4"/>
        <v>2000/12末</v>
      </c>
      <c r="B64" s="7" t="str">
        <f t="shared" si="4"/>
        <v>平成12/12末</v>
      </c>
      <c r="C64" s="14">
        <v>62</v>
      </c>
      <c r="D64" s="14">
        <v>61</v>
      </c>
      <c r="E64" s="15" t="s">
        <v>436</v>
      </c>
      <c r="F64" s="14">
        <v>284</v>
      </c>
      <c r="G64" s="14"/>
      <c r="H64" s="14">
        <v>288</v>
      </c>
      <c r="I64" s="14"/>
      <c r="J64" s="14">
        <v>572</v>
      </c>
      <c r="K64" s="14"/>
      <c r="L64" s="14">
        <v>229</v>
      </c>
      <c r="M64" s="8" t="s">
        <v>303</v>
      </c>
    </row>
    <row r="65" spans="1:13" x14ac:dyDescent="0.2">
      <c r="A65" s="9" t="str">
        <f t="shared" si="4"/>
        <v>2000/12末</v>
      </c>
      <c r="B65" s="9" t="str">
        <f t="shared" si="4"/>
        <v>平成12/12末</v>
      </c>
      <c r="C65" s="16">
        <v>63</v>
      </c>
      <c r="D65" s="16">
        <v>62</v>
      </c>
      <c r="E65" s="17" t="s">
        <v>437</v>
      </c>
      <c r="F65" s="16">
        <v>64</v>
      </c>
      <c r="G65" s="16"/>
      <c r="H65" s="16">
        <v>49</v>
      </c>
      <c r="I65" s="16"/>
      <c r="J65" s="16">
        <v>113</v>
      </c>
      <c r="K65" s="16"/>
      <c r="L65" s="16">
        <v>62</v>
      </c>
      <c r="M65" s="6" t="s">
        <v>303</v>
      </c>
    </row>
    <row r="66" spans="1:13" x14ac:dyDescent="0.2">
      <c r="A66" s="7" t="str">
        <f t="shared" si="4"/>
        <v>2000/12末</v>
      </c>
      <c r="B66" s="7" t="str">
        <f t="shared" si="4"/>
        <v>平成12/12末</v>
      </c>
      <c r="C66" s="14">
        <v>64</v>
      </c>
      <c r="D66" s="14">
        <v>63</v>
      </c>
      <c r="E66" s="15" t="s">
        <v>438</v>
      </c>
      <c r="F66" s="14">
        <v>491</v>
      </c>
      <c r="G66" s="14"/>
      <c r="H66" s="14">
        <v>479</v>
      </c>
      <c r="I66" s="14"/>
      <c r="J66" s="14">
        <v>970</v>
      </c>
      <c r="K66" s="14"/>
      <c r="L66" s="14">
        <v>359</v>
      </c>
      <c r="M66" s="8" t="s">
        <v>303</v>
      </c>
    </row>
    <row r="67" spans="1:13" x14ac:dyDescent="0.2">
      <c r="A67" s="9" t="str">
        <f t="shared" si="4"/>
        <v>2000/12末</v>
      </c>
      <c r="B67" s="9" t="str">
        <f t="shared" si="4"/>
        <v>平成12/12末</v>
      </c>
      <c r="C67" s="16">
        <v>65</v>
      </c>
      <c r="D67" s="16">
        <v>64</v>
      </c>
      <c r="E67" s="17" t="s">
        <v>439</v>
      </c>
      <c r="F67" s="16">
        <v>387</v>
      </c>
      <c r="G67" s="16"/>
      <c r="H67" s="16">
        <v>375</v>
      </c>
      <c r="I67" s="16"/>
      <c r="J67" s="16">
        <v>762</v>
      </c>
      <c r="K67" s="16"/>
      <c r="L67" s="16">
        <v>266</v>
      </c>
      <c r="M67" s="6" t="s">
        <v>303</v>
      </c>
    </row>
    <row r="68" spans="1:13" x14ac:dyDescent="0.2">
      <c r="A68" s="7" t="str">
        <f t="shared" si="4"/>
        <v>2000/12末</v>
      </c>
      <c r="B68" s="7" t="str">
        <f t="shared" si="4"/>
        <v>平成12/12末</v>
      </c>
      <c r="C68" s="14">
        <v>66</v>
      </c>
      <c r="D68" s="14">
        <v>65</v>
      </c>
      <c r="E68" s="15" t="s">
        <v>440</v>
      </c>
      <c r="F68" s="14">
        <v>21</v>
      </c>
      <c r="G68" s="14"/>
      <c r="H68" s="14">
        <v>18</v>
      </c>
      <c r="I68" s="14"/>
      <c r="J68" s="14">
        <v>39</v>
      </c>
      <c r="K68" s="14"/>
      <c r="L68" s="14">
        <v>37</v>
      </c>
      <c r="M68" s="8" t="s">
        <v>303</v>
      </c>
    </row>
    <row r="69" spans="1:13" x14ac:dyDescent="0.2">
      <c r="A69" s="9" t="str">
        <f t="shared" ref="A69:B84" si="5">A68</f>
        <v>2000/12末</v>
      </c>
      <c r="B69" s="9" t="str">
        <f t="shared" si="5"/>
        <v>平成12/12末</v>
      </c>
      <c r="C69" s="16">
        <v>67</v>
      </c>
      <c r="D69" s="16">
        <v>66</v>
      </c>
      <c r="E69" s="17" t="s">
        <v>441</v>
      </c>
      <c r="F69" s="16">
        <v>136</v>
      </c>
      <c r="G69" s="16"/>
      <c r="H69" s="16">
        <v>145</v>
      </c>
      <c r="I69" s="16"/>
      <c r="J69" s="16">
        <v>281</v>
      </c>
      <c r="K69" s="16"/>
      <c r="L69" s="16">
        <v>92</v>
      </c>
      <c r="M69" s="6" t="s">
        <v>303</v>
      </c>
    </row>
    <row r="70" spans="1:13" x14ac:dyDescent="0.2">
      <c r="A70" s="7" t="str">
        <f t="shared" si="5"/>
        <v>2000/12末</v>
      </c>
      <c r="B70" s="7" t="str">
        <f t="shared" si="5"/>
        <v>平成12/12末</v>
      </c>
      <c r="C70" s="14">
        <v>68</v>
      </c>
      <c r="D70" s="14">
        <v>67</v>
      </c>
      <c r="E70" s="15" t="s">
        <v>442</v>
      </c>
      <c r="F70" s="14">
        <v>232</v>
      </c>
      <c r="G70" s="14"/>
      <c r="H70" s="14">
        <v>232</v>
      </c>
      <c r="I70" s="14"/>
      <c r="J70" s="14">
        <v>464</v>
      </c>
      <c r="K70" s="14"/>
      <c r="L70" s="14">
        <v>160</v>
      </c>
      <c r="M70" s="8" t="s">
        <v>303</v>
      </c>
    </row>
    <row r="71" spans="1:13" x14ac:dyDescent="0.2">
      <c r="A71" s="9" t="str">
        <f t="shared" si="5"/>
        <v>2000/12末</v>
      </c>
      <c r="B71" s="9" t="str">
        <f t="shared" si="5"/>
        <v>平成12/12末</v>
      </c>
      <c r="C71" s="16">
        <v>69</v>
      </c>
      <c r="D71" s="16">
        <v>68</v>
      </c>
      <c r="E71" s="17" t="s">
        <v>443</v>
      </c>
      <c r="F71" s="16">
        <v>430</v>
      </c>
      <c r="G71" s="16"/>
      <c r="H71" s="16">
        <v>391</v>
      </c>
      <c r="I71" s="16"/>
      <c r="J71" s="16">
        <v>821</v>
      </c>
      <c r="K71" s="16"/>
      <c r="L71" s="16">
        <v>313</v>
      </c>
      <c r="M71" s="6" t="s">
        <v>303</v>
      </c>
    </row>
    <row r="72" spans="1:13" x14ac:dyDescent="0.2">
      <c r="A72" s="7" t="str">
        <f t="shared" si="5"/>
        <v>2000/12末</v>
      </c>
      <c r="B72" s="7" t="str">
        <f t="shared" si="5"/>
        <v>平成12/12末</v>
      </c>
      <c r="C72" s="14">
        <v>70</v>
      </c>
      <c r="D72" s="14">
        <v>69</v>
      </c>
      <c r="E72" s="15" t="s">
        <v>444</v>
      </c>
      <c r="F72" s="14">
        <v>279</v>
      </c>
      <c r="G72" s="14"/>
      <c r="H72" s="14">
        <v>228</v>
      </c>
      <c r="I72" s="14"/>
      <c r="J72" s="14">
        <v>507</v>
      </c>
      <c r="K72" s="14"/>
      <c r="L72" s="14">
        <v>187</v>
      </c>
      <c r="M72" s="8" t="s">
        <v>303</v>
      </c>
    </row>
    <row r="73" spans="1:13" x14ac:dyDescent="0.2">
      <c r="A73" s="9" t="str">
        <f t="shared" si="5"/>
        <v>2000/12末</v>
      </c>
      <c r="B73" s="9" t="str">
        <f t="shared" si="5"/>
        <v>平成12/12末</v>
      </c>
      <c r="C73" s="16">
        <v>71</v>
      </c>
      <c r="D73" s="16">
        <v>70</v>
      </c>
      <c r="E73" s="17" t="s">
        <v>445</v>
      </c>
      <c r="F73" s="16">
        <v>124</v>
      </c>
      <c r="G73" s="16"/>
      <c r="H73" s="16">
        <v>110</v>
      </c>
      <c r="I73" s="16"/>
      <c r="J73" s="16">
        <v>234</v>
      </c>
      <c r="K73" s="16"/>
      <c r="L73" s="16">
        <v>92</v>
      </c>
      <c r="M73" s="6" t="s">
        <v>303</v>
      </c>
    </row>
    <row r="74" spans="1:13" x14ac:dyDescent="0.2">
      <c r="A74" s="7" t="str">
        <f t="shared" si="5"/>
        <v>2000/12末</v>
      </c>
      <c r="B74" s="7" t="str">
        <f t="shared" si="5"/>
        <v>平成12/12末</v>
      </c>
      <c r="C74" s="14">
        <v>72</v>
      </c>
      <c r="D74" s="14">
        <v>71</v>
      </c>
      <c r="E74" s="15" t="s">
        <v>446</v>
      </c>
      <c r="F74" s="14">
        <v>166</v>
      </c>
      <c r="G74" s="14"/>
      <c r="H74" s="14">
        <v>135</v>
      </c>
      <c r="I74" s="14"/>
      <c r="J74" s="14">
        <v>301</v>
      </c>
      <c r="K74" s="14"/>
      <c r="L74" s="14">
        <v>126</v>
      </c>
      <c r="M74" s="8" t="s">
        <v>303</v>
      </c>
    </row>
    <row r="75" spans="1:13" x14ac:dyDescent="0.2">
      <c r="A75" s="9" t="str">
        <f t="shared" si="5"/>
        <v>2000/12末</v>
      </c>
      <c r="B75" s="9" t="str">
        <f t="shared" si="5"/>
        <v>平成12/12末</v>
      </c>
      <c r="C75" s="16">
        <v>73</v>
      </c>
      <c r="D75" s="16">
        <v>72</v>
      </c>
      <c r="E75" s="17" t="s">
        <v>447</v>
      </c>
      <c r="F75" s="16">
        <v>282</v>
      </c>
      <c r="G75" s="16"/>
      <c r="H75" s="16">
        <v>324</v>
      </c>
      <c r="I75" s="16"/>
      <c r="J75" s="16">
        <v>606</v>
      </c>
      <c r="K75" s="16"/>
      <c r="L75" s="16">
        <v>244</v>
      </c>
      <c r="M75" s="6" t="s">
        <v>303</v>
      </c>
    </row>
    <row r="76" spans="1:13" x14ac:dyDescent="0.2">
      <c r="A76" s="7" t="str">
        <f t="shared" si="5"/>
        <v>2000/12末</v>
      </c>
      <c r="B76" s="7" t="str">
        <f t="shared" si="5"/>
        <v>平成12/12末</v>
      </c>
      <c r="C76" s="14">
        <v>74</v>
      </c>
      <c r="D76" s="14">
        <v>73</v>
      </c>
      <c r="E76" s="15" t="s">
        <v>448</v>
      </c>
      <c r="F76" s="14">
        <v>412</v>
      </c>
      <c r="G76" s="14"/>
      <c r="H76" s="14">
        <v>306</v>
      </c>
      <c r="I76" s="14"/>
      <c r="J76" s="14">
        <v>718</v>
      </c>
      <c r="K76" s="14"/>
      <c r="L76" s="14">
        <v>343</v>
      </c>
      <c r="M76" s="8" t="s">
        <v>303</v>
      </c>
    </row>
    <row r="77" spans="1:13" x14ac:dyDescent="0.2">
      <c r="A77" s="9" t="str">
        <f t="shared" si="5"/>
        <v>2000/12末</v>
      </c>
      <c r="B77" s="9" t="str">
        <f t="shared" si="5"/>
        <v>平成12/12末</v>
      </c>
      <c r="C77" s="16">
        <v>75</v>
      </c>
      <c r="D77" s="16">
        <v>74</v>
      </c>
      <c r="E77" s="17" t="s">
        <v>449</v>
      </c>
      <c r="F77" s="16">
        <v>330</v>
      </c>
      <c r="G77" s="16"/>
      <c r="H77" s="16">
        <v>341</v>
      </c>
      <c r="I77" s="16"/>
      <c r="J77" s="16">
        <v>671</v>
      </c>
      <c r="K77" s="16"/>
      <c r="L77" s="16">
        <v>220</v>
      </c>
      <c r="M77" s="6" t="s">
        <v>303</v>
      </c>
    </row>
    <row r="78" spans="1:13" x14ac:dyDescent="0.2">
      <c r="A78" s="7" t="str">
        <f t="shared" si="5"/>
        <v>2000/12末</v>
      </c>
      <c r="B78" s="7" t="str">
        <f t="shared" si="5"/>
        <v>平成12/12末</v>
      </c>
      <c r="C78" s="14">
        <v>76</v>
      </c>
      <c r="D78" s="14">
        <v>75</v>
      </c>
      <c r="E78" s="15" t="s">
        <v>450</v>
      </c>
      <c r="F78" s="14">
        <v>265</v>
      </c>
      <c r="G78" s="14"/>
      <c r="H78" s="14">
        <v>259</v>
      </c>
      <c r="I78" s="14"/>
      <c r="J78" s="14">
        <v>524</v>
      </c>
      <c r="K78" s="14"/>
      <c r="L78" s="14">
        <v>164</v>
      </c>
      <c r="M78" s="8" t="s">
        <v>303</v>
      </c>
    </row>
    <row r="79" spans="1:13" x14ac:dyDescent="0.2">
      <c r="A79" s="9" t="str">
        <f t="shared" si="5"/>
        <v>2000/12末</v>
      </c>
      <c r="B79" s="9" t="str">
        <f t="shared" si="5"/>
        <v>平成12/12末</v>
      </c>
      <c r="C79" s="16">
        <v>77</v>
      </c>
      <c r="D79" s="16">
        <v>76</v>
      </c>
      <c r="E79" s="17" t="s">
        <v>451</v>
      </c>
      <c r="F79" s="16">
        <v>94</v>
      </c>
      <c r="G79" s="16"/>
      <c r="H79" s="16">
        <v>90</v>
      </c>
      <c r="I79" s="16"/>
      <c r="J79" s="16">
        <v>184</v>
      </c>
      <c r="K79" s="16"/>
      <c r="L79" s="16">
        <v>55</v>
      </c>
      <c r="M79" s="6" t="s">
        <v>303</v>
      </c>
    </row>
    <row r="80" spans="1:13" x14ac:dyDescent="0.2">
      <c r="A80" s="7" t="str">
        <f t="shared" si="5"/>
        <v>2000/12末</v>
      </c>
      <c r="B80" s="7" t="str">
        <f t="shared" si="5"/>
        <v>平成12/12末</v>
      </c>
      <c r="C80" s="14">
        <v>78</v>
      </c>
      <c r="D80" s="14">
        <v>77</v>
      </c>
      <c r="E80" s="15" t="s">
        <v>452</v>
      </c>
      <c r="F80" s="14">
        <v>248</v>
      </c>
      <c r="G80" s="14"/>
      <c r="H80" s="14">
        <v>232</v>
      </c>
      <c r="I80" s="14"/>
      <c r="J80" s="14">
        <v>480</v>
      </c>
      <c r="K80" s="14"/>
      <c r="L80" s="14">
        <v>148</v>
      </c>
      <c r="M80" s="8" t="s">
        <v>303</v>
      </c>
    </row>
    <row r="81" spans="1:13" x14ac:dyDescent="0.2">
      <c r="A81" s="9" t="str">
        <f t="shared" si="5"/>
        <v>2000/12末</v>
      </c>
      <c r="B81" s="9" t="str">
        <f t="shared" si="5"/>
        <v>平成12/12末</v>
      </c>
      <c r="C81" s="16">
        <v>79</v>
      </c>
      <c r="D81" s="16">
        <v>80</v>
      </c>
      <c r="E81" s="17" t="s">
        <v>453</v>
      </c>
      <c r="F81" s="16">
        <v>307</v>
      </c>
      <c r="G81" s="16"/>
      <c r="H81" s="16">
        <v>277</v>
      </c>
      <c r="I81" s="16"/>
      <c r="J81" s="16">
        <v>584</v>
      </c>
      <c r="K81" s="16"/>
      <c r="L81" s="16">
        <v>247</v>
      </c>
      <c r="M81" s="6" t="s">
        <v>303</v>
      </c>
    </row>
    <row r="82" spans="1:13" x14ac:dyDescent="0.2">
      <c r="A82" s="7" t="str">
        <f t="shared" si="5"/>
        <v>2000/12末</v>
      </c>
      <c r="B82" s="7" t="str">
        <f t="shared" si="5"/>
        <v>平成12/12末</v>
      </c>
      <c r="C82" s="14">
        <v>80</v>
      </c>
      <c r="D82" s="14">
        <v>81</v>
      </c>
      <c r="E82" s="15" t="s">
        <v>454</v>
      </c>
      <c r="F82" s="14">
        <v>351</v>
      </c>
      <c r="G82" s="14"/>
      <c r="H82" s="14">
        <v>328</v>
      </c>
      <c r="I82" s="14"/>
      <c r="J82" s="14">
        <v>679</v>
      </c>
      <c r="K82" s="14"/>
      <c r="L82" s="14">
        <v>277</v>
      </c>
      <c r="M82" s="8" t="s">
        <v>303</v>
      </c>
    </row>
    <row r="83" spans="1:13" x14ac:dyDescent="0.2">
      <c r="A83" s="9" t="str">
        <f t="shared" si="5"/>
        <v>2000/12末</v>
      </c>
      <c r="B83" s="9" t="str">
        <f t="shared" si="5"/>
        <v>平成12/12末</v>
      </c>
      <c r="C83" s="16">
        <v>81</v>
      </c>
      <c r="D83" s="16">
        <v>82</v>
      </c>
      <c r="E83" s="17" t="s">
        <v>455</v>
      </c>
      <c r="F83" s="16">
        <v>238</v>
      </c>
      <c r="G83" s="16"/>
      <c r="H83" s="16">
        <v>215</v>
      </c>
      <c r="I83" s="16"/>
      <c r="J83" s="16">
        <v>453</v>
      </c>
      <c r="K83" s="16"/>
      <c r="L83" s="16">
        <v>185</v>
      </c>
      <c r="M83" s="6" t="s">
        <v>303</v>
      </c>
    </row>
    <row r="84" spans="1:13" x14ac:dyDescent="0.2">
      <c r="A84" s="7" t="str">
        <f t="shared" si="5"/>
        <v>2000/12末</v>
      </c>
      <c r="B84" s="7" t="str">
        <f t="shared" si="5"/>
        <v>平成12/12末</v>
      </c>
      <c r="C84" s="14">
        <v>82</v>
      </c>
      <c r="D84" s="14">
        <v>83</v>
      </c>
      <c r="E84" s="15" t="s">
        <v>456</v>
      </c>
      <c r="F84" s="14">
        <v>288</v>
      </c>
      <c r="G84" s="14"/>
      <c r="H84" s="14">
        <v>304</v>
      </c>
      <c r="I84" s="14"/>
      <c r="J84" s="14">
        <v>592</v>
      </c>
      <c r="K84" s="14"/>
      <c r="L84" s="14">
        <v>227</v>
      </c>
      <c r="M84" s="8" t="s">
        <v>303</v>
      </c>
    </row>
    <row r="85" spans="1:13" x14ac:dyDescent="0.2">
      <c r="A85" s="9" t="str">
        <f t="shared" ref="A85:B100" si="6">A84</f>
        <v>2000/12末</v>
      </c>
      <c r="B85" s="9" t="str">
        <f t="shared" si="6"/>
        <v>平成12/12末</v>
      </c>
      <c r="C85" s="16">
        <v>83</v>
      </c>
      <c r="D85" s="16">
        <v>84</v>
      </c>
      <c r="E85" s="17" t="s">
        <v>457</v>
      </c>
      <c r="F85" s="16">
        <v>204</v>
      </c>
      <c r="G85" s="16"/>
      <c r="H85" s="16">
        <v>201</v>
      </c>
      <c r="I85" s="16"/>
      <c r="J85" s="16">
        <v>405</v>
      </c>
      <c r="K85" s="16"/>
      <c r="L85" s="16">
        <v>153</v>
      </c>
      <c r="M85" s="6" t="s">
        <v>303</v>
      </c>
    </row>
    <row r="86" spans="1:13" x14ac:dyDescent="0.2">
      <c r="A86" s="7" t="str">
        <f t="shared" si="6"/>
        <v>2000/12末</v>
      </c>
      <c r="B86" s="7" t="str">
        <f t="shared" si="6"/>
        <v>平成12/12末</v>
      </c>
      <c r="C86" s="14">
        <v>84</v>
      </c>
      <c r="D86" s="14">
        <v>85</v>
      </c>
      <c r="E86" s="15" t="s">
        <v>458</v>
      </c>
      <c r="F86" s="14">
        <v>173</v>
      </c>
      <c r="G86" s="14"/>
      <c r="H86" s="14">
        <v>188</v>
      </c>
      <c r="I86" s="14"/>
      <c r="J86" s="14">
        <v>361</v>
      </c>
      <c r="K86" s="14"/>
      <c r="L86" s="14">
        <v>124</v>
      </c>
      <c r="M86" s="8" t="s">
        <v>303</v>
      </c>
    </row>
    <row r="87" spans="1:13" x14ac:dyDescent="0.2">
      <c r="A87" s="9" t="str">
        <f t="shared" si="6"/>
        <v>2000/12末</v>
      </c>
      <c r="B87" s="9" t="str">
        <f t="shared" si="6"/>
        <v>平成12/12末</v>
      </c>
      <c r="C87" s="16">
        <v>85</v>
      </c>
      <c r="D87" s="16">
        <v>86</v>
      </c>
      <c r="E87" s="17" t="s">
        <v>459</v>
      </c>
      <c r="F87" s="16">
        <v>264</v>
      </c>
      <c r="G87" s="16"/>
      <c r="H87" s="16">
        <v>296</v>
      </c>
      <c r="I87" s="16"/>
      <c r="J87" s="16">
        <v>560</v>
      </c>
      <c r="K87" s="16"/>
      <c r="L87" s="16">
        <v>192</v>
      </c>
      <c r="M87" s="6" t="s">
        <v>303</v>
      </c>
    </row>
    <row r="88" spans="1:13" x14ac:dyDescent="0.2">
      <c r="A88" s="7" t="str">
        <f t="shared" si="6"/>
        <v>2000/12末</v>
      </c>
      <c r="B88" s="7" t="str">
        <f t="shared" si="6"/>
        <v>平成12/12末</v>
      </c>
      <c r="C88" s="14">
        <v>86</v>
      </c>
      <c r="D88" s="14">
        <v>87</v>
      </c>
      <c r="E88" s="15" t="s">
        <v>460</v>
      </c>
      <c r="F88" s="14">
        <v>362</v>
      </c>
      <c r="G88" s="14"/>
      <c r="H88" s="14">
        <v>392</v>
      </c>
      <c r="I88" s="14"/>
      <c r="J88" s="14">
        <v>754</v>
      </c>
      <c r="K88" s="14"/>
      <c r="L88" s="14">
        <v>276</v>
      </c>
      <c r="M88" s="8" t="s">
        <v>303</v>
      </c>
    </row>
    <row r="89" spans="1:13" x14ac:dyDescent="0.2">
      <c r="A89" s="9" t="str">
        <f t="shared" si="6"/>
        <v>2000/12末</v>
      </c>
      <c r="B89" s="9" t="str">
        <f t="shared" si="6"/>
        <v>平成12/12末</v>
      </c>
      <c r="C89" s="16">
        <v>87</v>
      </c>
      <c r="D89" s="16">
        <v>88</v>
      </c>
      <c r="E89" s="17" t="s">
        <v>461</v>
      </c>
      <c r="F89" s="16">
        <v>274</v>
      </c>
      <c r="G89" s="16"/>
      <c r="H89" s="16">
        <v>272</v>
      </c>
      <c r="I89" s="16"/>
      <c r="J89" s="16">
        <v>546</v>
      </c>
      <c r="K89" s="16"/>
      <c r="L89" s="16">
        <v>205</v>
      </c>
      <c r="M89" s="6" t="s">
        <v>303</v>
      </c>
    </row>
    <row r="90" spans="1:13" x14ac:dyDescent="0.2">
      <c r="A90" s="7" t="str">
        <f t="shared" si="6"/>
        <v>2000/12末</v>
      </c>
      <c r="B90" s="7" t="str">
        <f t="shared" si="6"/>
        <v>平成12/12末</v>
      </c>
      <c r="C90" s="14">
        <v>88</v>
      </c>
      <c r="D90" s="14">
        <v>89</v>
      </c>
      <c r="E90" s="15" t="s">
        <v>462</v>
      </c>
      <c r="F90" s="14">
        <v>155</v>
      </c>
      <c r="G90" s="14"/>
      <c r="H90" s="14">
        <v>140</v>
      </c>
      <c r="I90" s="14"/>
      <c r="J90" s="14">
        <v>295</v>
      </c>
      <c r="K90" s="14"/>
      <c r="L90" s="14">
        <v>119</v>
      </c>
      <c r="M90" s="8" t="s">
        <v>303</v>
      </c>
    </row>
    <row r="91" spans="1:13" x14ac:dyDescent="0.2">
      <c r="A91" s="9" t="str">
        <f t="shared" si="6"/>
        <v>2000/12末</v>
      </c>
      <c r="B91" s="9" t="str">
        <f t="shared" si="6"/>
        <v>平成12/12末</v>
      </c>
      <c r="C91" s="16">
        <v>89</v>
      </c>
      <c r="D91" s="16">
        <v>90</v>
      </c>
      <c r="E91" s="17" t="s">
        <v>463</v>
      </c>
      <c r="F91" s="16">
        <v>426</v>
      </c>
      <c r="G91" s="16"/>
      <c r="H91" s="16">
        <v>425</v>
      </c>
      <c r="I91" s="16"/>
      <c r="J91" s="16">
        <v>851</v>
      </c>
      <c r="K91" s="16"/>
      <c r="L91" s="16">
        <v>310</v>
      </c>
      <c r="M91" s="6" t="s">
        <v>303</v>
      </c>
    </row>
    <row r="92" spans="1:13" x14ac:dyDescent="0.2">
      <c r="A92" s="7" t="str">
        <f t="shared" si="6"/>
        <v>2000/12末</v>
      </c>
      <c r="B92" s="7" t="str">
        <f t="shared" si="6"/>
        <v>平成12/12末</v>
      </c>
      <c r="C92" s="14">
        <v>90</v>
      </c>
      <c r="D92" s="14">
        <v>91</v>
      </c>
      <c r="E92" s="15" t="s">
        <v>464</v>
      </c>
      <c r="F92" s="14">
        <v>209</v>
      </c>
      <c r="G92" s="14"/>
      <c r="H92" s="14">
        <v>188</v>
      </c>
      <c r="I92" s="14"/>
      <c r="J92" s="14">
        <v>397</v>
      </c>
      <c r="K92" s="14"/>
      <c r="L92" s="14">
        <v>138</v>
      </c>
      <c r="M92" s="8" t="s">
        <v>303</v>
      </c>
    </row>
    <row r="93" spans="1:13" x14ac:dyDescent="0.2">
      <c r="A93" s="9" t="str">
        <f t="shared" si="6"/>
        <v>2000/12末</v>
      </c>
      <c r="B93" s="9" t="str">
        <f t="shared" si="6"/>
        <v>平成12/12末</v>
      </c>
      <c r="C93" s="16">
        <v>91</v>
      </c>
      <c r="D93" s="16">
        <v>92</v>
      </c>
      <c r="E93" s="17" t="s">
        <v>465</v>
      </c>
      <c r="F93" s="16">
        <v>79</v>
      </c>
      <c r="G93" s="16"/>
      <c r="H93" s="16">
        <v>72</v>
      </c>
      <c r="I93" s="16"/>
      <c r="J93" s="16">
        <v>151</v>
      </c>
      <c r="K93" s="16"/>
      <c r="L93" s="16">
        <v>62</v>
      </c>
      <c r="M93" s="6" t="s">
        <v>303</v>
      </c>
    </row>
    <row r="94" spans="1:13" x14ac:dyDescent="0.2">
      <c r="A94" s="7" t="str">
        <f t="shared" si="6"/>
        <v>2000/12末</v>
      </c>
      <c r="B94" s="7" t="str">
        <f t="shared" si="6"/>
        <v>平成12/12末</v>
      </c>
      <c r="C94" s="14">
        <v>92</v>
      </c>
      <c r="D94" s="14">
        <v>93</v>
      </c>
      <c r="E94" s="15" t="s">
        <v>466</v>
      </c>
      <c r="F94" s="14">
        <v>123</v>
      </c>
      <c r="G94" s="14"/>
      <c r="H94" s="14">
        <v>112</v>
      </c>
      <c r="I94" s="14"/>
      <c r="J94" s="14">
        <v>235</v>
      </c>
      <c r="K94" s="14"/>
      <c r="L94" s="14">
        <v>97</v>
      </c>
      <c r="M94" s="8" t="s">
        <v>303</v>
      </c>
    </row>
    <row r="95" spans="1:13" x14ac:dyDescent="0.2">
      <c r="A95" s="9" t="str">
        <f t="shared" si="6"/>
        <v>2000/12末</v>
      </c>
      <c r="B95" s="9" t="str">
        <f t="shared" si="6"/>
        <v>平成12/12末</v>
      </c>
      <c r="C95" s="16">
        <v>93</v>
      </c>
      <c r="D95" s="16">
        <v>95</v>
      </c>
      <c r="E95" s="17" t="s">
        <v>467</v>
      </c>
      <c r="F95" s="16">
        <v>128</v>
      </c>
      <c r="G95" s="16"/>
      <c r="H95" s="16">
        <v>125</v>
      </c>
      <c r="I95" s="16"/>
      <c r="J95" s="16">
        <v>253</v>
      </c>
      <c r="K95" s="16"/>
      <c r="L95" s="16">
        <v>84</v>
      </c>
      <c r="M95" s="6" t="s">
        <v>303</v>
      </c>
    </row>
    <row r="96" spans="1:13" x14ac:dyDescent="0.2">
      <c r="A96" s="7" t="str">
        <f t="shared" si="6"/>
        <v>2000/12末</v>
      </c>
      <c r="B96" s="7" t="str">
        <f t="shared" si="6"/>
        <v>平成12/12末</v>
      </c>
      <c r="C96" s="14">
        <v>94</v>
      </c>
      <c r="D96" s="14">
        <v>96</v>
      </c>
      <c r="E96" s="15" t="s">
        <v>468</v>
      </c>
      <c r="F96" s="14">
        <v>166</v>
      </c>
      <c r="G96" s="14"/>
      <c r="H96" s="14">
        <v>152</v>
      </c>
      <c r="I96" s="14"/>
      <c r="J96" s="14">
        <v>318</v>
      </c>
      <c r="K96" s="14"/>
      <c r="L96" s="14">
        <v>114</v>
      </c>
      <c r="M96" s="8" t="s">
        <v>303</v>
      </c>
    </row>
    <row r="97" spans="1:13" x14ac:dyDescent="0.2">
      <c r="A97" s="9" t="str">
        <f t="shared" si="6"/>
        <v>2000/12末</v>
      </c>
      <c r="B97" s="9" t="str">
        <f t="shared" si="6"/>
        <v>平成12/12末</v>
      </c>
      <c r="C97" s="16">
        <v>95</v>
      </c>
      <c r="D97" s="16">
        <v>97</v>
      </c>
      <c r="E97" s="17" t="s">
        <v>469</v>
      </c>
      <c r="F97" s="16">
        <v>169</v>
      </c>
      <c r="G97" s="16"/>
      <c r="H97" s="16">
        <v>169</v>
      </c>
      <c r="I97" s="16"/>
      <c r="J97" s="16">
        <v>338</v>
      </c>
      <c r="K97" s="16"/>
      <c r="L97" s="16">
        <v>123</v>
      </c>
      <c r="M97" s="6" t="s">
        <v>303</v>
      </c>
    </row>
    <row r="98" spans="1:13" x14ac:dyDescent="0.2">
      <c r="A98" s="7" t="str">
        <f t="shared" si="6"/>
        <v>2000/12末</v>
      </c>
      <c r="B98" s="7" t="str">
        <f t="shared" si="6"/>
        <v>平成12/12末</v>
      </c>
      <c r="C98" s="14">
        <v>96</v>
      </c>
      <c r="D98" s="14">
        <v>98</v>
      </c>
      <c r="E98" s="15" t="s">
        <v>470</v>
      </c>
      <c r="F98" s="14">
        <v>197</v>
      </c>
      <c r="G98" s="14"/>
      <c r="H98" s="14">
        <v>196</v>
      </c>
      <c r="I98" s="14"/>
      <c r="J98" s="14">
        <v>393</v>
      </c>
      <c r="K98" s="14"/>
      <c r="L98" s="14">
        <v>139</v>
      </c>
      <c r="M98" s="8" t="s">
        <v>303</v>
      </c>
    </row>
    <row r="99" spans="1:13" x14ac:dyDescent="0.2">
      <c r="A99" s="9" t="str">
        <f t="shared" si="6"/>
        <v>2000/12末</v>
      </c>
      <c r="B99" s="9" t="str">
        <f t="shared" si="6"/>
        <v>平成12/12末</v>
      </c>
      <c r="C99" s="16">
        <v>97</v>
      </c>
      <c r="D99" s="16">
        <v>99</v>
      </c>
      <c r="E99" s="17" t="s">
        <v>471</v>
      </c>
      <c r="F99" s="16">
        <v>98</v>
      </c>
      <c r="G99" s="16"/>
      <c r="H99" s="16">
        <v>111</v>
      </c>
      <c r="I99" s="16"/>
      <c r="J99" s="16">
        <v>209</v>
      </c>
      <c r="K99" s="16"/>
      <c r="L99" s="16">
        <v>67</v>
      </c>
      <c r="M99" s="6" t="s">
        <v>303</v>
      </c>
    </row>
    <row r="100" spans="1:13" x14ac:dyDescent="0.2">
      <c r="A100" s="7" t="str">
        <f t="shared" si="6"/>
        <v>2000/12末</v>
      </c>
      <c r="B100" s="7" t="str">
        <f t="shared" si="6"/>
        <v>平成12/12末</v>
      </c>
      <c r="C100" s="14">
        <v>98</v>
      </c>
      <c r="D100" s="14">
        <v>120</v>
      </c>
      <c r="E100" s="15" t="s">
        <v>472</v>
      </c>
      <c r="F100" s="14">
        <v>48</v>
      </c>
      <c r="G100" s="14"/>
      <c r="H100" s="14">
        <v>45</v>
      </c>
      <c r="I100" s="14"/>
      <c r="J100" s="14">
        <v>93</v>
      </c>
      <c r="K100" s="14"/>
      <c r="L100" s="14">
        <v>28</v>
      </c>
      <c r="M100" s="8" t="s">
        <v>304</v>
      </c>
    </row>
    <row r="101" spans="1:13" x14ac:dyDescent="0.2">
      <c r="A101" s="9" t="str">
        <f t="shared" ref="A101:B116" si="7">A100</f>
        <v>2000/12末</v>
      </c>
      <c r="B101" s="9" t="str">
        <f t="shared" si="7"/>
        <v>平成12/12末</v>
      </c>
      <c r="C101" s="16">
        <v>99</v>
      </c>
      <c r="D101" s="16">
        <v>140</v>
      </c>
      <c r="E101" s="17" t="s">
        <v>473</v>
      </c>
      <c r="F101" s="16">
        <v>545</v>
      </c>
      <c r="G101" s="16"/>
      <c r="H101" s="16">
        <v>561</v>
      </c>
      <c r="I101" s="16"/>
      <c r="J101" s="16">
        <v>1106</v>
      </c>
      <c r="K101" s="16"/>
      <c r="L101" s="16">
        <v>369</v>
      </c>
      <c r="M101" s="6" t="s">
        <v>304</v>
      </c>
    </row>
    <row r="102" spans="1:13" x14ac:dyDescent="0.2">
      <c r="A102" s="7" t="str">
        <f t="shared" si="7"/>
        <v>2000/12末</v>
      </c>
      <c r="B102" s="7" t="str">
        <f t="shared" si="7"/>
        <v>平成12/12末</v>
      </c>
      <c r="C102" s="14">
        <v>100</v>
      </c>
      <c r="D102" s="14">
        <v>141</v>
      </c>
      <c r="E102" s="15" t="s">
        <v>474</v>
      </c>
      <c r="F102" s="14">
        <v>478</v>
      </c>
      <c r="G102" s="14"/>
      <c r="H102" s="14">
        <v>452</v>
      </c>
      <c r="I102" s="14"/>
      <c r="J102" s="14">
        <v>930</v>
      </c>
      <c r="K102" s="14"/>
      <c r="L102" s="14">
        <v>304</v>
      </c>
      <c r="M102" s="8" t="s">
        <v>304</v>
      </c>
    </row>
    <row r="103" spans="1:13" x14ac:dyDescent="0.2">
      <c r="A103" s="9" t="str">
        <f t="shared" si="7"/>
        <v>2000/12末</v>
      </c>
      <c r="B103" s="9" t="str">
        <f t="shared" si="7"/>
        <v>平成12/12末</v>
      </c>
      <c r="C103" s="16">
        <v>101</v>
      </c>
      <c r="D103" s="16">
        <v>142</v>
      </c>
      <c r="E103" s="17" t="s">
        <v>475</v>
      </c>
      <c r="F103" s="16">
        <v>556</v>
      </c>
      <c r="G103" s="16"/>
      <c r="H103" s="16">
        <v>587</v>
      </c>
      <c r="I103" s="16"/>
      <c r="J103" s="16">
        <v>1143</v>
      </c>
      <c r="K103" s="16"/>
      <c r="L103" s="16">
        <v>426</v>
      </c>
      <c r="M103" s="6" t="s">
        <v>304</v>
      </c>
    </row>
    <row r="104" spans="1:13" x14ac:dyDescent="0.2">
      <c r="A104" s="7" t="str">
        <f t="shared" si="7"/>
        <v>2000/12末</v>
      </c>
      <c r="B104" s="7" t="str">
        <f t="shared" si="7"/>
        <v>平成12/12末</v>
      </c>
      <c r="C104" s="14">
        <v>102</v>
      </c>
      <c r="D104" s="14">
        <v>143</v>
      </c>
      <c r="E104" s="15" t="s">
        <v>476</v>
      </c>
      <c r="F104" s="14">
        <v>380</v>
      </c>
      <c r="G104" s="14"/>
      <c r="H104" s="14">
        <v>363</v>
      </c>
      <c r="I104" s="14"/>
      <c r="J104" s="14">
        <v>743</v>
      </c>
      <c r="K104" s="14"/>
      <c r="L104" s="14">
        <v>339</v>
      </c>
      <c r="M104" s="8" t="s">
        <v>304</v>
      </c>
    </row>
    <row r="105" spans="1:13" x14ac:dyDescent="0.2">
      <c r="A105" s="9" t="str">
        <f t="shared" si="7"/>
        <v>2000/12末</v>
      </c>
      <c r="B105" s="9" t="str">
        <f t="shared" si="7"/>
        <v>平成12/12末</v>
      </c>
      <c r="C105" s="16">
        <v>103</v>
      </c>
      <c r="D105" s="16">
        <v>144</v>
      </c>
      <c r="E105" s="17" t="s">
        <v>477</v>
      </c>
      <c r="F105" s="16">
        <v>40</v>
      </c>
      <c r="G105" s="16"/>
      <c r="H105" s="16">
        <v>49</v>
      </c>
      <c r="I105" s="16"/>
      <c r="J105" s="16">
        <v>89</v>
      </c>
      <c r="K105" s="16"/>
      <c r="L105" s="16">
        <v>28</v>
      </c>
      <c r="M105" s="6" t="s">
        <v>304</v>
      </c>
    </row>
    <row r="106" spans="1:13" x14ac:dyDescent="0.2">
      <c r="A106" s="7" t="str">
        <f t="shared" si="7"/>
        <v>2000/12末</v>
      </c>
      <c r="B106" s="7" t="str">
        <f t="shared" si="7"/>
        <v>平成12/12末</v>
      </c>
      <c r="C106" s="14">
        <v>104</v>
      </c>
      <c r="D106" s="14">
        <v>145</v>
      </c>
      <c r="E106" s="15" t="s">
        <v>478</v>
      </c>
      <c r="F106" s="14">
        <v>261</v>
      </c>
      <c r="G106" s="14"/>
      <c r="H106" s="14">
        <v>245</v>
      </c>
      <c r="I106" s="14"/>
      <c r="J106" s="14">
        <v>506</v>
      </c>
      <c r="K106" s="14"/>
      <c r="L106" s="14">
        <v>172</v>
      </c>
      <c r="M106" s="8" t="s">
        <v>304</v>
      </c>
    </row>
    <row r="107" spans="1:13" x14ac:dyDescent="0.2">
      <c r="A107" s="9" t="str">
        <f t="shared" si="7"/>
        <v>2000/12末</v>
      </c>
      <c r="B107" s="9" t="str">
        <f t="shared" si="7"/>
        <v>平成12/12末</v>
      </c>
      <c r="C107" s="16">
        <v>105</v>
      </c>
      <c r="D107" s="16">
        <v>146</v>
      </c>
      <c r="E107" s="17" t="s">
        <v>479</v>
      </c>
      <c r="F107" s="16">
        <v>206</v>
      </c>
      <c r="G107" s="16"/>
      <c r="H107" s="16">
        <v>217</v>
      </c>
      <c r="I107" s="16"/>
      <c r="J107" s="16">
        <v>423</v>
      </c>
      <c r="K107" s="16"/>
      <c r="L107" s="16">
        <v>147</v>
      </c>
      <c r="M107" s="6" t="s">
        <v>304</v>
      </c>
    </row>
    <row r="108" spans="1:13" x14ac:dyDescent="0.2">
      <c r="A108" s="7" t="str">
        <f t="shared" si="7"/>
        <v>2000/12末</v>
      </c>
      <c r="B108" s="7" t="str">
        <f t="shared" si="7"/>
        <v>平成12/12末</v>
      </c>
      <c r="C108" s="14">
        <v>106</v>
      </c>
      <c r="D108" s="14">
        <v>147</v>
      </c>
      <c r="E108" s="15" t="s">
        <v>480</v>
      </c>
      <c r="F108" s="14">
        <v>138</v>
      </c>
      <c r="G108" s="14"/>
      <c r="H108" s="14">
        <v>146</v>
      </c>
      <c r="I108" s="14"/>
      <c r="J108" s="14">
        <v>284</v>
      </c>
      <c r="K108" s="14"/>
      <c r="L108" s="14">
        <v>84</v>
      </c>
      <c r="M108" s="8" t="s">
        <v>304</v>
      </c>
    </row>
    <row r="109" spans="1:13" x14ac:dyDescent="0.2">
      <c r="A109" s="9" t="str">
        <f t="shared" si="7"/>
        <v>2000/12末</v>
      </c>
      <c r="B109" s="9" t="str">
        <f t="shared" si="7"/>
        <v>平成12/12末</v>
      </c>
      <c r="C109" s="16">
        <v>107</v>
      </c>
      <c r="D109" s="16">
        <v>148</v>
      </c>
      <c r="E109" s="17" t="s">
        <v>481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2000/12末</v>
      </c>
      <c r="B110" s="7" t="str">
        <f t="shared" si="7"/>
        <v>平成12/12末</v>
      </c>
      <c r="C110" s="14">
        <v>108</v>
      </c>
      <c r="D110" s="14">
        <v>110</v>
      </c>
      <c r="E110" s="15" t="s">
        <v>482</v>
      </c>
      <c r="F110" s="14">
        <v>247</v>
      </c>
      <c r="G110" s="14"/>
      <c r="H110" s="14">
        <v>280</v>
      </c>
      <c r="I110" s="14"/>
      <c r="J110" s="14">
        <v>527</v>
      </c>
      <c r="K110" s="14"/>
      <c r="L110" s="14">
        <v>168</v>
      </c>
      <c r="M110" s="8" t="s">
        <v>305</v>
      </c>
    </row>
    <row r="111" spans="1:13" x14ac:dyDescent="0.2">
      <c r="A111" s="9" t="str">
        <f t="shared" si="7"/>
        <v>2000/12末</v>
      </c>
      <c r="B111" s="9" t="str">
        <f t="shared" si="7"/>
        <v>平成12/12末</v>
      </c>
      <c r="C111" s="16">
        <v>109</v>
      </c>
      <c r="D111" s="16">
        <v>111</v>
      </c>
      <c r="E111" s="17" t="s">
        <v>483</v>
      </c>
      <c r="F111" s="16">
        <v>233</v>
      </c>
      <c r="G111" s="16"/>
      <c r="H111" s="16">
        <v>227</v>
      </c>
      <c r="I111" s="16"/>
      <c r="J111" s="16">
        <v>460</v>
      </c>
      <c r="K111" s="16"/>
      <c r="L111" s="16">
        <v>152</v>
      </c>
      <c r="M111" s="6" t="s">
        <v>305</v>
      </c>
    </row>
    <row r="112" spans="1:13" x14ac:dyDescent="0.2">
      <c r="A112" s="7" t="str">
        <f t="shared" si="7"/>
        <v>2000/12末</v>
      </c>
      <c r="B112" s="7" t="str">
        <f t="shared" si="7"/>
        <v>平成12/12末</v>
      </c>
      <c r="C112" s="14">
        <v>110</v>
      </c>
      <c r="D112" s="14">
        <v>112</v>
      </c>
      <c r="E112" s="15" t="s">
        <v>484</v>
      </c>
      <c r="F112" s="14">
        <v>101</v>
      </c>
      <c r="G112" s="14"/>
      <c r="H112" s="14">
        <v>104</v>
      </c>
      <c r="I112" s="14"/>
      <c r="J112" s="14">
        <v>205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2000/12末</v>
      </c>
      <c r="B113" s="9" t="str">
        <f t="shared" si="7"/>
        <v>平成12/12末</v>
      </c>
      <c r="C113" s="16">
        <v>111</v>
      </c>
      <c r="D113" s="16">
        <v>113</v>
      </c>
      <c r="E113" s="17" t="s">
        <v>485</v>
      </c>
      <c r="F113" s="16">
        <v>63</v>
      </c>
      <c r="G113" s="16"/>
      <c r="H113" s="16">
        <v>86</v>
      </c>
      <c r="I113" s="16"/>
      <c r="J113" s="16">
        <v>149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2000/12末</v>
      </c>
      <c r="B114" s="7" t="str">
        <f t="shared" si="7"/>
        <v>平成12/12末</v>
      </c>
      <c r="C114" s="14">
        <v>112</v>
      </c>
      <c r="D114" s="14">
        <v>114</v>
      </c>
      <c r="E114" s="15" t="s">
        <v>486</v>
      </c>
      <c r="F114" s="14">
        <v>259</v>
      </c>
      <c r="G114" s="14"/>
      <c r="H114" s="14">
        <v>255</v>
      </c>
      <c r="I114" s="14"/>
      <c r="J114" s="14">
        <v>514</v>
      </c>
      <c r="K114" s="14"/>
      <c r="L114" s="14">
        <v>151</v>
      </c>
      <c r="M114" s="8" t="s">
        <v>305</v>
      </c>
    </row>
    <row r="115" spans="1:13" x14ac:dyDescent="0.2">
      <c r="A115" s="9" t="str">
        <f t="shared" si="7"/>
        <v>2000/12末</v>
      </c>
      <c r="B115" s="9" t="str">
        <f t="shared" si="7"/>
        <v>平成12/12末</v>
      </c>
      <c r="C115" s="16">
        <v>113</v>
      </c>
      <c r="D115" s="16">
        <v>115</v>
      </c>
      <c r="E115" s="17" t="s">
        <v>487</v>
      </c>
      <c r="F115" s="16">
        <v>517</v>
      </c>
      <c r="G115" s="16"/>
      <c r="H115" s="16">
        <v>512</v>
      </c>
      <c r="I115" s="16"/>
      <c r="J115" s="16">
        <v>1029</v>
      </c>
      <c r="K115" s="16"/>
      <c r="L115" s="16">
        <v>342</v>
      </c>
      <c r="M115" s="6" t="s">
        <v>305</v>
      </c>
    </row>
    <row r="116" spans="1:13" x14ac:dyDescent="0.2">
      <c r="A116" s="7" t="str">
        <f t="shared" si="7"/>
        <v>2000/12末</v>
      </c>
      <c r="B116" s="7" t="str">
        <f t="shared" si="7"/>
        <v>平成12/12末</v>
      </c>
      <c r="C116" s="14">
        <v>114</v>
      </c>
      <c r="D116" s="14">
        <v>116</v>
      </c>
      <c r="E116" s="15" t="s">
        <v>488</v>
      </c>
      <c r="F116" s="14">
        <v>15</v>
      </c>
      <c r="G116" s="14"/>
      <c r="H116" s="14">
        <v>2</v>
      </c>
      <c r="I116" s="14"/>
      <c r="J116" s="14">
        <v>17</v>
      </c>
      <c r="K116" s="14"/>
      <c r="L116" s="14">
        <v>14</v>
      </c>
      <c r="M116" s="8" t="s">
        <v>305</v>
      </c>
    </row>
    <row r="117" spans="1:13" x14ac:dyDescent="0.2">
      <c r="A117" s="9" t="str">
        <f t="shared" ref="A117:B132" si="8">A116</f>
        <v>2000/12末</v>
      </c>
      <c r="B117" s="9" t="str">
        <f t="shared" si="8"/>
        <v>平成12/12末</v>
      </c>
      <c r="C117" s="16">
        <v>115</v>
      </c>
      <c r="D117" s="16">
        <v>117</v>
      </c>
      <c r="E117" s="17" t="s">
        <v>489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2000/12末</v>
      </c>
      <c r="B118" s="7" t="str">
        <f t="shared" si="8"/>
        <v>平成12/12末</v>
      </c>
      <c r="C118" s="14">
        <v>116</v>
      </c>
      <c r="D118" s="14">
        <v>118</v>
      </c>
      <c r="E118" s="15" t="s">
        <v>490</v>
      </c>
      <c r="F118" s="14">
        <v>271</v>
      </c>
      <c r="G118" s="14"/>
      <c r="H118" s="14">
        <v>252</v>
      </c>
      <c r="I118" s="14"/>
      <c r="J118" s="14">
        <v>523</v>
      </c>
      <c r="K118" s="14"/>
      <c r="L118" s="14">
        <v>153</v>
      </c>
      <c r="M118" s="8" t="s">
        <v>305</v>
      </c>
    </row>
    <row r="119" spans="1:13" x14ac:dyDescent="0.2">
      <c r="A119" s="9" t="str">
        <f t="shared" si="8"/>
        <v>2000/12末</v>
      </c>
      <c r="B119" s="9" t="str">
        <f t="shared" si="8"/>
        <v>平成12/12末</v>
      </c>
      <c r="C119" s="16">
        <v>117</v>
      </c>
      <c r="D119" s="16">
        <v>119</v>
      </c>
      <c r="E119" s="17" t="s">
        <v>491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2000/12末</v>
      </c>
      <c r="B120" s="7" t="str">
        <f t="shared" si="8"/>
        <v>平成12/12末</v>
      </c>
      <c r="C120" s="14">
        <v>118</v>
      </c>
      <c r="D120" s="14">
        <v>122</v>
      </c>
      <c r="E120" s="15" t="s">
        <v>492</v>
      </c>
      <c r="F120" s="14">
        <v>61</v>
      </c>
      <c r="G120" s="14"/>
      <c r="H120" s="14">
        <v>74</v>
      </c>
      <c r="I120" s="14"/>
      <c r="J120" s="14">
        <v>135</v>
      </c>
      <c r="K120" s="14"/>
      <c r="L120" s="14">
        <v>34</v>
      </c>
      <c r="M120" s="8" t="s">
        <v>305</v>
      </c>
    </row>
    <row r="121" spans="1:13" x14ac:dyDescent="0.2">
      <c r="A121" s="9" t="str">
        <f t="shared" si="8"/>
        <v>2000/12末</v>
      </c>
      <c r="B121" s="9" t="str">
        <f t="shared" si="8"/>
        <v>平成12/12末</v>
      </c>
      <c r="C121" s="16">
        <v>119</v>
      </c>
      <c r="D121" s="16">
        <v>123</v>
      </c>
      <c r="E121" s="17" t="s">
        <v>493</v>
      </c>
      <c r="F121" s="16">
        <v>406</v>
      </c>
      <c r="G121" s="16"/>
      <c r="H121" s="16">
        <v>405</v>
      </c>
      <c r="I121" s="16"/>
      <c r="J121" s="16">
        <v>811</v>
      </c>
      <c r="K121" s="16"/>
      <c r="L121" s="16">
        <v>241</v>
      </c>
      <c r="M121" s="6" t="s">
        <v>305</v>
      </c>
    </row>
    <row r="122" spans="1:13" x14ac:dyDescent="0.2">
      <c r="A122" s="7" t="str">
        <f t="shared" si="8"/>
        <v>2000/12末</v>
      </c>
      <c r="B122" s="7" t="str">
        <f t="shared" si="8"/>
        <v>平成12/12末</v>
      </c>
      <c r="C122" s="14">
        <v>120</v>
      </c>
      <c r="D122" s="14">
        <v>124</v>
      </c>
      <c r="E122" s="15" t="s">
        <v>494</v>
      </c>
      <c r="F122" s="14">
        <v>161</v>
      </c>
      <c r="G122" s="14"/>
      <c r="H122" s="14">
        <v>184</v>
      </c>
      <c r="I122" s="14"/>
      <c r="J122" s="14">
        <v>345</v>
      </c>
      <c r="K122" s="14"/>
      <c r="L122" s="14">
        <v>104</v>
      </c>
      <c r="M122" s="8" t="s">
        <v>305</v>
      </c>
    </row>
    <row r="123" spans="1:13" x14ac:dyDescent="0.2">
      <c r="A123" s="9" t="str">
        <f t="shared" si="8"/>
        <v>2000/12末</v>
      </c>
      <c r="B123" s="9" t="str">
        <f t="shared" si="8"/>
        <v>平成12/12末</v>
      </c>
      <c r="C123" s="16">
        <v>121</v>
      </c>
      <c r="D123" s="16">
        <v>125</v>
      </c>
      <c r="E123" s="17" t="s">
        <v>495</v>
      </c>
      <c r="F123" s="16">
        <v>323</v>
      </c>
      <c r="G123" s="16"/>
      <c r="H123" s="16">
        <v>328</v>
      </c>
      <c r="I123" s="16"/>
      <c r="J123" s="16">
        <v>651</v>
      </c>
      <c r="K123" s="16"/>
      <c r="L123" s="16">
        <v>185</v>
      </c>
      <c r="M123" s="6" t="s">
        <v>305</v>
      </c>
    </row>
    <row r="124" spans="1:13" x14ac:dyDescent="0.2">
      <c r="A124" s="7" t="str">
        <f t="shared" si="8"/>
        <v>2000/12末</v>
      </c>
      <c r="B124" s="7" t="str">
        <f t="shared" si="8"/>
        <v>平成12/12末</v>
      </c>
      <c r="C124" s="14">
        <v>122</v>
      </c>
      <c r="D124" s="14">
        <v>126</v>
      </c>
      <c r="E124" s="15" t="s">
        <v>496</v>
      </c>
      <c r="F124" s="14">
        <v>125</v>
      </c>
      <c r="G124" s="14"/>
      <c r="H124" s="14">
        <v>143</v>
      </c>
      <c r="I124" s="14"/>
      <c r="J124" s="14">
        <v>268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2000/12末</v>
      </c>
      <c r="B125" s="9" t="str">
        <f t="shared" si="8"/>
        <v>平成12/12末</v>
      </c>
      <c r="C125" s="16">
        <v>123</v>
      </c>
      <c r="D125" s="16">
        <v>127</v>
      </c>
      <c r="E125" s="17" t="s">
        <v>497</v>
      </c>
      <c r="F125" s="16">
        <v>37</v>
      </c>
      <c r="G125" s="16"/>
      <c r="H125" s="16">
        <v>44</v>
      </c>
      <c r="I125" s="16"/>
      <c r="J125" s="16">
        <v>81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2000/12末</v>
      </c>
      <c r="B126" s="7" t="str">
        <f t="shared" si="8"/>
        <v>平成12/12末</v>
      </c>
      <c r="C126" s="14">
        <v>124</v>
      </c>
      <c r="D126" s="14">
        <v>128</v>
      </c>
      <c r="E126" s="15" t="s">
        <v>498</v>
      </c>
      <c r="F126" s="14">
        <v>124</v>
      </c>
      <c r="G126" s="14"/>
      <c r="H126" s="14">
        <v>137</v>
      </c>
      <c r="I126" s="14"/>
      <c r="J126" s="14">
        <v>261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2000/12末</v>
      </c>
      <c r="B127" s="9" t="str">
        <f t="shared" si="8"/>
        <v>平成12/12末</v>
      </c>
      <c r="C127" s="16">
        <v>125</v>
      </c>
      <c r="D127" s="16">
        <v>129</v>
      </c>
      <c r="E127" s="17" t="s">
        <v>499</v>
      </c>
      <c r="F127" s="16">
        <v>94</v>
      </c>
      <c r="G127" s="16"/>
      <c r="H127" s="16">
        <v>105</v>
      </c>
      <c r="I127" s="16"/>
      <c r="J127" s="16">
        <v>199</v>
      </c>
      <c r="K127" s="16"/>
      <c r="L127" s="16">
        <v>48</v>
      </c>
      <c r="M127" s="6" t="s">
        <v>305</v>
      </c>
    </row>
    <row r="128" spans="1:13" x14ac:dyDescent="0.2">
      <c r="A128" s="7" t="str">
        <f t="shared" si="8"/>
        <v>2000/12末</v>
      </c>
      <c r="B128" s="7" t="str">
        <f t="shared" si="8"/>
        <v>平成12/12末</v>
      </c>
      <c r="C128" s="14">
        <v>126</v>
      </c>
      <c r="D128" s="14">
        <v>150</v>
      </c>
      <c r="E128" s="15" t="s">
        <v>500</v>
      </c>
      <c r="F128" s="14">
        <v>201</v>
      </c>
      <c r="G128" s="14"/>
      <c r="H128" s="14">
        <v>215</v>
      </c>
      <c r="I128" s="14"/>
      <c r="J128" s="14">
        <v>416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2000/12末</v>
      </c>
      <c r="B129" s="9" t="str">
        <f t="shared" si="8"/>
        <v>平成12/12末</v>
      </c>
      <c r="C129" s="16">
        <v>127</v>
      </c>
      <c r="D129" s="16">
        <v>151</v>
      </c>
      <c r="E129" s="17" t="s">
        <v>501</v>
      </c>
      <c r="F129" s="16">
        <v>407</v>
      </c>
      <c r="G129" s="16"/>
      <c r="H129" s="16">
        <v>403</v>
      </c>
      <c r="I129" s="16"/>
      <c r="J129" s="16">
        <v>810</v>
      </c>
      <c r="K129" s="16"/>
      <c r="L129" s="16">
        <v>228</v>
      </c>
      <c r="M129" s="6" t="s">
        <v>306</v>
      </c>
    </row>
    <row r="130" spans="1:13" x14ac:dyDescent="0.2">
      <c r="A130" s="7" t="str">
        <f t="shared" si="8"/>
        <v>2000/12末</v>
      </c>
      <c r="B130" s="7" t="str">
        <f t="shared" si="8"/>
        <v>平成12/12末</v>
      </c>
      <c r="C130" s="14">
        <v>128</v>
      </c>
      <c r="D130" s="14">
        <v>152</v>
      </c>
      <c r="E130" s="15" t="s">
        <v>502</v>
      </c>
      <c r="F130" s="14">
        <v>403</v>
      </c>
      <c r="G130" s="14"/>
      <c r="H130" s="14">
        <v>432</v>
      </c>
      <c r="I130" s="14"/>
      <c r="J130" s="14">
        <v>835</v>
      </c>
      <c r="K130" s="14"/>
      <c r="L130" s="14">
        <v>224</v>
      </c>
      <c r="M130" s="8" t="s">
        <v>306</v>
      </c>
    </row>
    <row r="131" spans="1:13" x14ac:dyDescent="0.2">
      <c r="A131" s="9" t="str">
        <f t="shared" si="8"/>
        <v>2000/12末</v>
      </c>
      <c r="B131" s="9" t="str">
        <f t="shared" si="8"/>
        <v>平成12/12末</v>
      </c>
      <c r="C131" s="16">
        <v>129</v>
      </c>
      <c r="D131" s="16">
        <v>153</v>
      </c>
      <c r="E131" s="17" t="s">
        <v>503</v>
      </c>
      <c r="F131" s="16">
        <v>182</v>
      </c>
      <c r="G131" s="16"/>
      <c r="H131" s="16">
        <v>187</v>
      </c>
      <c r="I131" s="16"/>
      <c r="J131" s="16">
        <v>369</v>
      </c>
      <c r="K131" s="16"/>
      <c r="L131" s="16">
        <v>108</v>
      </c>
      <c r="M131" s="6" t="s">
        <v>306</v>
      </c>
    </row>
    <row r="132" spans="1:13" x14ac:dyDescent="0.2">
      <c r="A132" s="7" t="str">
        <f t="shared" si="8"/>
        <v>2000/12末</v>
      </c>
      <c r="B132" s="7" t="str">
        <f t="shared" si="8"/>
        <v>平成12/12末</v>
      </c>
      <c r="C132" s="14">
        <v>130</v>
      </c>
      <c r="D132" s="14">
        <v>154</v>
      </c>
      <c r="E132" s="15" t="s">
        <v>504</v>
      </c>
      <c r="F132" s="14">
        <v>169</v>
      </c>
      <c r="G132" s="14"/>
      <c r="H132" s="14">
        <v>187</v>
      </c>
      <c r="I132" s="14"/>
      <c r="J132" s="14">
        <v>356</v>
      </c>
      <c r="K132" s="14"/>
      <c r="L132" s="14">
        <v>93</v>
      </c>
      <c r="M132" s="8" t="s">
        <v>306</v>
      </c>
    </row>
    <row r="133" spans="1:13" x14ac:dyDescent="0.2">
      <c r="A133" s="9" t="str">
        <f t="shared" ref="A133:B148" si="9">A132</f>
        <v>2000/12末</v>
      </c>
      <c r="B133" s="9" t="str">
        <f t="shared" si="9"/>
        <v>平成12/12末</v>
      </c>
      <c r="C133" s="16">
        <v>131</v>
      </c>
      <c r="D133" s="16">
        <v>155</v>
      </c>
      <c r="E133" s="17" t="s">
        <v>505</v>
      </c>
      <c r="F133" s="16">
        <v>139</v>
      </c>
      <c r="G133" s="16"/>
      <c r="H133" s="16">
        <v>132</v>
      </c>
      <c r="I133" s="16"/>
      <c r="J133" s="16">
        <v>271</v>
      </c>
      <c r="K133" s="16"/>
      <c r="L133" s="16">
        <v>89</v>
      </c>
      <c r="M133" s="6" t="s">
        <v>306</v>
      </c>
    </row>
    <row r="134" spans="1:13" x14ac:dyDescent="0.2">
      <c r="A134" s="7" t="str">
        <f t="shared" si="9"/>
        <v>2000/12末</v>
      </c>
      <c r="B134" s="7" t="str">
        <f t="shared" si="9"/>
        <v>平成12/12末</v>
      </c>
      <c r="C134" s="14">
        <v>132</v>
      </c>
      <c r="D134" s="14">
        <v>157</v>
      </c>
      <c r="E134" s="15" t="s">
        <v>506</v>
      </c>
      <c r="F134" s="14">
        <v>98</v>
      </c>
      <c r="G134" s="14"/>
      <c r="H134" s="14">
        <v>99</v>
      </c>
      <c r="I134" s="14"/>
      <c r="J134" s="14">
        <v>197</v>
      </c>
      <c r="K134" s="14"/>
      <c r="L134" s="14">
        <v>188</v>
      </c>
      <c r="M134" s="8" t="s">
        <v>306</v>
      </c>
    </row>
    <row r="135" spans="1:13" x14ac:dyDescent="0.2">
      <c r="A135" s="9" t="str">
        <f t="shared" si="9"/>
        <v>2000/12末</v>
      </c>
      <c r="B135" s="9" t="str">
        <f t="shared" si="9"/>
        <v>平成12/12末</v>
      </c>
      <c r="C135" s="16">
        <v>133</v>
      </c>
      <c r="D135" s="16">
        <v>158</v>
      </c>
      <c r="E135" s="17" t="s">
        <v>507</v>
      </c>
      <c r="F135" s="16">
        <v>18</v>
      </c>
      <c r="G135" s="16"/>
      <c r="H135" s="16">
        <v>82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2000/12末</v>
      </c>
      <c r="B136" s="7" t="str">
        <f t="shared" si="9"/>
        <v>平成12/12末</v>
      </c>
      <c r="C136" s="14">
        <v>134</v>
      </c>
      <c r="D136" s="14">
        <v>159</v>
      </c>
      <c r="E136" s="15" t="s">
        <v>508</v>
      </c>
      <c r="F136" s="14">
        <v>23</v>
      </c>
      <c r="G136" s="14"/>
      <c r="H136" s="14">
        <v>57</v>
      </c>
      <c r="I136" s="14"/>
      <c r="J136" s="14">
        <v>80</v>
      </c>
      <c r="K136" s="14"/>
      <c r="L136" s="14">
        <v>77</v>
      </c>
      <c r="M136" s="8" t="s">
        <v>307</v>
      </c>
    </row>
    <row r="137" spans="1:13" x14ac:dyDescent="0.2">
      <c r="A137" s="9" t="str">
        <f t="shared" si="9"/>
        <v>2000/12末</v>
      </c>
      <c r="B137" s="9" t="str">
        <f t="shared" si="9"/>
        <v>平成12/12末</v>
      </c>
      <c r="C137" s="16">
        <v>135</v>
      </c>
      <c r="D137" s="16">
        <v>160</v>
      </c>
      <c r="E137" s="17" t="s">
        <v>509</v>
      </c>
      <c r="F137" s="16">
        <v>117</v>
      </c>
      <c r="G137" s="16"/>
      <c r="H137" s="16">
        <v>106</v>
      </c>
      <c r="I137" s="16"/>
      <c r="J137" s="16">
        <v>223</v>
      </c>
      <c r="K137" s="16"/>
      <c r="L137" s="16">
        <v>93</v>
      </c>
      <c r="M137" s="6" t="s">
        <v>307</v>
      </c>
    </row>
    <row r="138" spans="1:13" x14ac:dyDescent="0.2">
      <c r="A138" s="7" t="str">
        <f t="shared" si="9"/>
        <v>2000/12末</v>
      </c>
      <c r="B138" s="7" t="str">
        <f t="shared" si="9"/>
        <v>平成12/12末</v>
      </c>
      <c r="C138" s="14">
        <v>136</v>
      </c>
      <c r="D138" s="14">
        <v>161</v>
      </c>
      <c r="E138" s="15" t="s">
        <v>510</v>
      </c>
      <c r="F138" s="14">
        <v>181</v>
      </c>
      <c r="G138" s="14"/>
      <c r="H138" s="14">
        <v>172</v>
      </c>
      <c r="I138" s="14"/>
      <c r="J138" s="14">
        <v>353</v>
      </c>
      <c r="K138" s="14"/>
      <c r="L138" s="14">
        <v>122</v>
      </c>
      <c r="M138" s="8" t="s">
        <v>307</v>
      </c>
    </row>
    <row r="139" spans="1:13" x14ac:dyDescent="0.2">
      <c r="A139" s="9" t="str">
        <f t="shared" si="9"/>
        <v>2000/12末</v>
      </c>
      <c r="B139" s="9" t="str">
        <f t="shared" si="9"/>
        <v>平成12/12末</v>
      </c>
      <c r="C139" s="16">
        <v>137</v>
      </c>
      <c r="D139" s="16">
        <v>162</v>
      </c>
      <c r="E139" s="17" t="s">
        <v>511</v>
      </c>
      <c r="F139" s="16">
        <v>115</v>
      </c>
      <c r="G139" s="16"/>
      <c r="H139" s="16">
        <v>99</v>
      </c>
      <c r="I139" s="16"/>
      <c r="J139" s="16">
        <v>214</v>
      </c>
      <c r="K139" s="16"/>
      <c r="L139" s="16">
        <v>79</v>
      </c>
      <c r="M139" s="6" t="s">
        <v>307</v>
      </c>
    </row>
    <row r="140" spans="1:13" x14ac:dyDescent="0.2">
      <c r="A140" s="7" t="str">
        <f t="shared" si="9"/>
        <v>2000/12末</v>
      </c>
      <c r="B140" s="7" t="str">
        <f t="shared" si="9"/>
        <v>平成12/12末</v>
      </c>
      <c r="C140" s="14">
        <v>138</v>
      </c>
      <c r="D140" s="14">
        <v>163</v>
      </c>
      <c r="E140" s="15" t="s">
        <v>512</v>
      </c>
      <c r="F140" s="14">
        <v>62</v>
      </c>
      <c r="G140" s="14"/>
      <c r="H140" s="14">
        <v>65</v>
      </c>
      <c r="I140" s="14"/>
      <c r="J140" s="14">
        <v>127</v>
      </c>
      <c r="K140" s="14"/>
      <c r="L140" s="14">
        <v>39</v>
      </c>
      <c r="M140" s="8" t="s">
        <v>307</v>
      </c>
    </row>
    <row r="141" spans="1:13" x14ac:dyDescent="0.2">
      <c r="A141" s="9" t="str">
        <f t="shared" si="9"/>
        <v>2000/12末</v>
      </c>
      <c r="B141" s="9" t="str">
        <f t="shared" si="9"/>
        <v>平成12/12末</v>
      </c>
      <c r="C141" s="16">
        <v>139</v>
      </c>
      <c r="D141" s="16">
        <v>164</v>
      </c>
      <c r="E141" s="17" t="s">
        <v>513</v>
      </c>
      <c r="F141" s="16">
        <v>91</v>
      </c>
      <c r="G141" s="16"/>
      <c r="H141" s="16">
        <v>105</v>
      </c>
      <c r="I141" s="16"/>
      <c r="J141" s="16">
        <v>196</v>
      </c>
      <c r="K141" s="16"/>
      <c r="L141" s="16">
        <v>60</v>
      </c>
      <c r="M141" s="6" t="s">
        <v>307</v>
      </c>
    </row>
    <row r="142" spans="1:13" x14ac:dyDescent="0.2">
      <c r="A142" s="7" t="str">
        <f t="shared" si="9"/>
        <v>2000/12末</v>
      </c>
      <c r="B142" s="7" t="str">
        <f t="shared" si="9"/>
        <v>平成12/12末</v>
      </c>
      <c r="C142" s="14">
        <v>140</v>
      </c>
      <c r="D142" s="14">
        <v>165</v>
      </c>
      <c r="E142" s="15" t="s">
        <v>514</v>
      </c>
      <c r="F142" s="14">
        <v>71</v>
      </c>
      <c r="G142" s="14"/>
      <c r="H142" s="14">
        <v>75</v>
      </c>
      <c r="I142" s="14"/>
      <c r="J142" s="14">
        <v>146</v>
      </c>
      <c r="K142" s="14"/>
      <c r="L142" s="14">
        <v>41</v>
      </c>
      <c r="M142" s="8" t="s">
        <v>307</v>
      </c>
    </row>
    <row r="143" spans="1:13" x14ac:dyDescent="0.2">
      <c r="A143" s="9" t="str">
        <f t="shared" si="9"/>
        <v>2000/12末</v>
      </c>
      <c r="B143" s="9" t="str">
        <f t="shared" si="9"/>
        <v>平成12/12末</v>
      </c>
      <c r="C143" s="16">
        <v>141</v>
      </c>
      <c r="D143" s="16">
        <v>166</v>
      </c>
      <c r="E143" s="17" t="s">
        <v>515</v>
      </c>
      <c r="F143" s="16">
        <v>182</v>
      </c>
      <c r="G143" s="16"/>
      <c r="H143" s="16">
        <v>201</v>
      </c>
      <c r="I143" s="16"/>
      <c r="J143" s="16">
        <v>383</v>
      </c>
      <c r="K143" s="16"/>
      <c r="L143" s="16">
        <v>106</v>
      </c>
      <c r="M143" s="6" t="s">
        <v>307</v>
      </c>
    </row>
    <row r="144" spans="1:13" x14ac:dyDescent="0.2">
      <c r="A144" s="7" t="str">
        <f t="shared" si="9"/>
        <v>2000/12末</v>
      </c>
      <c r="B144" s="7" t="str">
        <f t="shared" si="9"/>
        <v>平成12/12末</v>
      </c>
      <c r="C144" s="14">
        <v>142</v>
      </c>
      <c r="D144" s="14">
        <v>167</v>
      </c>
      <c r="E144" s="15" t="s">
        <v>516</v>
      </c>
      <c r="F144" s="14">
        <v>202</v>
      </c>
      <c r="G144" s="14"/>
      <c r="H144" s="14">
        <v>202</v>
      </c>
      <c r="I144" s="14"/>
      <c r="J144" s="14">
        <v>404</v>
      </c>
      <c r="K144" s="14"/>
      <c r="L144" s="14">
        <v>117</v>
      </c>
      <c r="M144" s="8" t="s">
        <v>307</v>
      </c>
    </row>
    <row r="145" spans="1:13" x14ac:dyDescent="0.2">
      <c r="A145" s="9" t="str">
        <f t="shared" si="9"/>
        <v>2000/12末</v>
      </c>
      <c r="B145" s="9" t="str">
        <f t="shared" si="9"/>
        <v>平成12/12末</v>
      </c>
      <c r="C145" s="16">
        <v>143</v>
      </c>
      <c r="D145" s="16">
        <v>168</v>
      </c>
      <c r="E145" s="17" t="s">
        <v>517</v>
      </c>
      <c r="F145" s="16">
        <v>333</v>
      </c>
      <c r="G145" s="16"/>
      <c r="H145" s="16">
        <v>314</v>
      </c>
      <c r="I145" s="16"/>
      <c r="J145" s="16">
        <v>647</v>
      </c>
      <c r="K145" s="16"/>
      <c r="L145" s="16">
        <v>218</v>
      </c>
      <c r="M145" s="6" t="s">
        <v>307</v>
      </c>
    </row>
    <row r="146" spans="1:13" x14ac:dyDescent="0.2">
      <c r="A146" s="7" t="str">
        <f t="shared" si="9"/>
        <v>2000/12末</v>
      </c>
      <c r="B146" s="7" t="str">
        <f t="shared" si="9"/>
        <v>平成12/12末</v>
      </c>
      <c r="C146" s="14">
        <v>144</v>
      </c>
      <c r="D146" s="14">
        <v>169</v>
      </c>
      <c r="E146" s="15" t="s">
        <v>518</v>
      </c>
      <c r="F146" s="14">
        <v>194</v>
      </c>
      <c r="G146" s="14"/>
      <c r="H146" s="14">
        <v>210</v>
      </c>
      <c r="I146" s="14"/>
      <c r="J146" s="14">
        <v>404</v>
      </c>
      <c r="K146" s="14"/>
      <c r="L146" s="14">
        <v>124</v>
      </c>
      <c r="M146" s="8" t="s">
        <v>307</v>
      </c>
    </row>
    <row r="147" spans="1:13" x14ac:dyDescent="0.2">
      <c r="A147" s="9" t="str">
        <f t="shared" si="9"/>
        <v>2000/12末</v>
      </c>
      <c r="B147" s="9" t="str">
        <f t="shared" si="9"/>
        <v>平成12/12末</v>
      </c>
      <c r="C147" s="16">
        <v>145</v>
      </c>
      <c r="D147" s="16">
        <v>170</v>
      </c>
      <c r="E147" s="17" t="s">
        <v>519</v>
      </c>
      <c r="F147" s="16">
        <v>542</v>
      </c>
      <c r="G147" s="16"/>
      <c r="H147" s="16">
        <v>561</v>
      </c>
      <c r="I147" s="16"/>
      <c r="J147" s="16">
        <v>1103</v>
      </c>
      <c r="K147" s="16"/>
      <c r="L147" s="16">
        <v>314</v>
      </c>
      <c r="M147" s="6" t="s">
        <v>307</v>
      </c>
    </row>
    <row r="148" spans="1:13" x14ac:dyDescent="0.2">
      <c r="A148" s="7" t="str">
        <f t="shared" si="9"/>
        <v>2000/12末</v>
      </c>
      <c r="B148" s="7" t="str">
        <f t="shared" si="9"/>
        <v>平成12/12末</v>
      </c>
      <c r="C148" s="14">
        <v>146</v>
      </c>
      <c r="D148" s="14">
        <v>171</v>
      </c>
      <c r="E148" s="15" t="s">
        <v>520</v>
      </c>
      <c r="F148" s="14">
        <v>327</v>
      </c>
      <c r="G148" s="14"/>
      <c r="H148" s="14">
        <v>337</v>
      </c>
      <c r="I148" s="14"/>
      <c r="J148" s="14">
        <v>664</v>
      </c>
      <c r="K148" s="14"/>
      <c r="L148" s="14">
        <v>175</v>
      </c>
      <c r="M148" s="8" t="s">
        <v>307</v>
      </c>
    </row>
    <row r="149" spans="1:13" x14ac:dyDescent="0.2">
      <c r="A149" s="9" t="str">
        <f t="shared" ref="A149:B164" si="10">A148</f>
        <v>2000/12末</v>
      </c>
      <c r="B149" s="9" t="str">
        <f t="shared" si="10"/>
        <v>平成12/12末</v>
      </c>
      <c r="C149" s="16">
        <v>147</v>
      </c>
      <c r="D149" s="16">
        <v>172</v>
      </c>
      <c r="E149" s="17" t="s">
        <v>521</v>
      </c>
      <c r="F149" s="16">
        <v>510</v>
      </c>
      <c r="G149" s="16"/>
      <c r="H149" s="16">
        <v>494</v>
      </c>
      <c r="I149" s="16"/>
      <c r="J149" s="16">
        <v>1004</v>
      </c>
      <c r="K149" s="16"/>
      <c r="L149" s="16">
        <v>307</v>
      </c>
      <c r="M149" s="6" t="s">
        <v>307</v>
      </c>
    </row>
    <row r="150" spans="1:13" x14ac:dyDescent="0.2">
      <c r="A150" s="7" t="str">
        <f t="shared" si="10"/>
        <v>2000/12末</v>
      </c>
      <c r="B150" s="7" t="str">
        <f t="shared" si="10"/>
        <v>平成12/12末</v>
      </c>
      <c r="C150" s="14">
        <v>148</v>
      </c>
      <c r="D150" s="14">
        <v>173</v>
      </c>
      <c r="E150" s="15" t="s">
        <v>522</v>
      </c>
      <c r="F150" s="14">
        <v>324</v>
      </c>
      <c r="G150" s="14"/>
      <c r="H150" s="14">
        <v>307</v>
      </c>
      <c r="I150" s="14"/>
      <c r="J150" s="14">
        <v>631</v>
      </c>
      <c r="K150" s="14"/>
      <c r="L150" s="14">
        <v>187</v>
      </c>
      <c r="M150" s="8" t="s">
        <v>307</v>
      </c>
    </row>
    <row r="151" spans="1:13" x14ac:dyDescent="0.2">
      <c r="A151" s="9" t="str">
        <f t="shared" si="10"/>
        <v>2000/12末</v>
      </c>
      <c r="B151" s="9" t="str">
        <f t="shared" si="10"/>
        <v>平成12/12末</v>
      </c>
      <c r="C151" s="16">
        <v>149</v>
      </c>
      <c r="D151" s="16">
        <v>174</v>
      </c>
      <c r="E151" s="17" t="s">
        <v>523</v>
      </c>
      <c r="F151" s="16">
        <v>1</v>
      </c>
      <c r="G151" s="16"/>
      <c r="H151" s="16">
        <v>1</v>
      </c>
      <c r="I151" s="16"/>
      <c r="J151" s="16">
        <v>2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2000/12末</v>
      </c>
      <c r="B152" s="7" t="str">
        <f t="shared" si="10"/>
        <v>平成12/12末</v>
      </c>
      <c r="C152" s="14">
        <v>150</v>
      </c>
      <c r="D152" s="14">
        <v>175</v>
      </c>
      <c r="E152" s="15" t="s">
        <v>524</v>
      </c>
      <c r="F152" s="14">
        <v>224</v>
      </c>
      <c r="G152" s="14"/>
      <c r="H152" s="14">
        <v>223</v>
      </c>
      <c r="I152" s="14"/>
      <c r="J152" s="14">
        <v>447</v>
      </c>
      <c r="K152" s="14"/>
      <c r="L152" s="14">
        <v>150</v>
      </c>
      <c r="M152" s="8" t="s">
        <v>307</v>
      </c>
    </row>
    <row r="153" spans="1:13" x14ac:dyDescent="0.2">
      <c r="A153" s="9" t="str">
        <f t="shared" si="10"/>
        <v>2000/12末</v>
      </c>
      <c r="B153" s="9" t="str">
        <f t="shared" si="10"/>
        <v>平成12/12末</v>
      </c>
      <c r="C153" s="16">
        <v>151</v>
      </c>
      <c r="D153" s="16">
        <v>176</v>
      </c>
      <c r="E153" s="17" t="s">
        <v>525</v>
      </c>
      <c r="F153" s="16">
        <v>140</v>
      </c>
      <c r="G153" s="16"/>
      <c r="H153" s="16">
        <v>150</v>
      </c>
      <c r="I153" s="16"/>
      <c r="J153" s="16">
        <v>290</v>
      </c>
      <c r="K153" s="16"/>
      <c r="L153" s="16">
        <v>94</v>
      </c>
      <c r="M153" s="6" t="s">
        <v>307</v>
      </c>
    </row>
    <row r="154" spans="1:13" x14ac:dyDescent="0.2">
      <c r="A154" s="7" t="str">
        <f t="shared" si="10"/>
        <v>2000/12末</v>
      </c>
      <c r="B154" s="7" t="str">
        <f t="shared" si="10"/>
        <v>平成12/12末</v>
      </c>
      <c r="C154" s="14">
        <v>152</v>
      </c>
      <c r="D154" s="14">
        <v>177</v>
      </c>
      <c r="E154" s="15" t="s">
        <v>526</v>
      </c>
      <c r="F154" s="14">
        <v>74</v>
      </c>
      <c r="G154" s="14"/>
      <c r="H154" s="14">
        <v>69</v>
      </c>
      <c r="I154" s="14"/>
      <c r="J154" s="14">
        <v>143</v>
      </c>
      <c r="K154" s="14"/>
      <c r="L154" s="14">
        <v>48</v>
      </c>
      <c r="M154" s="8" t="s">
        <v>307</v>
      </c>
    </row>
    <row r="155" spans="1:13" x14ac:dyDescent="0.2">
      <c r="A155" s="9" t="str">
        <f t="shared" si="10"/>
        <v>2000/12末</v>
      </c>
      <c r="B155" s="9" t="str">
        <f t="shared" si="10"/>
        <v>平成12/12末</v>
      </c>
      <c r="C155" s="16">
        <v>153</v>
      </c>
      <c r="D155" s="16">
        <v>178</v>
      </c>
      <c r="E155" s="17" t="s">
        <v>527</v>
      </c>
      <c r="F155" s="16">
        <v>63</v>
      </c>
      <c r="G155" s="16"/>
      <c r="H155" s="16">
        <v>67</v>
      </c>
      <c r="I155" s="16"/>
      <c r="J155" s="16">
        <v>130</v>
      </c>
      <c r="K155" s="16"/>
      <c r="L155" s="16">
        <v>42</v>
      </c>
      <c r="M155" s="6" t="s">
        <v>307</v>
      </c>
    </row>
    <row r="156" spans="1:13" x14ac:dyDescent="0.2">
      <c r="A156" s="7" t="str">
        <f t="shared" si="10"/>
        <v>2000/12末</v>
      </c>
      <c r="B156" s="7" t="str">
        <f t="shared" si="10"/>
        <v>平成12/12末</v>
      </c>
      <c r="C156" s="14">
        <v>154</v>
      </c>
      <c r="D156" s="14">
        <v>179</v>
      </c>
      <c r="E156" s="15" t="s">
        <v>528</v>
      </c>
      <c r="F156" s="14">
        <v>220</v>
      </c>
      <c r="G156" s="14"/>
      <c r="H156" s="14">
        <v>230</v>
      </c>
      <c r="I156" s="14"/>
      <c r="J156" s="14">
        <v>450</v>
      </c>
      <c r="K156" s="14"/>
      <c r="L156" s="14">
        <v>152</v>
      </c>
      <c r="M156" s="8" t="s">
        <v>307</v>
      </c>
    </row>
    <row r="157" spans="1:13" x14ac:dyDescent="0.2">
      <c r="A157" s="9" t="str">
        <f t="shared" si="10"/>
        <v>2000/12末</v>
      </c>
      <c r="B157" s="9" t="str">
        <f t="shared" si="10"/>
        <v>平成12/12末</v>
      </c>
      <c r="C157" s="16">
        <v>155</v>
      </c>
      <c r="D157" s="16">
        <v>180</v>
      </c>
      <c r="E157" s="17" t="s">
        <v>529</v>
      </c>
      <c r="F157" s="16">
        <v>136</v>
      </c>
      <c r="G157" s="16"/>
      <c r="H157" s="16">
        <v>154</v>
      </c>
      <c r="I157" s="16"/>
      <c r="J157" s="16">
        <v>290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2000/12末</v>
      </c>
      <c r="B158" s="7" t="str">
        <f t="shared" si="10"/>
        <v>平成12/12末</v>
      </c>
      <c r="C158" s="14">
        <v>156</v>
      </c>
      <c r="D158" s="14">
        <v>181</v>
      </c>
      <c r="E158" s="15" t="s">
        <v>530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2000/12末</v>
      </c>
      <c r="B159" s="9" t="str">
        <f t="shared" si="10"/>
        <v>平成12/12末</v>
      </c>
      <c r="C159" s="16">
        <v>157</v>
      </c>
      <c r="D159" s="16">
        <v>182</v>
      </c>
      <c r="E159" s="17" t="s">
        <v>531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2000/12末</v>
      </c>
      <c r="B160" s="7" t="str">
        <f t="shared" si="10"/>
        <v>平成12/12末</v>
      </c>
      <c r="C160" s="14">
        <v>158</v>
      </c>
      <c r="D160" s="14">
        <v>183</v>
      </c>
      <c r="E160" s="15" t="s">
        <v>532</v>
      </c>
      <c r="F160" s="14">
        <v>503</v>
      </c>
      <c r="G160" s="14"/>
      <c r="H160" s="14">
        <v>530</v>
      </c>
      <c r="I160" s="14"/>
      <c r="J160" s="14">
        <v>1033</v>
      </c>
      <c r="K160" s="14"/>
      <c r="L160" s="14">
        <v>279</v>
      </c>
      <c r="M160" s="8" t="s">
        <v>308</v>
      </c>
    </row>
    <row r="161" spans="1:13" x14ac:dyDescent="0.2">
      <c r="A161" s="9" t="str">
        <f t="shared" si="10"/>
        <v>2000/12末</v>
      </c>
      <c r="B161" s="9" t="str">
        <f t="shared" si="10"/>
        <v>平成12/12末</v>
      </c>
      <c r="C161" s="16">
        <v>159</v>
      </c>
      <c r="D161" s="16">
        <v>184</v>
      </c>
      <c r="E161" s="17" t="s">
        <v>533</v>
      </c>
      <c r="F161" s="16">
        <v>164</v>
      </c>
      <c r="G161" s="16"/>
      <c r="H161" s="16">
        <v>148</v>
      </c>
      <c r="I161" s="16"/>
      <c r="J161" s="16">
        <v>312</v>
      </c>
      <c r="K161" s="16"/>
      <c r="L161" s="16">
        <v>81</v>
      </c>
      <c r="M161" s="6" t="s">
        <v>308</v>
      </c>
    </row>
    <row r="162" spans="1:13" x14ac:dyDescent="0.2">
      <c r="A162" s="7" t="str">
        <f t="shared" si="10"/>
        <v>2000/12末</v>
      </c>
      <c r="B162" s="7" t="str">
        <f t="shared" si="10"/>
        <v>平成12/12末</v>
      </c>
      <c r="C162" s="14">
        <v>160</v>
      </c>
      <c r="D162" s="14">
        <v>185</v>
      </c>
      <c r="E162" s="15" t="s">
        <v>534</v>
      </c>
      <c r="F162" s="14">
        <v>138</v>
      </c>
      <c r="G162" s="14"/>
      <c r="H162" s="14">
        <v>143</v>
      </c>
      <c r="I162" s="14"/>
      <c r="J162" s="14">
        <v>281</v>
      </c>
      <c r="K162" s="14"/>
      <c r="L162" s="14">
        <v>79</v>
      </c>
      <c r="M162" s="8" t="s">
        <v>308</v>
      </c>
    </row>
    <row r="163" spans="1:13" x14ac:dyDescent="0.2">
      <c r="A163" s="9" t="str">
        <f t="shared" si="10"/>
        <v>2000/12末</v>
      </c>
      <c r="B163" s="9" t="str">
        <f t="shared" si="10"/>
        <v>平成12/12末</v>
      </c>
      <c r="C163" s="16">
        <v>161</v>
      </c>
      <c r="D163" s="16">
        <v>186</v>
      </c>
      <c r="E163" s="17" t="s">
        <v>535</v>
      </c>
      <c r="F163" s="16">
        <v>239</v>
      </c>
      <c r="G163" s="16"/>
      <c r="H163" s="16">
        <v>221</v>
      </c>
      <c r="I163" s="16"/>
      <c r="J163" s="16">
        <v>460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2000/12末</v>
      </c>
      <c r="B164" s="7" t="str">
        <f t="shared" si="10"/>
        <v>平成12/12末</v>
      </c>
      <c r="C164" s="14">
        <v>162</v>
      </c>
      <c r="D164" s="14">
        <v>187</v>
      </c>
      <c r="E164" s="15" t="s">
        <v>536</v>
      </c>
      <c r="F164" s="14">
        <v>210</v>
      </c>
      <c r="G164" s="14"/>
      <c r="H164" s="14">
        <v>192</v>
      </c>
      <c r="I164" s="14"/>
      <c r="J164" s="14">
        <v>402</v>
      </c>
      <c r="K164" s="14"/>
      <c r="L164" s="14">
        <v>140</v>
      </c>
      <c r="M164" s="8" t="s">
        <v>308</v>
      </c>
    </row>
    <row r="165" spans="1:13" x14ac:dyDescent="0.2">
      <c r="A165" s="9" t="str">
        <f t="shared" ref="A165:B180" si="11">A164</f>
        <v>2000/12末</v>
      </c>
      <c r="B165" s="9" t="str">
        <f t="shared" si="11"/>
        <v>平成12/12末</v>
      </c>
      <c r="C165" s="16">
        <v>163</v>
      </c>
      <c r="D165" s="16">
        <v>188</v>
      </c>
      <c r="E165" s="17" t="s">
        <v>537</v>
      </c>
      <c r="F165" s="16">
        <v>227</v>
      </c>
      <c r="G165" s="16"/>
      <c r="H165" s="16">
        <v>206</v>
      </c>
      <c r="I165" s="16"/>
      <c r="J165" s="16">
        <v>433</v>
      </c>
      <c r="K165" s="16"/>
      <c r="L165" s="16">
        <v>141</v>
      </c>
      <c r="M165" s="6" t="s">
        <v>308</v>
      </c>
    </row>
    <row r="166" spans="1:13" x14ac:dyDescent="0.2">
      <c r="A166" s="7" t="str">
        <f t="shared" si="11"/>
        <v>2000/12末</v>
      </c>
      <c r="B166" s="7" t="str">
        <f t="shared" si="11"/>
        <v>平成12/12末</v>
      </c>
      <c r="C166" s="14">
        <v>164</v>
      </c>
      <c r="D166" s="14">
        <v>189</v>
      </c>
      <c r="E166" s="15" t="s">
        <v>538</v>
      </c>
      <c r="F166" s="14">
        <v>90</v>
      </c>
      <c r="G166" s="14"/>
      <c r="H166" s="14">
        <v>89</v>
      </c>
      <c r="I166" s="14"/>
      <c r="J166" s="14">
        <v>179</v>
      </c>
      <c r="K166" s="14"/>
      <c r="L166" s="14">
        <v>52</v>
      </c>
      <c r="M166" s="8" t="s">
        <v>308</v>
      </c>
    </row>
    <row r="167" spans="1:13" x14ac:dyDescent="0.2">
      <c r="A167" s="9" t="str">
        <f t="shared" si="11"/>
        <v>2000/12末</v>
      </c>
      <c r="B167" s="9" t="str">
        <f t="shared" si="11"/>
        <v>平成12/12末</v>
      </c>
      <c r="C167" s="16">
        <v>165</v>
      </c>
      <c r="D167" s="16">
        <v>190</v>
      </c>
      <c r="E167" s="17" t="s">
        <v>539</v>
      </c>
      <c r="F167" s="16">
        <v>171</v>
      </c>
      <c r="G167" s="16"/>
      <c r="H167" s="16">
        <v>169</v>
      </c>
      <c r="I167" s="16"/>
      <c r="J167" s="16">
        <v>340</v>
      </c>
      <c r="K167" s="16"/>
      <c r="L167" s="16">
        <v>109</v>
      </c>
      <c r="M167" s="6" t="s">
        <v>308</v>
      </c>
    </row>
    <row r="168" spans="1:13" x14ac:dyDescent="0.2">
      <c r="A168" s="7" t="str">
        <f t="shared" si="11"/>
        <v>2000/12末</v>
      </c>
      <c r="B168" s="7" t="str">
        <f t="shared" si="11"/>
        <v>平成12/12末</v>
      </c>
      <c r="C168" s="14">
        <v>166</v>
      </c>
      <c r="D168" s="14">
        <v>192</v>
      </c>
      <c r="E168" s="15" t="s">
        <v>540</v>
      </c>
      <c r="F168" s="14">
        <v>415</v>
      </c>
      <c r="G168" s="14"/>
      <c r="H168" s="14">
        <v>395</v>
      </c>
      <c r="I168" s="14"/>
      <c r="J168" s="14">
        <v>810</v>
      </c>
      <c r="K168" s="14"/>
      <c r="L168" s="14">
        <v>229</v>
      </c>
      <c r="M168" s="8" t="s">
        <v>308</v>
      </c>
    </row>
    <row r="169" spans="1:13" x14ac:dyDescent="0.2">
      <c r="A169" s="9" t="str">
        <f t="shared" si="11"/>
        <v>2000/12末</v>
      </c>
      <c r="B169" s="9" t="str">
        <f t="shared" si="11"/>
        <v>平成12/12末</v>
      </c>
      <c r="C169" s="16">
        <v>167</v>
      </c>
      <c r="D169" s="16">
        <v>191</v>
      </c>
      <c r="E169" s="17" t="s">
        <v>541</v>
      </c>
      <c r="F169" s="16">
        <v>492</v>
      </c>
      <c r="G169" s="16"/>
      <c r="H169" s="16">
        <v>470</v>
      </c>
      <c r="I169" s="16"/>
      <c r="J169" s="16">
        <v>962</v>
      </c>
      <c r="K169" s="16"/>
      <c r="L169" s="16">
        <v>299</v>
      </c>
      <c r="M169" s="6" t="s">
        <v>308</v>
      </c>
    </row>
    <row r="170" spans="1:13" x14ac:dyDescent="0.2">
      <c r="A170" s="7" t="str">
        <f t="shared" si="11"/>
        <v>2000/12末</v>
      </c>
      <c r="B170" s="7" t="str">
        <f t="shared" si="11"/>
        <v>平成12/12末</v>
      </c>
      <c r="C170" s="14">
        <v>168</v>
      </c>
      <c r="D170" s="14">
        <v>240</v>
      </c>
      <c r="E170" s="15" t="s">
        <v>542</v>
      </c>
      <c r="F170" s="14">
        <v>95</v>
      </c>
      <c r="G170" s="14"/>
      <c r="H170" s="14">
        <v>113</v>
      </c>
      <c r="I170" s="14"/>
      <c r="J170" s="14">
        <v>208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2000/12末</v>
      </c>
      <c r="B171" s="9" t="str">
        <f t="shared" si="11"/>
        <v>平成12/12末</v>
      </c>
      <c r="C171" s="16">
        <v>169</v>
      </c>
      <c r="D171" s="16">
        <v>241</v>
      </c>
      <c r="E171" s="17" t="s">
        <v>543</v>
      </c>
      <c r="F171" s="16">
        <v>220</v>
      </c>
      <c r="G171" s="16"/>
      <c r="H171" s="16">
        <v>220</v>
      </c>
      <c r="I171" s="16"/>
      <c r="J171" s="16">
        <v>440</v>
      </c>
      <c r="K171" s="16"/>
      <c r="L171" s="16">
        <v>129</v>
      </c>
      <c r="M171" s="6" t="s">
        <v>309</v>
      </c>
    </row>
    <row r="172" spans="1:13" x14ac:dyDescent="0.2">
      <c r="A172" s="7" t="str">
        <f t="shared" si="11"/>
        <v>2000/12末</v>
      </c>
      <c r="B172" s="7" t="str">
        <f t="shared" si="11"/>
        <v>平成12/12末</v>
      </c>
      <c r="C172" s="14">
        <v>170</v>
      </c>
      <c r="D172" s="14">
        <v>242</v>
      </c>
      <c r="E172" s="15" t="s">
        <v>544</v>
      </c>
      <c r="F172" s="14">
        <v>85</v>
      </c>
      <c r="G172" s="14"/>
      <c r="H172" s="14">
        <v>90</v>
      </c>
      <c r="I172" s="14"/>
      <c r="J172" s="14">
        <v>175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2000/12末</v>
      </c>
      <c r="B173" s="9" t="str">
        <f t="shared" si="11"/>
        <v>平成12/12末</v>
      </c>
      <c r="C173" s="16">
        <v>171</v>
      </c>
      <c r="D173" s="16">
        <v>243</v>
      </c>
      <c r="E173" s="17" t="s">
        <v>545</v>
      </c>
      <c r="F173" s="16">
        <v>89</v>
      </c>
      <c r="G173" s="16"/>
      <c r="H173" s="16">
        <v>97</v>
      </c>
      <c r="I173" s="16"/>
      <c r="J173" s="16">
        <v>186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2000/12末</v>
      </c>
      <c r="B174" s="7" t="str">
        <f t="shared" si="11"/>
        <v>平成12/12末</v>
      </c>
      <c r="C174" s="14">
        <v>172</v>
      </c>
      <c r="D174" s="14">
        <v>244</v>
      </c>
      <c r="E174" s="15" t="s">
        <v>546</v>
      </c>
      <c r="F174" s="14">
        <v>54</v>
      </c>
      <c r="G174" s="14"/>
      <c r="H174" s="14">
        <v>47</v>
      </c>
      <c r="I174" s="14"/>
      <c r="J174" s="14">
        <v>101</v>
      </c>
      <c r="K174" s="14"/>
      <c r="L174" s="14">
        <v>29</v>
      </c>
      <c r="M174" s="8" t="s">
        <v>309</v>
      </c>
    </row>
    <row r="175" spans="1:13" x14ac:dyDescent="0.2">
      <c r="A175" s="9" t="str">
        <f t="shared" si="11"/>
        <v>2000/12末</v>
      </c>
      <c r="B175" s="9" t="str">
        <f t="shared" si="11"/>
        <v>平成12/12末</v>
      </c>
      <c r="C175" s="16">
        <v>173</v>
      </c>
      <c r="D175" s="16">
        <v>245</v>
      </c>
      <c r="E175" s="17" t="s">
        <v>547</v>
      </c>
      <c r="F175" s="16">
        <v>33</v>
      </c>
      <c r="G175" s="16"/>
      <c r="H175" s="16">
        <v>30</v>
      </c>
      <c r="I175" s="16"/>
      <c r="J175" s="16"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2000/12末</v>
      </c>
      <c r="B176" s="7" t="str">
        <f t="shared" si="11"/>
        <v>平成12/12末</v>
      </c>
      <c r="C176" s="14">
        <v>174</v>
      </c>
      <c r="D176" s="14">
        <v>246</v>
      </c>
      <c r="E176" s="15" t="s">
        <v>548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2000/12末</v>
      </c>
      <c r="B177" s="9" t="str">
        <f t="shared" si="11"/>
        <v>平成12/12末</v>
      </c>
      <c r="C177" s="16">
        <v>175</v>
      </c>
      <c r="D177" s="16">
        <v>247</v>
      </c>
      <c r="E177" s="17" t="s">
        <v>549</v>
      </c>
      <c r="F177" s="16">
        <v>19</v>
      </c>
      <c r="G177" s="16"/>
      <c r="H177" s="16">
        <v>60</v>
      </c>
      <c r="I177" s="16"/>
      <c r="J177" s="16">
        <v>79</v>
      </c>
      <c r="K177" s="16"/>
      <c r="L177" s="16">
        <v>79</v>
      </c>
      <c r="M177" s="6" t="s">
        <v>309</v>
      </c>
    </row>
    <row r="178" spans="1:13" x14ac:dyDescent="0.2">
      <c r="A178" s="7" t="str">
        <f t="shared" si="11"/>
        <v>2000/12末</v>
      </c>
      <c r="B178" s="7" t="str">
        <f t="shared" si="11"/>
        <v>平成12/12末</v>
      </c>
      <c r="C178" s="14">
        <v>176</v>
      </c>
      <c r="D178" s="14">
        <v>100</v>
      </c>
      <c r="E178" s="15" t="s">
        <v>550</v>
      </c>
      <c r="F178" s="14">
        <v>168</v>
      </c>
      <c r="G178" s="14"/>
      <c r="H178" s="14">
        <v>176</v>
      </c>
      <c r="I178" s="14"/>
      <c r="J178" s="14">
        <v>344</v>
      </c>
      <c r="K178" s="14"/>
      <c r="L178" s="14">
        <v>94</v>
      </c>
      <c r="M178" s="8" t="s">
        <v>310</v>
      </c>
    </row>
    <row r="179" spans="1:13" x14ac:dyDescent="0.2">
      <c r="A179" s="9" t="str">
        <f t="shared" si="11"/>
        <v>2000/12末</v>
      </c>
      <c r="B179" s="9" t="str">
        <f t="shared" si="11"/>
        <v>平成12/12末</v>
      </c>
      <c r="C179" s="16">
        <v>177</v>
      </c>
      <c r="D179" s="16">
        <v>101</v>
      </c>
      <c r="E179" s="17" t="s">
        <v>551</v>
      </c>
      <c r="F179" s="16">
        <v>4</v>
      </c>
      <c r="G179" s="16"/>
      <c r="H179" s="16">
        <v>5</v>
      </c>
      <c r="I179" s="16"/>
      <c r="J179" s="16">
        <v>9</v>
      </c>
      <c r="K179" s="16"/>
      <c r="L179" s="16">
        <v>2</v>
      </c>
      <c r="M179" s="6" t="s">
        <v>310</v>
      </c>
    </row>
    <row r="180" spans="1:13" x14ac:dyDescent="0.2">
      <c r="A180" s="7" t="str">
        <f t="shared" si="11"/>
        <v>2000/12末</v>
      </c>
      <c r="B180" s="7" t="str">
        <f t="shared" si="11"/>
        <v>平成12/12末</v>
      </c>
      <c r="C180" s="14">
        <v>178</v>
      </c>
      <c r="D180" s="14">
        <v>102</v>
      </c>
      <c r="E180" s="15" t="s">
        <v>552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2000/12末</v>
      </c>
      <c r="B181" s="9" t="str">
        <f t="shared" si="12"/>
        <v>平成12/12末</v>
      </c>
      <c r="C181" s="16">
        <v>179</v>
      </c>
      <c r="D181" s="16">
        <v>220</v>
      </c>
      <c r="E181" s="17" t="s">
        <v>553</v>
      </c>
      <c r="F181" s="16">
        <v>97</v>
      </c>
      <c r="G181" s="16"/>
      <c r="H181" s="16">
        <v>112</v>
      </c>
      <c r="I181" s="16"/>
      <c r="J181" s="16">
        <v>209</v>
      </c>
      <c r="K181" s="16"/>
      <c r="L181" s="16">
        <v>61</v>
      </c>
      <c r="M181" s="6" t="s">
        <v>311</v>
      </c>
    </row>
    <row r="182" spans="1:13" x14ac:dyDescent="0.2">
      <c r="A182" s="7" t="str">
        <f t="shared" si="12"/>
        <v>2000/12末</v>
      </c>
      <c r="B182" s="7" t="str">
        <f t="shared" si="12"/>
        <v>平成12/12末</v>
      </c>
      <c r="C182" s="14">
        <v>180</v>
      </c>
      <c r="D182" s="14">
        <v>221</v>
      </c>
      <c r="E182" s="15" t="s">
        <v>554</v>
      </c>
      <c r="F182" s="14">
        <v>182</v>
      </c>
      <c r="G182" s="14"/>
      <c r="H182" s="14">
        <v>210</v>
      </c>
      <c r="I182" s="14"/>
      <c r="J182" s="14">
        <v>392</v>
      </c>
      <c r="K182" s="14"/>
      <c r="L182" s="14">
        <v>110</v>
      </c>
      <c r="M182" s="8" t="s">
        <v>311</v>
      </c>
    </row>
    <row r="183" spans="1:13" x14ac:dyDescent="0.2">
      <c r="A183" s="9" t="str">
        <f t="shared" si="12"/>
        <v>2000/12末</v>
      </c>
      <c r="B183" s="9" t="str">
        <f t="shared" si="12"/>
        <v>平成12/12末</v>
      </c>
      <c r="C183" s="16">
        <v>181</v>
      </c>
      <c r="D183" s="16">
        <v>222</v>
      </c>
      <c r="E183" s="17" t="s">
        <v>555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2000/12末</v>
      </c>
      <c r="B184" s="7" t="str">
        <f t="shared" si="12"/>
        <v>平成12/12末</v>
      </c>
      <c r="C184" s="14">
        <v>182</v>
      </c>
      <c r="D184" s="14">
        <v>223</v>
      </c>
      <c r="E184" s="15" t="s">
        <v>556</v>
      </c>
      <c r="F184" s="14">
        <v>288</v>
      </c>
      <c r="G184" s="14"/>
      <c r="H184" s="14">
        <v>315</v>
      </c>
      <c r="I184" s="14"/>
      <c r="J184" s="14">
        <v>603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2000/12末</v>
      </c>
      <c r="B185" s="9" t="str">
        <f t="shared" si="12"/>
        <v>平成12/12末</v>
      </c>
      <c r="C185" s="16">
        <v>183</v>
      </c>
      <c r="D185" s="16">
        <v>224</v>
      </c>
      <c r="E185" s="17" t="s">
        <v>557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2000/12末</v>
      </c>
      <c r="B186" s="7" t="str">
        <f t="shared" si="12"/>
        <v>平成12/12末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2000/12末</v>
      </c>
      <c r="B187" s="9" t="str">
        <f t="shared" si="12"/>
        <v>平成12/12末</v>
      </c>
      <c r="C187" s="16">
        <v>185</v>
      </c>
      <c r="D187" s="16">
        <v>226</v>
      </c>
      <c r="E187" s="17" t="s">
        <v>227</v>
      </c>
      <c r="F187" s="16">
        <v>33</v>
      </c>
      <c r="G187" s="16"/>
      <c r="H187" s="16">
        <v>38</v>
      </c>
      <c r="I187" s="16"/>
      <c r="J187" s="16">
        <v>71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2000/12末</v>
      </c>
      <c r="B188" s="7" t="str">
        <f t="shared" si="12"/>
        <v>平成12/12末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2000/12末</v>
      </c>
      <c r="B189" s="9" t="str">
        <f t="shared" si="12"/>
        <v>平成12/12末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2000/12末</v>
      </c>
      <c r="B190" s="7" t="str">
        <f t="shared" si="12"/>
        <v>平成12/12末</v>
      </c>
      <c r="C190" s="14">
        <v>188</v>
      </c>
      <c r="D190" s="14">
        <v>230</v>
      </c>
      <c r="E190" s="15" t="s">
        <v>230</v>
      </c>
      <c r="F190" s="14">
        <v>33</v>
      </c>
      <c r="G190" s="14"/>
      <c r="H190" s="14">
        <v>35</v>
      </c>
      <c r="I190" s="14"/>
      <c r="J190" s="14">
        <v>68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2000/12末</v>
      </c>
      <c r="B191" s="9" t="str">
        <f t="shared" si="12"/>
        <v>平成12/12末</v>
      </c>
      <c r="C191" s="16">
        <v>189</v>
      </c>
      <c r="D191" s="16">
        <v>231</v>
      </c>
      <c r="E191" s="17" t="s">
        <v>231</v>
      </c>
      <c r="F191" s="16">
        <v>207</v>
      </c>
      <c r="G191" s="16"/>
      <c r="H191" s="16">
        <v>243</v>
      </c>
      <c r="I191" s="16"/>
      <c r="J191" s="16">
        <v>450</v>
      </c>
      <c r="K191" s="16"/>
      <c r="L191" s="16">
        <v>157</v>
      </c>
      <c r="M191" s="6" t="s">
        <v>312</v>
      </c>
    </row>
    <row r="192" spans="1:13" x14ac:dyDescent="0.2">
      <c r="A192" s="7" t="str">
        <f t="shared" si="12"/>
        <v>2000/12末</v>
      </c>
      <c r="B192" s="7" t="str">
        <f t="shared" si="12"/>
        <v>平成12/12末</v>
      </c>
      <c r="C192" s="14">
        <v>190</v>
      </c>
      <c r="D192" s="14">
        <v>232</v>
      </c>
      <c r="E192" s="15" t="s">
        <v>232</v>
      </c>
      <c r="F192" s="14">
        <v>104</v>
      </c>
      <c r="G192" s="14"/>
      <c r="H192" s="14">
        <v>125</v>
      </c>
      <c r="I192" s="14"/>
      <c r="J192" s="14">
        <v>229</v>
      </c>
      <c r="K192" s="14"/>
      <c r="L192" s="14">
        <v>91</v>
      </c>
      <c r="M192" s="8" t="s">
        <v>312</v>
      </c>
    </row>
    <row r="193" spans="1:13" x14ac:dyDescent="0.2">
      <c r="A193" s="9" t="str">
        <f t="shared" si="12"/>
        <v>2000/12末</v>
      </c>
      <c r="B193" s="9" t="str">
        <f t="shared" si="12"/>
        <v>平成12/12末</v>
      </c>
      <c r="C193" s="16">
        <v>191</v>
      </c>
      <c r="D193" s="16">
        <v>200</v>
      </c>
      <c r="E193" s="17" t="s">
        <v>685</v>
      </c>
      <c r="F193" s="16">
        <v>43</v>
      </c>
      <c r="G193" s="16"/>
      <c r="H193" s="16">
        <v>39</v>
      </c>
      <c r="I193" s="16"/>
      <c r="J193" s="16">
        <v>82</v>
      </c>
      <c r="K193" s="16"/>
      <c r="L193" s="16">
        <v>20</v>
      </c>
      <c r="M193" s="6" t="s">
        <v>313</v>
      </c>
    </row>
    <row r="194" spans="1:13" x14ac:dyDescent="0.2">
      <c r="A194" s="7" t="str">
        <f t="shared" si="12"/>
        <v>2000/12末</v>
      </c>
      <c r="B194" s="7" t="str">
        <f t="shared" si="12"/>
        <v>平成12/12末</v>
      </c>
      <c r="C194" s="14">
        <v>192</v>
      </c>
      <c r="D194" s="14">
        <v>201</v>
      </c>
      <c r="E194" s="15" t="s">
        <v>234</v>
      </c>
      <c r="F194" s="14">
        <v>85</v>
      </c>
      <c r="G194" s="14"/>
      <c r="H194" s="14">
        <v>98</v>
      </c>
      <c r="I194" s="14"/>
      <c r="J194" s="14">
        <v>183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2000/12末</v>
      </c>
      <c r="B195" s="9" t="str">
        <f t="shared" si="12"/>
        <v>平成12/12末</v>
      </c>
      <c r="C195" s="16">
        <v>193</v>
      </c>
      <c r="D195" s="16">
        <v>202</v>
      </c>
      <c r="E195" s="17" t="s">
        <v>235</v>
      </c>
      <c r="F195" s="16">
        <v>68</v>
      </c>
      <c r="G195" s="16"/>
      <c r="H195" s="16">
        <v>67</v>
      </c>
      <c r="I195" s="16"/>
      <c r="J195" s="16">
        <v>135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2000/12末</v>
      </c>
      <c r="B196" s="7" t="str">
        <f t="shared" si="12"/>
        <v>平成12/12末</v>
      </c>
      <c r="C196" s="14">
        <v>194</v>
      </c>
      <c r="D196" s="14">
        <v>203</v>
      </c>
      <c r="E196" s="15" t="s">
        <v>686</v>
      </c>
      <c r="F196" s="14">
        <v>256</v>
      </c>
      <c r="G196" s="14"/>
      <c r="H196" s="14">
        <v>266</v>
      </c>
      <c r="I196" s="14"/>
      <c r="J196" s="14">
        <v>522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2000/12末</v>
      </c>
      <c r="B197" s="9" t="str">
        <f t="shared" si="13"/>
        <v>平成12/12末</v>
      </c>
      <c r="C197" s="16">
        <v>195</v>
      </c>
      <c r="D197" s="16">
        <v>204</v>
      </c>
      <c r="E197" s="17" t="s">
        <v>237</v>
      </c>
      <c r="F197" s="16">
        <v>293</v>
      </c>
      <c r="G197" s="16"/>
      <c r="H197" s="16">
        <v>316</v>
      </c>
      <c r="I197" s="16"/>
      <c r="J197" s="16">
        <v>609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2000/12末</v>
      </c>
      <c r="B198" s="7" t="str">
        <f t="shared" si="13"/>
        <v>平成12/12末</v>
      </c>
      <c r="C198" s="14">
        <v>196</v>
      </c>
      <c r="D198" s="14">
        <v>205</v>
      </c>
      <c r="E198" s="15" t="s">
        <v>238</v>
      </c>
      <c r="F198" s="14">
        <v>150</v>
      </c>
      <c r="G198" s="14"/>
      <c r="H198" s="14">
        <v>142</v>
      </c>
      <c r="I198" s="14"/>
      <c r="J198" s="14">
        <v>292</v>
      </c>
      <c r="K198" s="14"/>
      <c r="L198" s="14">
        <v>77</v>
      </c>
      <c r="M198" s="8" t="s">
        <v>313</v>
      </c>
    </row>
    <row r="199" spans="1:13" x14ac:dyDescent="0.2">
      <c r="A199" s="9" t="str">
        <f t="shared" si="13"/>
        <v>2000/12末</v>
      </c>
      <c r="B199" s="9" t="str">
        <f t="shared" si="13"/>
        <v>平成12/12末</v>
      </c>
      <c r="C199" s="16">
        <v>197</v>
      </c>
      <c r="D199" s="16">
        <v>206</v>
      </c>
      <c r="E199" s="17" t="s">
        <v>239</v>
      </c>
      <c r="F199" s="16">
        <v>14</v>
      </c>
      <c r="G199" s="16"/>
      <c r="H199" s="16">
        <v>15</v>
      </c>
      <c r="I199" s="16"/>
      <c r="J199" s="16">
        <v>29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2000/12末</v>
      </c>
      <c r="B200" s="7" t="str">
        <f t="shared" si="13"/>
        <v>平成12/12末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2000/12末</v>
      </c>
      <c r="B201" s="9" t="str">
        <f t="shared" si="13"/>
        <v>平成12/12末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2000/12末</v>
      </c>
      <c r="B202" s="7" t="str">
        <f t="shared" si="13"/>
        <v>平成12/12末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23</v>
      </c>
      <c r="I202" s="14"/>
      <c r="J202" s="14">
        <v>46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2000/12末</v>
      </c>
      <c r="B203" s="9" t="str">
        <f t="shared" si="13"/>
        <v>平成12/12末</v>
      </c>
      <c r="C203" s="16">
        <v>201</v>
      </c>
      <c r="D203" s="16">
        <v>210</v>
      </c>
      <c r="E203" s="17" t="s">
        <v>243</v>
      </c>
      <c r="F203" s="16">
        <v>19</v>
      </c>
      <c r="G203" s="16"/>
      <c r="H203" s="16">
        <v>16</v>
      </c>
      <c r="I203" s="16"/>
      <c r="J203" s="16">
        <v>35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2000/12末</v>
      </c>
      <c r="B204" s="7" t="str">
        <f t="shared" si="13"/>
        <v>平成12/12末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11</v>
      </c>
      <c r="I204" s="14"/>
      <c r="J204" s="14">
        <v>19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2000/12末</v>
      </c>
      <c r="B205" s="9" t="str">
        <f t="shared" si="13"/>
        <v>平成12/12末</v>
      </c>
      <c r="C205" s="16">
        <v>203</v>
      </c>
      <c r="D205" s="16">
        <v>320</v>
      </c>
      <c r="E205" s="17" t="s">
        <v>245</v>
      </c>
      <c r="F205" s="16">
        <v>261</v>
      </c>
      <c r="G205" s="16"/>
      <c r="H205" s="16">
        <v>273</v>
      </c>
      <c r="I205" s="16"/>
      <c r="J205" s="16">
        <v>534</v>
      </c>
      <c r="K205" s="16"/>
      <c r="L205" s="16">
        <v>150</v>
      </c>
      <c r="M205" s="6" t="s">
        <v>314</v>
      </c>
    </row>
    <row r="206" spans="1:13" x14ac:dyDescent="0.2">
      <c r="A206" s="7" t="str">
        <f t="shared" si="13"/>
        <v>2000/12末</v>
      </c>
      <c r="B206" s="7" t="str">
        <f t="shared" si="13"/>
        <v>平成12/12末</v>
      </c>
      <c r="C206" s="14">
        <v>204</v>
      </c>
      <c r="D206" s="14">
        <v>322</v>
      </c>
      <c r="E206" s="15" t="s">
        <v>195</v>
      </c>
      <c r="F206" s="14">
        <v>39</v>
      </c>
      <c r="G206" s="14"/>
      <c r="H206" s="14">
        <v>44</v>
      </c>
      <c r="I206" s="14"/>
      <c r="J206" s="14">
        <v>83</v>
      </c>
      <c r="K206" s="14"/>
      <c r="L206" s="14">
        <v>22</v>
      </c>
      <c r="M206" s="8" t="s">
        <v>314</v>
      </c>
    </row>
    <row r="207" spans="1:13" x14ac:dyDescent="0.2">
      <c r="A207" s="9" t="str">
        <f t="shared" si="13"/>
        <v>2000/12末</v>
      </c>
      <c r="B207" s="9" t="str">
        <f t="shared" si="13"/>
        <v>平成12/12末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65</v>
      </c>
      <c r="I207" s="16"/>
      <c r="J207" s="16">
        <v>125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2000/12末</v>
      </c>
      <c r="B208" s="7" t="str">
        <f t="shared" si="13"/>
        <v>平成12/12末</v>
      </c>
      <c r="C208" s="14">
        <v>206</v>
      </c>
      <c r="D208" s="14">
        <v>324</v>
      </c>
      <c r="E208" s="15" t="s">
        <v>247</v>
      </c>
      <c r="F208" s="14">
        <v>65</v>
      </c>
      <c r="G208" s="14"/>
      <c r="H208" s="14">
        <v>76</v>
      </c>
      <c r="I208" s="14"/>
      <c r="J208" s="14">
        <v>141</v>
      </c>
      <c r="K208" s="14"/>
      <c r="L208" s="14">
        <v>44</v>
      </c>
      <c r="M208" s="8" t="s">
        <v>314</v>
      </c>
    </row>
    <row r="209" spans="1:13" x14ac:dyDescent="0.2">
      <c r="A209" s="9" t="str">
        <f t="shared" si="13"/>
        <v>2000/12末</v>
      </c>
      <c r="B209" s="9" t="str">
        <f t="shared" si="13"/>
        <v>平成12/12末</v>
      </c>
      <c r="C209" s="16">
        <v>207</v>
      </c>
      <c r="D209" s="16">
        <v>325</v>
      </c>
      <c r="E209" s="17" t="s">
        <v>248</v>
      </c>
      <c r="F209" s="16">
        <v>51</v>
      </c>
      <c r="G209" s="16"/>
      <c r="H209" s="16">
        <v>63</v>
      </c>
      <c r="I209" s="16"/>
      <c r="J209" s="16">
        <v>114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2000/12末</v>
      </c>
      <c r="B210" s="7" t="str">
        <f t="shared" si="13"/>
        <v>平成12/12末</v>
      </c>
      <c r="C210" s="14">
        <v>208</v>
      </c>
      <c r="D210" s="14">
        <v>327</v>
      </c>
      <c r="E210" s="15" t="s">
        <v>249</v>
      </c>
      <c r="F210" s="14">
        <v>199</v>
      </c>
      <c r="G210" s="14"/>
      <c r="H210" s="14">
        <v>193</v>
      </c>
      <c r="I210" s="14"/>
      <c r="J210" s="14">
        <v>392</v>
      </c>
      <c r="K210" s="14"/>
      <c r="L210" s="14">
        <v>114</v>
      </c>
      <c r="M210" s="8" t="s">
        <v>314</v>
      </c>
    </row>
    <row r="211" spans="1:13" x14ac:dyDescent="0.2">
      <c r="A211" s="9" t="str">
        <f t="shared" si="13"/>
        <v>2000/12末</v>
      </c>
      <c r="B211" s="9" t="str">
        <f t="shared" si="13"/>
        <v>平成12/12末</v>
      </c>
      <c r="C211" s="16">
        <v>209</v>
      </c>
      <c r="D211" s="16">
        <v>328</v>
      </c>
      <c r="E211" s="17" t="s">
        <v>250</v>
      </c>
      <c r="F211" s="16">
        <v>56</v>
      </c>
      <c r="G211" s="16"/>
      <c r="H211" s="16">
        <v>68</v>
      </c>
      <c r="I211" s="16"/>
      <c r="J211" s="16">
        <v>124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2000/12末</v>
      </c>
      <c r="B212" s="7" t="str">
        <f t="shared" si="13"/>
        <v>平成12/12末</v>
      </c>
      <c r="C212" s="14">
        <v>210</v>
      </c>
      <c r="D212" s="14">
        <v>329</v>
      </c>
      <c r="E212" s="15" t="s">
        <v>251</v>
      </c>
      <c r="F212" s="14">
        <v>55</v>
      </c>
      <c r="G212" s="14"/>
      <c r="H212" s="14">
        <v>62</v>
      </c>
      <c r="I212" s="14"/>
      <c r="J212" s="14">
        <v>117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2000/12末</v>
      </c>
      <c r="B213" s="9" t="str">
        <f t="shared" si="14"/>
        <v>平成12/12末</v>
      </c>
      <c r="C213" s="16">
        <v>211</v>
      </c>
      <c r="D213" s="16">
        <v>331</v>
      </c>
      <c r="E213" s="17" t="s">
        <v>252</v>
      </c>
      <c r="F213" s="16">
        <v>80</v>
      </c>
      <c r="G213" s="16"/>
      <c r="H213" s="16">
        <v>67</v>
      </c>
      <c r="I213" s="16"/>
      <c r="J213" s="16">
        <v>147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2000/12末</v>
      </c>
      <c r="B214" s="7" t="str">
        <f t="shared" si="14"/>
        <v>平成12/12末</v>
      </c>
      <c r="C214" s="14">
        <v>212</v>
      </c>
      <c r="D214" s="14">
        <v>332</v>
      </c>
      <c r="E214" s="15" t="s">
        <v>253</v>
      </c>
      <c r="F214" s="14">
        <v>130</v>
      </c>
      <c r="G214" s="14"/>
      <c r="H214" s="14">
        <v>140</v>
      </c>
      <c r="I214" s="14"/>
      <c r="J214" s="14">
        <v>270</v>
      </c>
      <c r="K214" s="14"/>
      <c r="L214" s="14">
        <v>75</v>
      </c>
      <c r="M214" s="8" t="s">
        <v>314</v>
      </c>
    </row>
    <row r="215" spans="1:13" x14ac:dyDescent="0.2">
      <c r="A215" s="9" t="str">
        <f t="shared" si="14"/>
        <v>2000/12末</v>
      </c>
      <c r="B215" s="9" t="str">
        <f t="shared" si="14"/>
        <v>平成12/12末</v>
      </c>
      <c r="C215" s="16">
        <v>213</v>
      </c>
      <c r="D215" s="16">
        <v>333</v>
      </c>
      <c r="E215" s="17" t="s">
        <v>254</v>
      </c>
      <c r="F215" s="16">
        <v>164</v>
      </c>
      <c r="G215" s="16"/>
      <c r="H215" s="16">
        <v>169</v>
      </c>
      <c r="I215" s="16"/>
      <c r="J215" s="16">
        <v>333</v>
      </c>
      <c r="K215" s="16"/>
      <c r="L215" s="16">
        <v>85</v>
      </c>
      <c r="M215" s="6" t="s">
        <v>314</v>
      </c>
    </row>
    <row r="216" spans="1:13" x14ac:dyDescent="0.2">
      <c r="A216" s="7" t="str">
        <f t="shared" si="14"/>
        <v>2000/12末</v>
      </c>
      <c r="B216" s="7" t="str">
        <f t="shared" si="14"/>
        <v>平成12/12末</v>
      </c>
      <c r="C216" s="14">
        <v>214</v>
      </c>
      <c r="D216" s="14">
        <v>334</v>
      </c>
      <c r="E216" s="15" t="s">
        <v>255</v>
      </c>
      <c r="F216" s="14">
        <v>125</v>
      </c>
      <c r="G216" s="14"/>
      <c r="H216" s="14">
        <v>131</v>
      </c>
      <c r="I216" s="14"/>
      <c r="J216" s="14">
        <v>256</v>
      </c>
      <c r="K216" s="14"/>
      <c r="L216" s="14">
        <v>81</v>
      </c>
      <c r="M216" s="8" t="s">
        <v>314</v>
      </c>
    </row>
    <row r="217" spans="1:13" x14ac:dyDescent="0.2">
      <c r="A217" s="9" t="str">
        <f t="shared" si="14"/>
        <v>2000/12末</v>
      </c>
      <c r="B217" s="9" t="str">
        <f t="shared" si="14"/>
        <v>平成12/12末</v>
      </c>
      <c r="C217" s="16">
        <v>215</v>
      </c>
      <c r="D217" s="16">
        <v>335</v>
      </c>
      <c r="E217" s="17" t="s">
        <v>256</v>
      </c>
      <c r="F217" s="16">
        <v>164</v>
      </c>
      <c r="G217" s="16"/>
      <c r="H217" s="16">
        <v>181</v>
      </c>
      <c r="I217" s="16"/>
      <c r="J217" s="16">
        <v>345</v>
      </c>
      <c r="K217" s="16"/>
      <c r="L217" s="16">
        <v>100</v>
      </c>
      <c r="M217" s="6" t="s">
        <v>314</v>
      </c>
    </row>
    <row r="218" spans="1:13" x14ac:dyDescent="0.2">
      <c r="A218" s="7" t="str">
        <f t="shared" si="14"/>
        <v>2000/12末</v>
      </c>
      <c r="B218" s="7" t="str">
        <f t="shared" si="14"/>
        <v>平成12/12末</v>
      </c>
      <c r="C218" s="14">
        <v>216</v>
      </c>
      <c r="D218" s="14">
        <v>336</v>
      </c>
      <c r="E218" s="15" t="s">
        <v>257</v>
      </c>
      <c r="F218" s="14">
        <v>185</v>
      </c>
      <c r="G218" s="14"/>
      <c r="H218" s="14">
        <v>207</v>
      </c>
      <c r="I218" s="14"/>
      <c r="J218" s="14">
        <v>392</v>
      </c>
      <c r="K218" s="14"/>
      <c r="L218" s="14">
        <v>115</v>
      </c>
      <c r="M218" s="8" t="s">
        <v>314</v>
      </c>
    </row>
    <row r="219" spans="1:13" x14ac:dyDescent="0.2">
      <c r="A219" s="9" t="str">
        <f t="shared" si="14"/>
        <v>2000/12末</v>
      </c>
      <c r="B219" s="9" t="str">
        <f t="shared" si="14"/>
        <v>平成12/12末</v>
      </c>
      <c r="C219" s="16">
        <v>217</v>
      </c>
      <c r="D219" s="16">
        <v>338</v>
      </c>
      <c r="E219" s="17" t="s">
        <v>160</v>
      </c>
      <c r="F219" s="16">
        <v>44</v>
      </c>
      <c r="G219" s="16"/>
      <c r="H219" s="16">
        <v>51</v>
      </c>
      <c r="I219" s="16"/>
      <c r="J219" s="16">
        <v>95</v>
      </c>
      <c r="K219" s="16"/>
      <c r="L219" s="16">
        <v>28</v>
      </c>
      <c r="M219" s="6" t="s">
        <v>314</v>
      </c>
    </row>
    <row r="220" spans="1:13" x14ac:dyDescent="0.2">
      <c r="A220" s="7" t="str">
        <f t="shared" si="14"/>
        <v>2000/12末</v>
      </c>
      <c r="B220" s="7" t="str">
        <f t="shared" si="14"/>
        <v>平成12/12末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2000/12末</v>
      </c>
      <c r="B221" s="9" t="str">
        <f t="shared" si="14"/>
        <v>平成12/12末</v>
      </c>
      <c r="C221" s="16">
        <v>219</v>
      </c>
      <c r="D221" s="16">
        <v>340</v>
      </c>
      <c r="E221" s="17" t="s">
        <v>259</v>
      </c>
      <c r="F221" s="16">
        <v>106</v>
      </c>
      <c r="G221" s="16"/>
      <c r="H221" s="16">
        <v>117</v>
      </c>
      <c r="I221" s="16"/>
      <c r="J221" s="16">
        <v>223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2000/12末</v>
      </c>
      <c r="B222" s="7" t="str">
        <f t="shared" si="14"/>
        <v>平成12/12末</v>
      </c>
      <c r="C222" s="14">
        <v>220</v>
      </c>
      <c r="D222" s="14">
        <v>341</v>
      </c>
      <c r="E222" s="15" t="s">
        <v>260</v>
      </c>
      <c r="F222" s="14">
        <v>94</v>
      </c>
      <c r="G222" s="14"/>
      <c r="H222" s="14">
        <v>109</v>
      </c>
      <c r="I222" s="14"/>
      <c r="J222" s="14">
        <v>203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2000/12末</v>
      </c>
      <c r="B223" s="9" t="str">
        <f t="shared" si="14"/>
        <v>平成12/12末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53</v>
      </c>
      <c r="I223" s="16"/>
      <c r="J223" s="16">
        <v>101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2000/12末</v>
      </c>
      <c r="B224" s="7" t="str">
        <f t="shared" si="14"/>
        <v>平成12/12末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/>
      <c r="M224" s="8" t="s">
        <v>314</v>
      </c>
    </row>
    <row r="225" spans="1:13" x14ac:dyDescent="0.2">
      <c r="A225" s="9" t="str">
        <f t="shared" si="14"/>
        <v>2000/12末</v>
      </c>
      <c r="B225" s="9" t="str">
        <f t="shared" si="14"/>
        <v>平成12/12末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2000/12末</v>
      </c>
      <c r="B226" s="7" t="str">
        <f t="shared" si="14"/>
        <v>平成12/12末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2000/12末</v>
      </c>
      <c r="B227" s="9" t="str">
        <f t="shared" si="14"/>
        <v>平成12/12末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2000/12末</v>
      </c>
      <c r="B228" s="7" t="str">
        <f t="shared" si="14"/>
        <v>平成12/12末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80</v>
      </c>
      <c r="I228" s="14"/>
      <c r="J228" s="14">
        <v>154</v>
      </c>
      <c r="K228" s="14"/>
      <c r="L228" s="14">
        <v>40</v>
      </c>
      <c r="M228" s="8" t="s">
        <v>314</v>
      </c>
    </row>
    <row r="229" spans="1:13" x14ac:dyDescent="0.2">
      <c r="A229" s="9" t="str">
        <f t="shared" ref="A229:B244" si="15">A228</f>
        <v>2000/12末</v>
      </c>
      <c r="B229" s="9" t="str">
        <f t="shared" si="15"/>
        <v>平成12/12末</v>
      </c>
      <c r="C229" s="16">
        <v>227</v>
      </c>
      <c r="D229" s="16">
        <v>349</v>
      </c>
      <c r="E229" s="17" t="s">
        <v>267</v>
      </c>
      <c r="F229" s="16">
        <v>5</v>
      </c>
      <c r="G229" s="16"/>
      <c r="H229" s="16">
        <v>9</v>
      </c>
      <c r="I229" s="16"/>
      <c r="J229" s="16">
        <v>14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2000/12末</v>
      </c>
      <c r="B230" s="7" t="str">
        <f t="shared" si="15"/>
        <v>平成12/12末</v>
      </c>
      <c r="C230" s="14">
        <v>228</v>
      </c>
      <c r="D230" s="14">
        <v>250</v>
      </c>
      <c r="E230" s="15" t="s">
        <v>268</v>
      </c>
      <c r="F230" s="14">
        <v>153</v>
      </c>
      <c r="G230" s="14"/>
      <c r="H230" s="14">
        <v>170</v>
      </c>
      <c r="I230" s="14"/>
      <c r="J230" s="14">
        <v>323</v>
      </c>
      <c r="K230" s="14"/>
      <c r="L230" s="14">
        <v>85</v>
      </c>
      <c r="M230" s="8" t="s">
        <v>315</v>
      </c>
    </row>
    <row r="231" spans="1:13" x14ac:dyDescent="0.2">
      <c r="A231" s="9" t="str">
        <f t="shared" si="15"/>
        <v>2000/12末</v>
      </c>
      <c r="B231" s="9" t="str">
        <f t="shared" si="15"/>
        <v>平成12/12末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2000/12末</v>
      </c>
      <c r="B232" s="7" t="str">
        <f t="shared" si="15"/>
        <v>平成12/12末</v>
      </c>
      <c r="C232" s="14">
        <v>230</v>
      </c>
      <c r="D232" s="14">
        <v>252</v>
      </c>
      <c r="E232" s="15" t="s">
        <v>270</v>
      </c>
      <c r="F232" s="14">
        <v>141</v>
      </c>
      <c r="G232" s="14"/>
      <c r="H232" s="14">
        <v>168</v>
      </c>
      <c r="I232" s="14"/>
      <c r="J232" s="14">
        <v>309</v>
      </c>
      <c r="K232" s="14"/>
      <c r="L232" s="14">
        <v>80</v>
      </c>
      <c r="M232" s="8" t="s">
        <v>315</v>
      </c>
    </row>
    <row r="233" spans="1:13" x14ac:dyDescent="0.2">
      <c r="A233" s="9" t="str">
        <f t="shared" si="15"/>
        <v>2000/12末</v>
      </c>
      <c r="B233" s="9" t="str">
        <f t="shared" si="15"/>
        <v>平成12/12末</v>
      </c>
      <c r="C233" s="16">
        <v>231</v>
      </c>
      <c r="D233" s="16">
        <v>253</v>
      </c>
      <c r="E233" s="17" t="s">
        <v>271</v>
      </c>
      <c r="F233" s="16">
        <v>164</v>
      </c>
      <c r="G233" s="16"/>
      <c r="H233" s="16">
        <v>175</v>
      </c>
      <c r="I233" s="16"/>
      <c r="J233" s="16">
        <v>339</v>
      </c>
      <c r="K233" s="16"/>
      <c r="L233" s="16">
        <v>97</v>
      </c>
      <c r="M233" s="6" t="s">
        <v>315</v>
      </c>
    </row>
    <row r="234" spans="1:13" x14ac:dyDescent="0.2">
      <c r="A234" s="7" t="str">
        <f t="shared" si="15"/>
        <v>2000/12末</v>
      </c>
      <c r="B234" s="7" t="str">
        <f t="shared" si="15"/>
        <v>平成12/12末</v>
      </c>
      <c r="C234" s="14">
        <v>232</v>
      </c>
      <c r="D234" s="14">
        <v>254</v>
      </c>
      <c r="E234" s="15" t="s">
        <v>272</v>
      </c>
      <c r="F234" s="14">
        <v>81</v>
      </c>
      <c r="G234" s="14"/>
      <c r="H234" s="14">
        <v>113</v>
      </c>
      <c r="I234" s="14"/>
      <c r="J234" s="14">
        <v>194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2000/12末</v>
      </c>
      <c r="B235" s="9" t="str">
        <f t="shared" si="15"/>
        <v>平成12/12末</v>
      </c>
      <c r="C235" s="16">
        <v>233</v>
      </c>
      <c r="D235" s="16">
        <v>255</v>
      </c>
      <c r="E235" s="17" t="s">
        <v>558</v>
      </c>
      <c r="F235" s="16">
        <v>38</v>
      </c>
      <c r="G235" s="16"/>
      <c r="H235" s="16">
        <v>40</v>
      </c>
      <c r="I235" s="16"/>
      <c r="J235" s="16">
        <v>78</v>
      </c>
      <c r="K235" s="16"/>
      <c r="L235" s="16">
        <v>27</v>
      </c>
      <c r="M235" s="6" t="s">
        <v>315</v>
      </c>
    </row>
    <row r="236" spans="1:13" x14ac:dyDescent="0.2">
      <c r="A236" s="7" t="str">
        <f t="shared" si="15"/>
        <v>2000/12末</v>
      </c>
      <c r="B236" s="7" t="str">
        <f t="shared" si="15"/>
        <v>平成12/12末</v>
      </c>
      <c r="C236" s="14">
        <v>234</v>
      </c>
      <c r="D236" s="14">
        <v>256</v>
      </c>
      <c r="E236" s="15" t="s">
        <v>273</v>
      </c>
      <c r="F236" s="14">
        <v>43</v>
      </c>
      <c r="G236" s="14"/>
      <c r="H236" s="14">
        <v>37</v>
      </c>
      <c r="I236" s="14"/>
      <c r="J236" s="14">
        <v>80</v>
      </c>
      <c r="K236" s="14"/>
      <c r="L236" s="14">
        <v>21</v>
      </c>
      <c r="M236" s="8" t="s">
        <v>315</v>
      </c>
    </row>
    <row r="237" spans="1:13" x14ac:dyDescent="0.2">
      <c r="A237" s="9" t="str">
        <f t="shared" si="15"/>
        <v>2000/12末</v>
      </c>
      <c r="B237" s="9" t="str">
        <f t="shared" si="15"/>
        <v>平成12/12末</v>
      </c>
      <c r="C237" s="16">
        <v>235</v>
      </c>
      <c r="D237" s="16">
        <v>257</v>
      </c>
      <c r="E237" s="17" t="s">
        <v>559</v>
      </c>
      <c r="F237" s="16">
        <v>89</v>
      </c>
      <c r="G237" s="16"/>
      <c r="H237" s="16">
        <v>92</v>
      </c>
      <c r="I237" s="16"/>
      <c r="J237" s="16">
        <v>181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2000/12末</v>
      </c>
      <c r="B238" s="7" t="str">
        <f t="shared" si="15"/>
        <v>平成12/12末</v>
      </c>
      <c r="C238" s="14">
        <v>236</v>
      </c>
      <c r="D238" s="14">
        <v>258</v>
      </c>
      <c r="E238" s="15" t="s">
        <v>274</v>
      </c>
      <c r="F238" s="14">
        <v>92</v>
      </c>
      <c r="G238" s="14"/>
      <c r="H238" s="14">
        <v>98</v>
      </c>
      <c r="I238" s="14"/>
      <c r="J238" s="14">
        <v>190</v>
      </c>
      <c r="K238" s="14"/>
      <c r="L238" s="14">
        <v>47</v>
      </c>
      <c r="M238" s="8" t="s">
        <v>315</v>
      </c>
    </row>
    <row r="239" spans="1:13" x14ac:dyDescent="0.2">
      <c r="A239" s="9" t="str">
        <f t="shared" si="15"/>
        <v>2000/12末</v>
      </c>
      <c r="B239" s="9" t="str">
        <f t="shared" si="15"/>
        <v>平成12/12末</v>
      </c>
      <c r="C239" s="16">
        <v>237</v>
      </c>
      <c r="D239" s="16">
        <v>259</v>
      </c>
      <c r="E239" s="17" t="s">
        <v>560</v>
      </c>
      <c r="F239" s="16">
        <v>91</v>
      </c>
      <c r="G239" s="16"/>
      <c r="H239" s="16">
        <v>94</v>
      </c>
      <c r="I239" s="16"/>
      <c r="J239" s="16">
        <v>185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2000/12末</v>
      </c>
      <c r="B240" s="7" t="str">
        <f t="shared" si="15"/>
        <v>平成12/12末</v>
      </c>
      <c r="C240" s="14">
        <v>238</v>
      </c>
      <c r="D240" s="14">
        <v>270</v>
      </c>
      <c r="E240" s="15" t="s">
        <v>275</v>
      </c>
      <c r="F240" s="14">
        <v>84</v>
      </c>
      <c r="G240" s="14"/>
      <c r="H240" s="14">
        <v>73</v>
      </c>
      <c r="I240" s="14"/>
      <c r="J240" s="14">
        <v>157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2000/12末</v>
      </c>
      <c r="B241" s="9" t="str">
        <f t="shared" si="15"/>
        <v>平成12/12末</v>
      </c>
      <c r="C241" s="16">
        <v>239</v>
      </c>
      <c r="D241" s="16">
        <v>271</v>
      </c>
      <c r="E241" s="17" t="s">
        <v>276</v>
      </c>
      <c r="F241" s="16">
        <v>60</v>
      </c>
      <c r="G241" s="16"/>
      <c r="H241" s="16">
        <v>58</v>
      </c>
      <c r="I241" s="16"/>
      <c r="J241" s="16">
        <v>118</v>
      </c>
      <c r="K241" s="16"/>
      <c r="L241" s="16">
        <v>31</v>
      </c>
      <c r="M241" s="6" t="s">
        <v>316</v>
      </c>
    </row>
    <row r="242" spans="1:13" x14ac:dyDescent="0.2">
      <c r="A242" s="7" t="str">
        <f t="shared" si="15"/>
        <v>2000/12末</v>
      </c>
      <c r="B242" s="7" t="str">
        <f t="shared" si="15"/>
        <v>平成12/12末</v>
      </c>
      <c r="C242" s="14">
        <v>240</v>
      </c>
      <c r="D242" s="14">
        <v>272</v>
      </c>
      <c r="E242" s="15" t="s">
        <v>277</v>
      </c>
      <c r="F242" s="14">
        <v>70</v>
      </c>
      <c r="G242" s="14"/>
      <c r="H242" s="14">
        <v>64</v>
      </c>
      <c r="I242" s="14"/>
      <c r="J242" s="14">
        <v>134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2000/12末</v>
      </c>
      <c r="B243" s="9" t="str">
        <f t="shared" si="15"/>
        <v>平成12/12末</v>
      </c>
      <c r="C243" s="16">
        <v>241</v>
      </c>
      <c r="D243" s="16">
        <v>273</v>
      </c>
      <c r="E243" s="17" t="s">
        <v>278</v>
      </c>
      <c r="F243" s="16">
        <v>76</v>
      </c>
      <c r="G243" s="16"/>
      <c r="H243" s="16">
        <v>87</v>
      </c>
      <c r="I243" s="16"/>
      <c r="J243" s="16">
        <v>163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2000/12末</v>
      </c>
      <c r="B244" s="7" t="str">
        <f t="shared" si="15"/>
        <v>平成12/12末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2000/12末</v>
      </c>
      <c r="B245" s="9" t="str">
        <f t="shared" si="16"/>
        <v>平成12/12末</v>
      </c>
      <c r="C245" s="16">
        <v>243</v>
      </c>
      <c r="D245" s="16">
        <v>275</v>
      </c>
      <c r="E245" s="17" t="s">
        <v>280</v>
      </c>
      <c r="F245" s="16">
        <v>67</v>
      </c>
      <c r="G245" s="16"/>
      <c r="H245" s="16">
        <v>78</v>
      </c>
      <c r="I245" s="16"/>
      <c r="J245" s="16">
        <v>145</v>
      </c>
      <c r="K245" s="16"/>
      <c r="L245" s="16">
        <v>55</v>
      </c>
      <c r="M245" s="6" t="s">
        <v>316</v>
      </c>
    </row>
    <row r="246" spans="1:13" x14ac:dyDescent="0.2">
      <c r="A246" s="7" t="str">
        <f t="shared" si="16"/>
        <v>2000/12末</v>
      </c>
      <c r="B246" s="7" t="str">
        <f t="shared" si="16"/>
        <v>平成12/12末</v>
      </c>
      <c r="C246" s="14">
        <v>244</v>
      </c>
      <c r="D246" s="14">
        <v>276</v>
      </c>
      <c r="E246" s="15" t="s">
        <v>281</v>
      </c>
      <c r="F246" s="14">
        <v>177</v>
      </c>
      <c r="G246" s="14"/>
      <c r="H246" s="14">
        <v>179</v>
      </c>
      <c r="I246" s="14"/>
      <c r="J246" s="14">
        <v>356</v>
      </c>
      <c r="K246" s="14"/>
      <c r="L246" s="14">
        <v>111</v>
      </c>
      <c r="M246" s="8" t="s">
        <v>316</v>
      </c>
    </row>
    <row r="247" spans="1:13" x14ac:dyDescent="0.2">
      <c r="A247" s="9" t="str">
        <f t="shared" si="16"/>
        <v>2000/12末</v>
      </c>
      <c r="B247" s="9" t="str">
        <f t="shared" si="16"/>
        <v>平成12/12末</v>
      </c>
      <c r="C247" s="16">
        <v>245</v>
      </c>
      <c r="D247" s="16">
        <v>277</v>
      </c>
      <c r="E247" s="17" t="s">
        <v>282</v>
      </c>
      <c r="F247" s="16">
        <v>128</v>
      </c>
      <c r="G247" s="16"/>
      <c r="H247" s="16">
        <v>149</v>
      </c>
      <c r="I247" s="16"/>
      <c r="J247" s="16">
        <v>277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2000/12末</v>
      </c>
      <c r="B248" s="7" t="str">
        <f t="shared" si="16"/>
        <v>平成12/12末</v>
      </c>
      <c r="C248" s="14">
        <v>246</v>
      </c>
      <c r="D248" s="14">
        <v>278</v>
      </c>
      <c r="E248" s="15" t="s">
        <v>283</v>
      </c>
      <c r="F248" s="14">
        <v>203</v>
      </c>
      <c r="G248" s="14"/>
      <c r="H248" s="14">
        <v>229</v>
      </c>
      <c r="I248" s="14"/>
      <c r="J248" s="14">
        <v>432</v>
      </c>
      <c r="K248" s="14"/>
      <c r="L248" s="14">
        <v>133</v>
      </c>
      <c r="M248" s="8" t="s">
        <v>316</v>
      </c>
    </row>
    <row r="249" spans="1:13" x14ac:dyDescent="0.2">
      <c r="A249" s="9" t="str">
        <f t="shared" si="16"/>
        <v>2000/12末</v>
      </c>
      <c r="B249" s="9" t="str">
        <f t="shared" si="16"/>
        <v>平成12/12末</v>
      </c>
      <c r="C249" s="16">
        <v>247</v>
      </c>
      <c r="D249" s="16">
        <v>280</v>
      </c>
      <c r="E249" s="17" t="s">
        <v>561</v>
      </c>
      <c r="F249" s="16">
        <v>174</v>
      </c>
      <c r="G249" s="16"/>
      <c r="H249" s="16">
        <v>190</v>
      </c>
      <c r="I249" s="16"/>
      <c r="J249" s="16">
        <v>364</v>
      </c>
      <c r="K249" s="16"/>
      <c r="L249" s="16">
        <v>100</v>
      </c>
      <c r="M249" s="6" t="s">
        <v>317</v>
      </c>
    </row>
    <row r="250" spans="1:13" x14ac:dyDescent="0.2">
      <c r="A250" s="7" t="str">
        <f t="shared" si="16"/>
        <v>2000/12末</v>
      </c>
      <c r="B250" s="7" t="str">
        <f t="shared" si="16"/>
        <v>平成12/12末</v>
      </c>
      <c r="C250" s="14">
        <v>248</v>
      </c>
      <c r="D250" s="14">
        <v>281</v>
      </c>
      <c r="E250" s="15" t="s">
        <v>562</v>
      </c>
      <c r="F250" s="14">
        <v>101</v>
      </c>
      <c r="G250" s="14"/>
      <c r="H250" s="14">
        <v>100</v>
      </c>
      <c r="I250" s="14"/>
      <c r="J250" s="14">
        <v>201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2000/12末</v>
      </c>
      <c r="B251" s="9" t="str">
        <f t="shared" si="16"/>
        <v>平成12/12末</v>
      </c>
      <c r="C251" s="16">
        <v>249</v>
      </c>
      <c r="D251" s="16">
        <v>282</v>
      </c>
      <c r="E251" s="17" t="s">
        <v>563</v>
      </c>
      <c r="F251" s="16">
        <v>40</v>
      </c>
      <c r="G251" s="16"/>
      <c r="H251" s="16">
        <v>46</v>
      </c>
      <c r="I251" s="16"/>
      <c r="J251" s="16">
        <v>86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2000/12末</v>
      </c>
      <c r="B252" s="7" t="str">
        <f t="shared" si="16"/>
        <v>平成12/12末</v>
      </c>
      <c r="C252" s="14">
        <v>250</v>
      </c>
      <c r="D252" s="14">
        <v>283</v>
      </c>
      <c r="E252" s="15" t="s">
        <v>564</v>
      </c>
      <c r="F252" s="14">
        <v>81</v>
      </c>
      <c r="G252" s="14"/>
      <c r="H252" s="14">
        <v>98</v>
      </c>
      <c r="I252" s="14"/>
      <c r="J252" s="14">
        <v>179</v>
      </c>
      <c r="K252" s="14"/>
      <c r="L252" s="14">
        <v>57</v>
      </c>
      <c r="M252" s="8" t="s">
        <v>317</v>
      </c>
    </row>
    <row r="253" spans="1:13" x14ac:dyDescent="0.2">
      <c r="A253" s="9" t="str">
        <f t="shared" si="16"/>
        <v>2000/12末</v>
      </c>
      <c r="B253" s="9" t="str">
        <f t="shared" si="16"/>
        <v>平成12/12末</v>
      </c>
      <c r="C253" s="16">
        <v>251</v>
      </c>
      <c r="D253" s="16">
        <v>284</v>
      </c>
      <c r="E253" s="17" t="s">
        <v>565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2000/12末</v>
      </c>
      <c r="B254" s="7" t="str">
        <f t="shared" si="16"/>
        <v>平成12/12末</v>
      </c>
      <c r="C254" s="14">
        <v>252</v>
      </c>
      <c r="D254" s="14">
        <v>285</v>
      </c>
      <c r="E254" s="15" t="s">
        <v>566</v>
      </c>
      <c r="F254" s="14">
        <v>41</v>
      </c>
      <c r="G254" s="14"/>
      <c r="H254" s="14">
        <v>48</v>
      </c>
      <c r="I254" s="14"/>
      <c r="J254" s="14">
        <v>89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2000/12末</v>
      </c>
      <c r="B255" s="9" t="str">
        <f t="shared" si="16"/>
        <v>平成12/12末</v>
      </c>
      <c r="C255" s="16">
        <v>253</v>
      </c>
      <c r="D255" s="16">
        <v>286</v>
      </c>
      <c r="E255" s="17" t="s">
        <v>567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2000/12末</v>
      </c>
      <c r="B256" s="7" t="str">
        <f t="shared" si="16"/>
        <v>平成12/12末</v>
      </c>
      <c r="C256" s="14">
        <v>254</v>
      </c>
      <c r="D256" s="14">
        <v>287</v>
      </c>
      <c r="E256" s="15" t="s">
        <v>568</v>
      </c>
      <c r="F256" s="14">
        <v>54</v>
      </c>
      <c r="G256" s="14"/>
      <c r="H256" s="14">
        <v>61</v>
      </c>
      <c r="I256" s="14"/>
      <c r="J256" s="14">
        <v>115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2000/12末</v>
      </c>
      <c r="B257" s="9" t="str">
        <f t="shared" si="16"/>
        <v>平成12/12末</v>
      </c>
      <c r="C257" s="16">
        <v>255</v>
      </c>
      <c r="D257" s="16">
        <v>288</v>
      </c>
      <c r="E257" s="17" t="s">
        <v>569</v>
      </c>
      <c r="F257" s="16">
        <v>61</v>
      </c>
      <c r="G257" s="16"/>
      <c r="H257" s="16">
        <v>65</v>
      </c>
      <c r="I257" s="16"/>
      <c r="J257" s="16">
        <v>126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2000/12末</v>
      </c>
      <c r="B258" s="7" t="str">
        <f t="shared" si="16"/>
        <v>平成12/12末</v>
      </c>
      <c r="C258" s="14">
        <v>256</v>
      </c>
      <c r="D258" s="14">
        <v>289</v>
      </c>
      <c r="E258" s="15" t="s">
        <v>570</v>
      </c>
      <c r="F258" s="14">
        <v>34</v>
      </c>
      <c r="G258" s="14"/>
      <c r="H258" s="14">
        <v>43</v>
      </c>
      <c r="I258" s="14"/>
      <c r="J258" s="14">
        <v>77</v>
      </c>
      <c r="K258" s="14"/>
      <c r="L258" s="14">
        <v>25</v>
      </c>
      <c r="M258" s="8" t="s">
        <v>317</v>
      </c>
    </row>
    <row r="259" spans="1:13" x14ac:dyDescent="0.2">
      <c r="A259" s="9" t="str">
        <f t="shared" si="16"/>
        <v>2000/12末</v>
      </c>
      <c r="B259" s="9" t="str">
        <f t="shared" si="16"/>
        <v>平成12/12末</v>
      </c>
      <c r="C259" s="16">
        <v>257</v>
      </c>
      <c r="D259" s="16">
        <v>290</v>
      </c>
      <c r="E259" s="17" t="s">
        <v>571</v>
      </c>
      <c r="F259" s="16">
        <v>72</v>
      </c>
      <c r="G259" s="16"/>
      <c r="H259" s="16">
        <v>76</v>
      </c>
      <c r="I259" s="16"/>
      <c r="J259" s="16">
        <v>148</v>
      </c>
      <c r="K259" s="16"/>
      <c r="L259" s="16">
        <v>43</v>
      </c>
      <c r="M259" s="6" t="s">
        <v>317</v>
      </c>
    </row>
    <row r="260" spans="1:13" x14ac:dyDescent="0.2">
      <c r="A260" s="7" t="str">
        <f t="shared" si="16"/>
        <v>2000/12末</v>
      </c>
      <c r="B260" s="7" t="str">
        <f t="shared" si="16"/>
        <v>平成12/12末</v>
      </c>
      <c r="C260" s="14">
        <v>258</v>
      </c>
      <c r="D260" s="14">
        <v>291</v>
      </c>
      <c r="E260" s="15" t="s">
        <v>572</v>
      </c>
      <c r="F260" s="14">
        <v>20</v>
      </c>
      <c r="G260" s="14"/>
      <c r="H260" s="14">
        <v>14</v>
      </c>
      <c r="I260" s="14"/>
      <c r="J260" s="14">
        <v>34</v>
      </c>
      <c r="K260" s="14"/>
      <c r="L260" s="14">
        <v>15</v>
      </c>
      <c r="M260" s="8" t="s">
        <v>317</v>
      </c>
    </row>
    <row r="261" spans="1:13" x14ac:dyDescent="0.2">
      <c r="A261" s="9" t="str">
        <f t="shared" ref="A261:B272" si="17">A260</f>
        <v>2000/12末</v>
      </c>
      <c r="B261" s="9" t="str">
        <f t="shared" si="17"/>
        <v>平成12/12末</v>
      </c>
      <c r="C261" s="16">
        <v>259</v>
      </c>
      <c r="D261" s="16">
        <v>292</v>
      </c>
      <c r="E261" s="17" t="s">
        <v>573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2000/12末</v>
      </c>
      <c r="B262" s="7" t="str">
        <f t="shared" si="17"/>
        <v>平成12/12末</v>
      </c>
      <c r="C262" s="14">
        <v>260</v>
      </c>
      <c r="D262" s="14">
        <v>293</v>
      </c>
      <c r="E262" s="15" t="s">
        <v>574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2000/12末</v>
      </c>
      <c r="B263" s="9" t="str">
        <f t="shared" si="17"/>
        <v>平成12/12末</v>
      </c>
      <c r="C263" s="16">
        <v>261</v>
      </c>
      <c r="D263" s="16">
        <v>294</v>
      </c>
      <c r="E263" s="17" t="s">
        <v>575</v>
      </c>
      <c r="F263" s="16">
        <v>27</v>
      </c>
      <c r="G263" s="16"/>
      <c r="H263" s="16">
        <v>31</v>
      </c>
      <c r="I263" s="16"/>
      <c r="J263" s="16">
        <v>58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2000/12末</v>
      </c>
      <c r="B264" s="7" t="str">
        <f t="shared" si="17"/>
        <v>平成12/12末</v>
      </c>
      <c r="C264" s="14">
        <v>262</v>
      </c>
      <c r="D264" s="14">
        <v>295</v>
      </c>
      <c r="E264" s="15" t="s">
        <v>576</v>
      </c>
      <c r="F264" s="14">
        <v>7</v>
      </c>
      <c r="G264" s="14"/>
      <c r="H264" s="14">
        <v>9</v>
      </c>
      <c r="I264" s="14"/>
      <c r="J264" s="14">
        <v>16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2000/12末</v>
      </c>
      <c r="B265" s="9" t="str">
        <f t="shared" si="17"/>
        <v>平成12/12末</v>
      </c>
      <c r="C265" s="16">
        <v>263</v>
      </c>
      <c r="D265" s="16">
        <v>296</v>
      </c>
      <c r="E265" s="17" t="s">
        <v>577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2000/12末</v>
      </c>
      <c r="B266" s="7" t="str">
        <f t="shared" si="17"/>
        <v>平成12/12末</v>
      </c>
      <c r="C266" s="14">
        <v>264</v>
      </c>
      <c r="D266" s="14">
        <v>297</v>
      </c>
      <c r="E266" s="15" t="s">
        <v>578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2000/12末</v>
      </c>
      <c r="B267" s="9" t="str">
        <f t="shared" si="17"/>
        <v>平成12/12末</v>
      </c>
      <c r="C267" s="16">
        <v>265</v>
      </c>
      <c r="D267" s="16">
        <v>298</v>
      </c>
      <c r="E267" s="17" t="s">
        <v>579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2000/12末</v>
      </c>
      <c r="B268" s="7" t="str">
        <f t="shared" si="17"/>
        <v>平成12/12末</v>
      </c>
      <c r="C268" s="14">
        <v>266</v>
      </c>
      <c r="D268" s="14">
        <v>299</v>
      </c>
      <c r="E268" s="15" t="s">
        <v>580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2000/12末</v>
      </c>
      <c r="B269" s="9" t="str">
        <f t="shared" si="17"/>
        <v>平成12/12末</v>
      </c>
      <c r="C269" s="16">
        <v>267</v>
      </c>
      <c r="D269" s="16">
        <v>300</v>
      </c>
      <c r="E269" s="17" t="s">
        <v>581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2000/12末</v>
      </c>
      <c r="B270" s="7" t="str">
        <f t="shared" si="17"/>
        <v>平成12/12末</v>
      </c>
      <c r="C270" s="14">
        <v>268</v>
      </c>
      <c r="D270" s="14">
        <v>301</v>
      </c>
      <c r="E270" s="15" t="s">
        <v>582</v>
      </c>
      <c r="F270" s="14">
        <v>13</v>
      </c>
      <c r="G270" s="14"/>
      <c r="H270" s="14">
        <v>11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2000/12末</v>
      </c>
      <c r="B271" s="9" t="str">
        <f t="shared" si="17"/>
        <v>平成12/12末</v>
      </c>
      <c r="C271" s="16">
        <v>269</v>
      </c>
      <c r="D271" s="16">
        <v>302</v>
      </c>
      <c r="E271" s="17" t="s">
        <v>583</v>
      </c>
      <c r="F271" s="16">
        <v>11</v>
      </c>
      <c r="G271" s="16"/>
      <c r="H271" s="16">
        <v>12</v>
      </c>
      <c r="I271" s="16"/>
      <c r="J271" s="16">
        <v>23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2000/12末</v>
      </c>
      <c r="B272" s="7" t="str">
        <f t="shared" si="17"/>
        <v>平成12/12末</v>
      </c>
      <c r="C272" s="14">
        <v>270</v>
      </c>
      <c r="D272" s="14">
        <v>303</v>
      </c>
      <c r="E272" s="15" t="s">
        <v>584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Bk5cjKZptA3c+wUIBExNgLZf4MnDxDSAlbAJQgyezKQ6qcd/13ENgsZVJI1bbWexVV95zfrOYo/RbQoVS8d3jA==" saltValue="8t8rojdq+UMYq92wORQaZ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619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620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621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682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624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625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626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627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558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559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560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561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0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Q270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673</v>
      </c>
      <c r="B2" s="20" t="s">
        <v>674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43207</v>
      </c>
      <c r="G2" s="22">
        <f t="shared" si="0"/>
        <v>0</v>
      </c>
      <c r="H2" s="22">
        <f t="shared" si="0"/>
        <v>44520</v>
      </c>
      <c r="I2" s="22">
        <f t="shared" si="0"/>
        <v>0</v>
      </c>
      <c r="J2" s="22">
        <f t="shared" si="0"/>
        <v>87727</v>
      </c>
      <c r="K2" s="22">
        <f t="shared" si="0"/>
        <v>0</v>
      </c>
      <c r="L2" s="22">
        <f t="shared" si="0"/>
        <v>29225</v>
      </c>
      <c r="M2" s="72" t="s">
        <v>284</v>
      </c>
    </row>
    <row r="3" spans="1:17" x14ac:dyDescent="0.2">
      <c r="A3" s="5" t="str">
        <f>A2</f>
        <v>1999/12末</v>
      </c>
      <c r="B3" s="5" t="str">
        <f>B2</f>
        <v>平成11/12末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39</v>
      </c>
      <c r="I3" s="12"/>
      <c r="J3" s="12">
        <v>77</v>
      </c>
      <c r="K3" s="12"/>
      <c r="L3" s="12">
        <v>34</v>
      </c>
      <c r="M3" s="10" t="s">
        <v>303</v>
      </c>
    </row>
    <row r="4" spans="1:17" x14ac:dyDescent="0.2">
      <c r="A4" s="7" t="str">
        <f>A3</f>
        <v>1999/12末</v>
      </c>
      <c r="B4" s="7" t="str">
        <f>B3</f>
        <v>平成11/12末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99</v>
      </c>
      <c r="I4" s="14"/>
      <c r="J4" s="14">
        <v>199</v>
      </c>
      <c r="K4" s="14"/>
      <c r="L4" s="14">
        <v>75</v>
      </c>
      <c r="M4" s="8" t="s">
        <v>303</v>
      </c>
      <c r="Q4" s="1"/>
    </row>
    <row r="5" spans="1:17" x14ac:dyDescent="0.2">
      <c r="A5" s="9" t="str">
        <f t="shared" ref="A5:A68" si="1">A4</f>
        <v>1999/12末</v>
      </c>
      <c r="B5" s="9" t="str">
        <f t="shared" ref="B5:B68" si="2">B4</f>
        <v>平成11/12末</v>
      </c>
      <c r="C5" s="16">
        <v>3</v>
      </c>
      <c r="D5" s="16">
        <v>3</v>
      </c>
      <c r="E5" s="17" t="s">
        <v>40</v>
      </c>
      <c r="F5" s="16">
        <v>231</v>
      </c>
      <c r="G5" s="16"/>
      <c r="H5" s="16">
        <v>251</v>
      </c>
      <c r="I5" s="16"/>
      <c r="J5" s="16">
        <v>482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1999/12末</v>
      </c>
      <c r="B6" s="7" t="str">
        <f t="shared" si="2"/>
        <v>平成11/12末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415</v>
      </c>
      <c r="I6" s="14"/>
      <c r="J6" s="14">
        <v>814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1999/12末</v>
      </c>
      <c r="B7" s="9" t="str">
        <f t="shared" si="2"/>
        <v>平成11/12末</v>
      </c>
      <c r="C7" s="16">
        <v>5</v>
      </c>
      <c r="D7" s="16">
        <v>5</v>
      </c>
      <c r="E7" s="17" t="s">
        <v>42</v>
      </c>
      <c r="F7" s="16">
        <v>237</v>
      </c>
      <c r="G7" s="16"/>
      <c r="H7" s="16">
        <v>263</v>
      </c>
      <c r="I7" s="16"/>
      <c r="J7" s="16">
        <v>500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1999/12末</v>
      </c>
      <c r="B8" s="7" t="str">
        <f t="shared" si="2"/>
        <v>平成11/12末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433</v>
      </c>
      <c r="I8" s="14"/>
      <c r="J8" s="14">
        <v>788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1999/12末</v>
      </c>
      <c r="B9" s="9" t="str">
        <f t="shared" si="2"/>
        <v>平成11/12末</v>
      </c>
      <c r="C9" s="16">
        <v>7</v>
      </c>
      <c r="D9" s="16">
        <v>7</v>
      </c>
      <c r="E9" s="17" t="s">
        <v>44</v>
      </c>
      <c r="F9" s="16">
        <v>209</v>
      </c>
      <c r="G9" s="16"/>
      <c r="H9" s="16">
        <v>220</v>
      </c>
      <c r="I9" s="16"/>
      <c r="J9" s="16">
        <v>429</v>
      </c>
      <c r="K9" s="16"/>
      <c r="L9" s="16">
        <v>160</v>
      </c>
      <c r="M9" s="6" t="s">
        <v>303</v>
      </c>
    </row>
    <row r="10" spans="1:17" x14ac:dyDescent="0.2">
      <c r="A10" s="7" t="str">
        <f t="shared" si="1"/>
        <v>1999/12末</v>
      </c>
      <c r="B10" s="7" t="str">
        <f t="shared" si="2"/>
        <v>平成11/12末</v>
      </c>
      <c r="C10" s="14">
        <v>8</v>
      </c>
      <c r="D10" s="14">
        <v>8</v>
      </c>
      <c r="E10" s="15" t="s">
        <v>45</v>
      </c>
      <c r="F10" s="14">
        <v>245</v>
      </c>
      <c r="G10" s="14"/>
      <c r="H10" s="14">
        <v>254</v>
      </c>
      <c r="I10" s="14"/>
      <c r="J10" s="14">
        <v>499</v>
      </c>
      <c r="K10" s="14"/>
      <c r="L10" s="14">
        <v>181</v>
      </c>
      <c r="M10" s="8" t="s">
        <v>303</v>
      </c>
    </row>
    <row r="11" spans="1:17" x14ac:dyDescent="0.2">
      <c r="A11" s="9" t="str">
        <f t="shared" si="1"/>
        <v>1999/12末</v>
      </c>
      <c r="B11" s="9" t="str">
        <f t="shared" si="2"/>
        <v>平成11/12末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1999/12末</v>
      </c>
      <c r="B12" s="7" t="str">
        <f t="shared" si="2"/>
        <v>平成11/12末</v>
      </c>
      <c r="C12" s="14">
        <v>10</v>
      </c>
      <c r="D12" s="14">
        <v>11</v>
      </c>
      <c r="E12" s="15" t="s">
        <v>47</v>
      </c>
      <c r="F12" s="14">
        <v>171</v>
      </c>
      <c r="G12" s="14"/>
      <c r="H12" s="14">
        <v>164</v>
      </c>
      <c r="I12" s="14"/>
      <c r="J12" s="14">
        <v>335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1999/12末</v>
      </c>
      <c r="B13" s="9" t="str">
        <f t="shared" si="2"/>
        <v>平成11/12末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128</v>
      </c>
      <c r="I13" s="16"/>
      <c r="J13" s="16">
        <v>237</v>
      </c>
      <c r="K13" s="16"/>
      <c r="L13" s="16">
        <v>118</v>
      </c>
      <c r="M13" s="6" t="s">
        <v>303</v>
      </c>
    </row>
    <row r="14" spans="1:17" x14ac:dyDescent="0.2">
      <c r="A14" s="7" t="str">
        <f t="shared" si="1"/>
        <v>1999/12末</v>
      </c>
      <c r="B14" s="7" t="str">
        <f t="shared" si="2"/>
        <v>平成11/12末</v>
      </c>
      <c r="C14" s="14">
        <v>12</v>
      </c>
      <c r="D14" s="14">
        <v>13</v>
      </c>
      <c r="E14" s="15" t="s">
        <v>49</v>
      </c>
      <c r="F14" s="14">
        <v>263</v>
      </c>
      <c r="G14" s="14"/>
      <c r="H14" s="14">
        <v>287</v>
      </c>
      <c r="I14" s="14"/>
      <c r="J14" s="14">
        <v>550</v>
      </c>
      <c r="K14" s="14"/>
      <c r="L14" s="14">
        <v>186</v>
      </c>
      <c r="M14" s="8" t="s">
        <v>303</v>
      </c>
    </row>
    <row r="15" spans="1:17" x14ac:dyDescent="0.2">
      <c r="A15" s="9" t="str">
        <f t="shared" si="1"/>
        <v>1999/12末</v>
      </c>
      <c r="B15" s="9" t="str">
        <f t="shared" si="2"/>
        <v>平成11/12末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145</v>
      </c>
      <c r="I15" s="16"/>
      <c r="J15" s="16">
        <v>290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1999/12末</v>
      </c>
      <c r="B16" s="7" t="str">
        <f t="shared" si="2"/>
        <v>平成11/12末</v>
      </c>
      <c r="C16" s="14">
        <v>14</v>
      </c>
      <c r="D16" s="14">
        <v>15</v>
      </c>
      <c r="E16" s="15" t="s">
        <v>51</v>
      </c>
      <c r="F16" s="14">
        <v>300</v>
      </c>
      <c r="G16" s="14"/>
      <c r="H16" s="14">
        <v>324</v>
      </c>
      <c r="I16" s="14"/>
      <c r="J16" s="14">
        <v>624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1999/12末</v>
      </c>
      <c r="B17" s="9" t="str">
        <f t="shared" si="2"/>
        <v>平成11/12末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107</v>
      </c>
      <c r="I17" s="16"/>
      <c r="J17" s="16">
        <v>200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1999/12末</v>
      </c>
      <c r="B18" s="7" t="str">
        <f t="shared" si="2"/>
        <v>平成11/12末</v>
      </c>
      <c r="C18" s="14">
        <v>16</v>
      </c>
      <c r="D18" s="14">
        <v>17</v>
      </c>
      <c r="E18" s="15" t="s">
        <v>53</v>
      </c>
      <c r="F18" s="14">
        <v>269</v>
      </c>
      <c r="G18" s="14"/>
      <c r="H18" s="14">
        <v>275</v>
      </c>
      <c r="I18" s="14"/>
      <c r="J18" s="14">
        <v>544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1999/12末</v>
      </c>
      <c r="B19" s="9" t="str">
        <f t="shared" si="2"/>
        <v>平成11/12末</v>
      </c>
      <c r="C19" s="16">
        <v>17</v>
      </c>
      <c r="D19" s="16">
        <v>18</v>
      </c>
      <c r="E19" s="17" t="s">
        <v>54</v>
      </c>
      <c r="F19" s="16">
        <v>315</v>
      </c>
      <c r="G19" s="16"/>
      <c r="H19" s="16">
        <v>328</v>
      </c>
      <c r="I19" s="16"/>
      <c r="J19" s="16">
        <v>643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1999/12末</v>
      </c>
      <c r="B20" s="7" t="str">
        <f t="shared" si="2"/>
        <v>平成11/12末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222</v>
      </c>
      <c r="I20" s="14"/>
      <c r="J20" s="14">
        <v>429</v>
      </c>
      <c r="K20" s="14"/>
      <c r="L20" s="14">
        <v>141</v>
      </c>
      <c r="M20" s="8" t="s">
        <v>303</v>
      </c>
    </row>
    <row r="21" spans="1:13" x14ac:dyDescent="0.2">
      <c r="A21" s="9" t="str">
        <f t="shared" si="1"/>
        <v>1999/12末</v>
      </c>
      <c r="B21" s="9" t="str">
        <f t="shared" si="2"/>
        <v>平成11/12末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229</v>
      </c>
      <c r="I21" s="16"/>
      <c r="J21" s="16">
        <v>454</v>
      </c>
      <c r="K21" s="16"/>
      <c r="L21" s="16">
        <v>132</v>
      </c>
      <c r="M21" s="6" t="s">
        <v>303</v>
      </c>
    </row>
    <row r="22" spans="1:13" x14ac:dyDescent="0.2">
      <c r="A22" s="7" t="str">
        <f t="shared" si="1"/>
        <v>1999/12末</v>
      </c>
      <c r="B22" s="7" t="str">
        <f t="shared" si="2"/>
        <v>平成11/12末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54</v>
      </c>
      <c r="M22" s="8" t="s">
        <v>303</v>
      </c>
    </row>
    <row r="23" spans="1:13" x14ac:dyDescent="0.2">
      <c r="A23" s="9" t="str">
        <f t="shared" si="1"/>
        <v>1999/12末</v>
      </c>
      <c r="B23" s="9" t="str">
        <f t="shared" si="2"/>
        <v>平成11/12末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22</v>
      </c>
      <c r="I23" s="16"/>
      <c r="J23" s="16">
        <v>41</v>
      </c>
      <c r="K23" s="16"/>
      <c r="L23" s="16">
        <v>14</v>
      </c>
      <c r="M23" s="6" t="s">
        <v>303</v>
      </c>
    </row>
    <row r="24" spans="1:13" x14ac:dyDescent="0.2">
      <c r="A24" s="7" t="str">
        <f t="shared" si="1"/>
        <v>1999/12末</v>
      </c>
      <c r="B24" s="7" t="str">
        <f t="shared" si="2"/>
        <v>平成11/12末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42</v>
      </c>
      <c r="I24" s="14"/>
      <c r="J24" s="14">
        <v>79</v>
      </c>
      <c r="K24" s="14"/>
      <c r="L24" s="14">
        <v>29</v>
      </c>
      <c r="M24" s="8" t="s">
        <v>303</v>
      </c>
    </row>
    <row r="25" spans="1:13" x14ac:dyDescent="0.2">
      <c r="A25" s="9" t="str">
        <f t="shared" si="1"/>
        <v>1999/12末</v>
      </c>
      <c r="B25" s="9" t="str">
        <f t="shared" si="2"/>
        <v>平成11/12末</v>
      </c>
      <c r="C25" s="16">
        <v>23</v>
      </c>
      <c r="D25" s="16">
        <v>21</v>
      </c>
      <c r="E25" s="17" t="s">
        <v>60</v>
      </c>
      <c r="F25" s="16">
        <v>249</v>
      </c>
      <c r="G25" s="16"/>
      <c r="H25" s="16">
        <v>259</v>
      </c>
      <c r="I25" s="16"/>
      <c r="J25" s="16">
        <v>508</v>
      </c>
      <c r="K25" s="16"/>
      <c r="L25" s="16">
        <v>171</v>
      </c>
      <c r="M25" s="6" t="s">
        <v>303</v>
      </c>
    </row>
    <row r="26" spans="1:13" x14ac:dyDescent="0.2">
      <c r="A26" s="7" t="str">
        <f t="shared" si="1"/>
        <v>1999/12末</v>
      </c>
      <c r="B26" s="7" t="str">
        <f t="shared" si="2"/>
        <v>平成11/12末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451</v>
      </c>
      <c r="I26" s="14"/>
      <c r="J26" s="14">
        <v>852</v>
      </c>
      <c r="K26" s="14"/>
      <c r="L26" s="14">
        <v>310</v>
      </c>
      <c r="M26" s="8" t="s">
        <v>303</v>
      </c>
    </row>
    <row r="27" spans="1:13" x14ac:dyDescent="0.2">
      <c r="A27" s="9" t="str">
        <f t="shared" si="1"/>
        <v>1999/12末</v>
      </c>
      <c r="B27" s="9" t="str">
        <f t="shared" si="2"/>
        <v>平成11/12末</v>
      </c>
      <c r="C27" s="16">
        <v>25</v>
      </c>
      <c r="D27" s="16">
        <v>23</v>
      </c>
      <c r="E27" s="17" t="s">
        <v>62</v>
      </c>
      <c r="F27" s="16">
        <v>307</v>
      </c>
      <c r="G27" s="16"/>
      <c r="H27" s="16">
        <v>325</v>
      </c>
      <c r="I27" s="16"/>
      <c r="J27" s="16">
        <v>632</v>
      </c>
      <c r="K27" s="16"/>
      <c r="L27" s="16">
        <v>205</v>
      </c>
      <c r="M27" s="6" t="s">
        <v>303</v>
      </c>
    </row>
    <row r="28" spans="1:13" x14ac:dyDescent="0.2">
      <c r="A28" s="7" t="str">
        <f t="shared" si="1"/>
        <v>1999/12末</v>
      </c>
      <c r="B28" s="7" t="str">
        <f t="shared" si="2"/>
        <v>平成11/12末</v>
      </c>
      <c r="C28" s="14">
        <v>26</v>
      </c>
      <c r="D28" s="14">
        <v>24</v>
      </c>
      <c r="E28" s="15" t="s">
        <v>63</v>
      </c>
      <c r="F28" s="14">
        <v>387</v>
      </c>
      <c r="G28" s="14"/>
      <c r="H28" s="14">
        <v>469</v>
      </c>
      <c r="I28" s="14"/>
      <c r="J28" s="14">
        <v>856</v>
      </c>
      <c r="K28" s="14"/>
      <c r="L28" s="14">
        <v>304</v>
      </c>
      <c r="M28" s="8" t="s">
        <v>303</v>
      </c>
    </row>
    <row r="29" spans="1:13" x14ac:dyDescent="0.2">
      <c r="A29" s="9" t="str">
        <f t="shared" si="1"/>
        <v>1999/12末</v>
      </c>
      <c r="B29" s="9" t="str">
        <f t="shared" si="2"/>
        <v>平成11/12末</v>
      </c>
      <c r="C29" s="16">
        <v>27</v>
      </c>
      <c r="D29" s="16">
        <v>25</v>
      </c>
      <c r="E29" s="17" t="s">
        <v>64</v>
      </c>
      <c r="F29" s="16">
        <v>251</v>
      </c>
      <c r="G29" s="16"/>
      <c r="H29" s="16">
        <v>298</v>
      </c>
      <c r="I29" s="16"/>
      <c r="J29" s="16">
        <v>549</v>
      </c>
      <c r="K29" s="16"/>
      <c r="L29" s="16">
        <v>218</v>
      </c>
      <c r="M29" s="6" t="s">
        <v>303</v>
      </c>
    </row>
    <row r="30" spans="1:13" x14ac:dyDescent="0.2">
      <c r="A30" s="7" t="str">
        <f t="shared" si="1"/>
        <v>1999/12末</v>
      </c>
      <c r="B30" s="7" t="str">
        <f t="shared" si="2"/>
        <v>平成11/12末</v>
      </c>
      <c r="C30" s="14">
        <v>28</v>
      </c>
      <c r="D30" s="14">
        <v>26</v>
      </c>
      <c r="E30" s="15" t="s">
        <v>65</v>
      </c>
      <c r="F30" s="14">
        <v>248</v>
      </c>
      <c r="G30" s="14"/>
      <c r="H30" s="14">
        <v>262</v>
      </c>
      <c r="I30" s="14"/>
      <c r="J30" s="14">
        <v>510</v>
      </c>
      <c r="K30" s="14"/>
      <c r="L30" s="14">
        <v>187</v>
      </c>
      <c r="M30" s="8" t="s">
        <v>303</v>
      </c>
    </row>
    <row r="31" spans="1:13" x14ac:dyDescent="0.2">
      <c r="A31" s="9" t="str">
        <f t="shared" si="1"/>
        <v>1999/12末</v>
      </c>
      <c r="B31" s="9" t="str">
        <f t="shared" si="2"/>
        <v>平成11/12末</v>
      </c>
      <c r="C31" s="16">
        <v>29</v>
      </c>
      <c r="D31" s="16">
        <v>30</v>
      </c>
      <c r="E31" s="17" t="s">
        <v>68</v>
      </c>
      <c r="F31" s="16">
        <v>770</v>
      </c>
      <c r="G31" s="16"/>
      <c r="H31" s="16">
        <v>760</v>
      </c>
      <c r="I31" s="16"/>
      <c r="J31" s="16">
        <v>1530</v>
      </c>
      <c r="K31" s="16"/>
      <c r="L31" s="16">
        <v>546</v>
      </c>
      <c r="M31" s="6" t="s">
        <v>303</v>
      </c>
    </row>
    <row r="32" spans="1:13" x14ac:dyDescent="0.2">
      <c r="A32" s="7" t="str">
        <f t="shared" si="1"/>
        <v>1999/12末</v>
      </c>
      <c r="B32" s="7" t="str">
        <f t="shared" si="2"/>
        <v>平成11/12末</v>
      </c>
      <c r="C32" s="14">
        <v>30</v>
      </c>
      <c r="D32" s="14">
        <v>31</v>
      </c>
      <c r="E32" s="15" t="s">
        <v>69</v>
      </c>
      <c r="F32" s="14">
        <v>857</v>
      </c>
      <c r="G32" s="14"/>
      <c r="H32" s="14">
        <v>872</v>
      </c>
      <c r="I32" s="14"/>
      <c r="J32" s="14">
        <v>1729</v>
      </c>
      <c r="K32" s="14"/>
      <c r="L32" s="14">
        <v>652</v>
      </c>
      <c r="M32" s="8" t="s">
        <v>303</v>
      </c>
    </row>
    <row r="33" spans="1:13" x14ac:dyDescent="0.2">
      <c r="A33" s="9" t="str">
        <f t="shared" si="1"/>
        <v>1999/12末</v>
      </c>
      <c r="B33" s="9" t="str">
        <f t="shared" si="2"/>
        <v>平成11/12末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23</v>
      </c>
      <c r="I33" s="16"/>
      <c r="J33" s="16">
        <v>46</v>
      </c>
      <c r="K33" s="16"/>
      <c r="L33" s="16">
        <v>16</v>
      </c>
      <c r="M33" s="6" t="s">
        <v>303</v>
      </c>
    </row>
    <row r="34" spans="1:13" x14ac:dyDescent="0.2">
      <c r="A34" s="7" t="str">
        <f t="shared" si="1"/>
        <v>1999/12末</v>
      </c>
      <c r="B34" s="7" t="str">
        <f t="shared" si="2"/>
        <v>平成11/12末</v>
      </c>
      <c r="C34" s="14">
        <v>32</v>
      </c>
      <c r="D34" s="14">
        <v>33</v>
      </c>
      <c r="E34" s="15" t="s">
        <v>71</v>
      </c>
      <c r="F34" s="14">
        <v>270</v>
      </c>
      <c r="G34" s="14"/>
      <c r="H34" s="14">
        <v>274</v>
      </c>
      <c r="I34" s="14"/>
      <c r="J34" s="14">
        <v>544</v>
      </c>
      <c r="K34" s="14"/>
      <c r="L34" s="14">
        <v>167</v>
      </c>
      <c r="M34" s="8" t="s">
        <v>303</v>
      </c>
    </row>
    <row r="35" spans="1:13" x14ac:dyDescent="0.2">
      <c r="A35" s="9" t="str">
        <f t="shared" si="1"/>
        <v>1999/12末</v>
      </c>
      <c r="B35" s="9" t="str">
        <f t="shared" si="2"/>
        <v>平成11/12末</v>
      </c>
      <c r="C35" s="16">
        <v>33</v>
      </c>
      <c r="D35" s="16">
        <v>34</v>
      </c>
      <c r="E35" s="17" t="s">
        <v>72</v>
      </c>
      <c r="F35" s="16">
        <v>371</v>
      </c>
      <c r="G35" s="16"/>
      <c r="H35" s="16">
        <v>311</v>
      </c>
      <c r="I35" s="16"/>
      <c r="J35" s="16">
        <v>682</v>
      </c>
      <c r="K35" s="16"/>
      <c r="L35" s="16">
        <v>256</v>
      </c>
      <c r="M35" s="6" t="s">
        <v>303</v>
      </c>
    </row>
    <row r="36" spans="1:13" x14ac:dyDescent="0.2">
      <c r="A36" s="7" t="str">
        <f t="shared" si="1"/>
        <v>1999/12末</v>
      </c>
      <c r="B36" s="7" t="str">
        <f t="shared" si="2"/>
        <v>平成11/12末</v>
      </c>
      <c r="C36" s="14">
        <v>34</v>
      </c>
      <c r="D36" s="14">
        <v>35</v>
      </c>
      <c r="E36" s="15" t="s">
        <v>73</v>
      </c>
      <c r="F36" s="14">
        <v>302</v>
      </c>
      <c r="G36" s="14"/>
      <c r="H36" s="14">
        <v>274</v>
      </c>
      <c r="I36" s="14"/>
      <c r="J36" s="14">
        <v>576</v>
      </c>
      <c r="K36" s="14"/>
      <c r="L36" s="14">
        <v>187</v>
      </c>
      <c r="M36" s="8" t="s">
        <v>303</v>
      </c>
    </row>
    <row r="37" spans="1:13" x14ac:dyDescent="0.2">
      <c r="A37" s="9" t="str">
        <f t="shared" si="1"/>
        <v>1999/12末</v>
      </c>
      <c r="B37" s="9" t="str">
        <f t="shared" si="2"/>
        <v>平成11/12末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59</v>
      </c>
      <c r="I37" s="16"/>
      <c r="J37" s="16">
        <v>142</v>
      </c>
      <c r="K37" s="16"/>
      <c r="L37" s="16">
        <v>65</v>
      </c>
      <c r="M37" s="6" t="s">
        <v>303</v>
      </c>
    </row>
    <row r="38" spans="1:13" x14ac:dyDescent="0.2">
      <c r="A38" s="7" t="str">
        <f t="shared" si="1"/>
        <v>1999/12末</v>
      </c>
      <c r="B38" s="7" t="str">
        <f t="shared" si="2"/>
        <v>平成11/12末</v>
      </c>
      <c r="C38" s="14">
        <v>36</v>
      </c>
      <c r="D38" s="14">
        <v>37</v>
      </c>
      <c r="E38" s="15" t="s">
        <v>75</v>
      </c>
      <c r="F38" s="14">
        <v>295</v>
      </c>
      <c r="G38" s="14"/>
      <c r="H38" s="14">
        <v>282</v>
      </c>
      <c r="I38" s="14"/>
      <c r="J38" s="14">
        <v>577</v>
      </c>
      <c r="K38" s="14"/>
      <c r="L38" s="14">
        <v>181</v>
      </c>
      <c r="M38" s="8" t="s">
        <v>303</v>
      </c>
    </row>
    <row r="39" spans="1:13" x14ac:dyDescent="0.2">
      <c r="A39" s="9" t="str">
        <f t="shared" si="1"/>
        <v>1999/12末</v>
      </c>
      <c r="B39" s="9" t="str">
        <f t="shared" si="2"/>
        <v>平成11/12末</v>
      </c>
      <c r="C39" s="16">
        <v>37</v>
      </c>
      <c r="D39" s="16">
        <v>38</v>
      </c>
      <c r="E39" s="17" t="s">
        <v>76</v>
      </c>
      <c r="F39" s="16">
        <v>341</v>
      </c>
      <c r="G39" s="16"/>
      <c r="H39" s="16">
        <v>319</v>
      </c>
      <c r="I39" s="16"/>
      <c r="J39" s="16">
        <v>660</v>
      </c>
      <c r="K39" s="16"/>
      <c r="L39" s="16">
        <v>210</v>
      </c>
      <c r="M39" s="6" t="s">
        <v>303</v>
      </c>
    </row>
    <row r="40" spans="1:13" x14ac:dyDescent="0.2">
      <c r="A40" s="7" t="str">
        <f t="shared" si="1"/>
        <v>1999/12末</v>
      </c>
      <c r="B40" s="7" t="str">
        <f t="shared" si="2"/>
        <v>平成11/12末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127</v>
      </c>
      <c r="I40" s="14"/>
      <c r="J40" s="14">
        <v>254</v>
      </c>
      <c r="K40" s="14"/>
      <c r="L40" s="14">
        <v>87</v>
      </c>
      <c r="M40" s="8" t="s">
        <v>303</v>
      </c>
    </row>
    <row r="41" spans="1:13" x14ac:dyDescent="0.2">
      <c r="A41" s="9" t="str">
        <f t="shared" si="1"/>
        <v>1999/12末</v>
      </c>
      <c r="B41" s="9" t="str">
        <f t="shared" si="2"/>
        <v>平成11/12末</v>
      </c>
      <c r="C41" s="16">
        <v>39</v>
      </c>
      <c r="D41" s="16">
        <v>40</v>
      </c>
      <c r="E41" s="17" t="s">
        <v>619</v>
      </c>
      <c r="F41" s="16">
        <v>167</v>
      </c>
      <c r="G41" s="16"/>
      <c r="H41" s="16">
        <v>170</v>
      </c>
      <c r="I41" s="16"/>
      <c r="J41" s="16">
        <v>337</v>
      </c>
      <c r="K41" s="16"/>
      <c r="L41" s="16">
        <v>122</v>
      </c>
      <c r="M41" s="6" t="s">
        <v>303</v>
      </c>
    </row>
    <row r="42" spans="1:13" x14ac:dyDescent="0.2">
      <c r="A42" s="7" t="str">
        <f t="shared" si="1"/>
        <v>1999/12末</v>
      </c>
      <c r="B42" s="7" t="str">
        <f t="shared" si="2"/>
        <v>平成11/12末</v>
      </c>
      <c r="C42" s="14">
        <v>40</v>
      </c>
      <c r="D42" s="14">
        <v>41</v>
      </c>
      <c r="E42" s="15" t="s">
        <v>620</v>
      </c>
      <c r="F42" s="14">
        <v>176</v>
      </c>
      <c r="G42" s="14"/>
      <c r="H42" s="14">
        <v>204</v>
      </c>
      <c r="I42" s="14"/>
      <c r="J42" s="14">
        <v>380</v>
      </c>
      <c r="K42" s="14"/>
      <c r="L42" s="14">
        <v>137</v>
      </c>
      <c r="M42" s="8" t="s">
        <v>303</v>
      </c>
    </row>
    <row r="43" spans="1:13" x14ac:dyDescent="0.2">
      <c r="A43" s="9" t="str">
        <f t="shared" si="1"/>
        <v>1999/12末</v>
      </c>
      <c r="B43" s="9" t="str">
        <f t="shared" si="2"/>
        <v>平成11/12末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316</v>
      </c>
      <c r="I43" s="16"/>
      <c r="J43" s="16">
        <v>573</v>
      </c>
      <c r="K43" s="16"/>
      <c r="L43" s="16">
        <v>202</v>
      </c>
      <c r="M43" s="6" t="s">
        <v>303</v>
      </c>
    </row>
    <row r="44" spans="1:13" x14ac:dyDescent="0.2">
      <c r="A44" s="7" t="str">
        <f t="shared" si="1"/>
        <v>1999/12末</v>
      </c>
      <c r="B44" s="7" t="str">
        <f t="shared" si="2"/>
        <v>平成11/12末</v>
      </c>
      <c r="C44" s="14">
        <v>42</v>
      </c>
      <c r="D44" s="14">
        <v>43</v>
      </c>
      <c r="E44" s="15" t="s">
        <v>79</v>
      </c>
      <c r="F44" s="14">
        <v>356</v>
      </c>
      <c r="G44" s="14"/>
      <c r="H44" s="14">
        <v>382</v>
      </c>
      <c r="I44" s="14"/>
      <c r="J44" s="14">
        <v>738</v>
      </c>
      <c r="K44" s="14"/>
      <c r="L44" s="14">
        <v>247</v>
      </c>
      <c r="M44" s="8" t="s">
        <v>303</v>
      </c>
    </row>
    <row r="45" spans="1:13" x14ac:dyDescent="0.2">
      <c r="A45" s="9" t="str">
        <f t="shared" si="1"/>
        <v>1999/12末</v>
      </c>
      <c r="B45" s="9" t="str">
        <f t="shared" si="2"/>
        <v>平成11/12末</v>
      </c>
      <c r="C45" s="16">
        <v>43</v>
      </c>
      <c r="D45" s="16">
        <v>44</v>
      </c>
      <c r="E45" s="17" t="s">
        <v>80</v>
      </c>
      <c r="F45" s="16">
        <v>60</v>
      </c>
      <c r="G45" s="16"/>
      <c r="H45" s="16">
        <v>73</v>
      </c>
      <c r="I45" s="16"/>
      <c r="J45" s="16">
        <v>133</v>
      </c>
      <c r="K45" s="16"/>
      <c r="L45" s="16">
        <v>48</v>
      </c>
      <c r="M45" s="6" t="s">
        <v>303</v>
      </c>
    </row>
    <row r="46" spans="1:13" x14ac:dyDescent="0.2">
      <c r="A46" s="7" t="str">
        <f t="shared" si="1"/>
        <v>1999/12末</v>
      </c>
      <c r="B46" s="7" t="str">
        <f t="shared" si="2"/>
        <v>平成11/12末</v>
      </c>
      <c r="C46" s="14">
        <v>44</v>
      </c>
      <c r="D46" s="14">
        <v>45</v>
      </c>
      <c r="E46" s="15" t="s">
        <v>81</v>
      </c>
      <c r="F46" s="14">
        <v>229</v>
      </c>
      <c r="G46" s="14"/>
      <c r="H46" s="14">
        <v>261</v>
      </c>
      <c r="I46" s="14"/>
      <c r="J46" s="14">
        <v>490</v>
      </c>
      <c r="K46" s="14"/>
      <c r="L46" s="14">
        <v>167</v>
      </c>
      <c r="M46" s="8" t="s">
        <v>303</v>
      </c>
    </row>
    <row r="47" spans="1:13" x14ac:dyDescent="0.2">
      <c r="A47" s="9" t="str">
        <f t="shared" si="1"/>
        <v>1999/12末</v>
      </c>
      <c r="B47" s="9" t="str">
        <f t="shared" si="2"/>
        <v>平成11/12末</v>
      </c>
      <c r="C47" s="16">
        <v>45</v>
      </c>
      <c r="D47" s="16">
        <v>46</v>
      </c>
      <c r="E47" s="17" t="s">
        <v>82</v>
      </c>
      <c r="F47" s="16">
        <v>94</v>
      </c>
      <c r="G47" s="16"/>
      <c r="H47" s="16">
        <v>150</v>
      </c>
      <c r="I47" s="16"/>
      <c r="J47" s="16">
        <v>244</v>
      </c>
      <c r="K47" s="16"/>
      <c r="L47" s="16">
        <v>133</v>
      </c>
      <c r="M47" s="6" t="s">
        <v>303</v>
      </c>
    </row>
    <row r="48" spans="1:13" x14ac:dyDescent="0.2">
      <c r="A48" s="7" t="str">
        <f t="shared" si="1"/>
        <v>1999/12末</v>
      </c>
      <c r="B48" s="7" t="str">
        <f t="shared" si="2"/>
        <v>平成11/12末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218</v>
      </c>
      <c r="I48" s="14"/>
      <c r="J48" s="14">
        <v>405</v>
      </c>
      <c r="K48" s="14"/>
      <c r="L48" s="14">
        <v>120</v>
      </c>
      <c r="M48" s="8" t="s">
        <v>303</v>
      </c>
    </row>
    <row r="49" spans="1:13" x14ac:dyDescent="0.2">
      <c r="A49" s="9" t="str">
        <f t="shared" si="1"/>
        <v>1999/12末</v>
      </c>
      <c r="B49" s="9" t="str">
        <f t="shared" si="2"/>
        <v>平成11/12末</v>
      </c>
      <c r="C49" s="16">
        <v>47</v>
      </c>
      <c r="D49" s="16">
        <v>48</v>
      </c>
      <c r="E49" s="17" t="s">
        <v>84</v>
      </c>
      <c r="F49" s="16">
        <v>252</v>
      </c>
      <c r="G49" s="16"/>
      <c r="H49" s="16">
        <v>269</v>
      </c>
      <c r="I49" s="16"/>
      <c r="J49" s="16">
        <v>521</v>
      </c>
      <c r="K49" s="16"/>
      <c r="L49" s="16">
        <v>168</v>
      </c>
      <c r="M49" s="6" t="s">
        <v>303</v>
      </c>
    </row>
    <row r="50" spans="1:13" x14ac:dyDescent="0.2">
      <c r="A50" s="7" t="str">
        <f t="shared" si="1"/>
        <v>1999/12末</v>
      </c>
      <c r="B50" s="7" t="str">
        <f t="shared" si="2"/>
        <v>平成11/12末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135</v>
      </c>
      <c r="I50" s="14"/>
      <c r="J50" s="14">
        <v>262</v>
      </c>
      <c r="K50" s="14"/>
      <c r="L50" s="14">
        <v>98</v>
      </c>
      <c r="M50" s="8" t="s">
        <v>303</v>
      </c>
    </row>
    <row r="51" spans="1:13" x14ac:dyDescent="0.2">
      <c r="A51" s="9" t="str">
        <f t="shared" si="1"/>
        <v>1999/12末</v>
      </c>
      <c r="B51" s="9" t="str">
        <f t="shared" si="2"/>
        <v>平成11/12末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1"/>
        <v>1999/12末</v>
      </c>
      <c r="B52" s="7" t="str">
        <f t="shared" si="2"/>
        <v>平成11/12末</v>
      </c>
      <c r="C52" s="14">
        <v>50</v>
      </c>
      <c r="D52" s="14">
        <v>51</v>
      </c>
      <c r="E52" s="15" t="s">
        <v>87</v>
      </c>
      <c r="F52" s="14">
        <v>161</v>
      </c>
      <c r="G52" s="14"/>
      <c r="H52" s="14">
        <v>158</v>
      </c>
      <c r="I52" s="14"/>
      <c r="J52" s="14">
        <v>319</v>
      </c>
      <c r="K52" s="14"/>
      <c r="L52" s="14">
        <v>105</v>
      </c>
      <c r="M52" s="8" t="s">
        <v>303</v>
      </c>
    </row>
    <row r="53" spans="1:13" x14ac:dyDescent="0.2">
      <c r="A53" s="9" t="str">
        <f t="shared" si="1"/>
        <v>1999/12末</v>
      </c>
      <c r="B53" s="9" t="str">
        <f t="shared" si="2"/>
        <v>平成11/12末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23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1"/>
        <v>1999/12末</v>
      </c>
      <c r="B54" s="7" t="str">
        <f t="shared" si="2"/>
        <v>平成11/12末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1"/>
        <v>1999/12末</v>
      </c>
      <c r="B55" s="9" t="str">
        <f t="shared" si="2"/>
        <v>平成11/12末</v>
      </c>
      <c r="C55" s="16">
        <v>53</v>
      </c>
      <c r="D55" s="16">
        <v>54</v>
      </c>
      <c r="E55" s="17" t="s">
        <v>90</v>
      </c>
      <c r="F55" s="16">
        <v>232</v>
      </c>
      <c r="G55" s="16"/>
      <c r="H55" s="16">
        <v>258</v>
      </c>
      <c r="I55" s="16"/>
      <c r="J55" s="16">
        <v>490</v>
      </c>
      <c r="K55" s="16"/>
      <c r="L55" s="16">
        <v>141</v>
      </c>
      <c r="M55" s="6" t="s">
        <v>303</v>
      </c>
    </row>
    <row r="56" spans="1:13" x14ac:dyDescent="0.2">
      <c r="A56" s="7" t="str">
        <f t="shared" si="1"/>
        <v>1999/12末</v>
      </c>
      <c r="B56" s="7" t="str">
        <f t="shared" si="2"/>
        <v>平成11/12末</v>
      </c>
      <c r="C56" s="14">
        <v>54</v>
      </c>
      <c r="D56" s="14">
        <v>55</v>
      </c>
      <c r="E56" s="15" t="s">
        <v>91</v>
      </c>
      <c r="F56" s="14">
        <v>376</v>
      </c>
      <c r="G56" s="14"/>
      <c r="H56" s="14">
        <v>343</v>
      </c>
      <c r="I56" s="14"/>
      <c r="J56" s="14">
        <v>719</v>
      </c>
      <c r="K56" s="14"/>
      <c r="L56" s="14">
        <v>261</v>
      </c>
      <c r="M56" s="8" t="s">
        <v>303</v>
      </c>
    </row>
    <row r="57" spans="1:13" x14ac:dyDescent="0.2">
      <c r="A57" s="9" t="str">
        <f t="shared" si="1"/>
        <v>1999/12末</v>
      </c>
      <c r="B57" s="9" t="str">
        <f t="shared" si="2"/>
        <v>平成11/12末</v>
      </c>
      <c r="C57" s="16">
        <v>55</v>
      </c>
      <c r="D57" s="16">
        <v>56</v>
      </c>
      <c r="E57" s="17" t="s">
        <v>621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1"/>
        <v>1999/12末</v>
      </c>
      <c r="B58" s="7" t="str">
        <f t="shared" si="2"/>
        <v>平成11/12末</v>
      </c>
      <c r="C58" s="14">
        <v>56</v>
      </c>
      <c r="D58" s="14">
        <v>57</v>
      </c>
      <c r="E58" s="15" t="s">
        <v>92</v>
      </c>
      <c r="F58" s="14">
        <v>81</v>
      </c>
      <c r="G58" s="14"/>
      <c r="H58" s="14">
        <v>84</v>
      </c>
      <c r="I58" s="14"/>
      <c r="J58" s="14">
        <v>165</v>
      </c>
      <c r="K58" s="14"/>
      <c r="L58" s="14">
        <v>58</v>
      </c>
      <c r="M58" s="8" t="s">
        <v>303</v>
      </c>
    </row>
    <row r="59" spans="1:13" x14ac:dyDescent="0.2">
      <c r="A59" s="9" t="str">
        <f t="shared" si="1"/>
        <v>1999/12末</v>
      </c>
      <c r="B59" s="9" t="str">
        <f t="shared" si="2"/>
        <v>平成11/12末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162</v>
      </c>
      <c r="I59" s="16"/>
      <c r="J59" s="16">
        <v>339</v>
      </c>
      <c r="K59" s="16"/>
      <c r="L59" s="16">
        <v>96</v>
      </c>
      <c r="M59" s="6" t="s">
        <v>303</v>
      </c>
    </row>
    <row r="60" spans="1:13" x14ac:dyDescent="0.2">
      <c r="A60" s="7" t="str">
        <f t="shared" si="1"/>
        <v>1999/12末</v>
      </c>
      <c r="B60" s="7" t="str">
        <f t="shared" si="2"/>
        <v>平成11/12末</v>
      </c>
      <c r="C60" s="14">
        <v>58</v>
      </c>
      <c r="D60" s="14">
        <v>59</v>
      </c>
      <c r="E60" s="15" t="s">
        <v>94</v>
      </c>
      <c r="F60" s="14">
        <v>262</v>
      </c>
      <c r="G60" s="14"/>
      <c r="H60" s="14">
        <v>267</v>
      </c>
      <c r="I60" s="14"/>
      <c r="J60" s="14">
        <v>529</v>
      </c>
      <c r="K60" s="14"/>
      <c r="L60" s="14">
        <v>157</v>
      </c>
      <c r="M60" s="8" t="s">
        <v>303</v>
      </c>
    </row>
    <row r="61" spans="1:13" x14ac:dyDescent="0.2">
      <c r="A61" s="9" t="str">
        <f t="shared" si="1"/>
        <v>1999/12末</v>
      </c>
      <c r="B61" s="9" t="str">
        <f t="shared" si="2"/>
        <v>平成11/12末</v>
      </c>
      <c r="C61" s="16">
        <v>59</v>
      </c>
      <c r="D61" s="16">
        <v>60</v>
      </c>
      <c r="E61" s="17" t="s">
        <v>95</v>
      </c>
      <c r="F61" s="16">
        <v>348</v>
      </c>
      <c r="G61" s="16"/>
      <c r="H61" s="16">
        <v>367</v>
      </c>
      <c r="I61" s="16"/>
      <c r="J61" s="16">
        <v>715</v>
      </c>
      <c r="K61" s="16"/>
      <c r="L61" s="16">
        <v>266</v>
      </c>
      <c r="M61" s="6" t="s">
        <v>303</v>
      </c>
    </row>
    <row r="62" spans="1:13" x14ac:dyDescent="0.2">
      <c r="A62" s="7" t="str">
        <f t="shared" si="1"/>
        <v>1999/12末</v>
      </c>
      <c r="B62" s="7" t="str">
        <f t="shared" si="2"/>
        <v>平成11/12末</v>
      </c>
      <c r="C62" s="14">
        <v>60</v>
      </c>
      <c r="D62" s="14">
        <v>61</v>
      </c>
      <c r="E62" s="15" t="s">
        <v>96</v>
      </c>
      <c r="F62" s="14">
        <v>257</v>
      </c>
      <c r="G62" s="14"/>
      <c r="H62" s="14">
        <v>281</v>
      </c>
      <c r="I62" s="14"/>
      <c r="J62" s="14">
        <v>538</v>
      </c>
      <c r="K62" s="14"/>
      <c r="L62" s="14">
        <v>201</v>
      </c>
      <c r="M62" s="8" t="s">
        <v>303</v>
      </c>
    </row>
    <row r="63" spans="1:13" x14ac:dyDescent="0.2">
      <c r="A63" s="9" t="str">
        <f t="shared" si="1"/>
        <v>1999/12末</v>
      </c>
      <c r="B63" s="9" t="str">
        <f t="shared" si="2"/>
        <v>平成11/12末</v>
      </c>
      <c r="C63" s="16">
        <v>61</v>
      </c>
      <c r="D63" s="16">
        <v>62</v>
      </c>
      <c r="E63" s="17" t="s">
        <v>97</v>
      </c>
      <c r="F63" s="16">
        <v>58</v>
      </c>
      <c r="G63" s="16"/>
      <c r="H63" s="16">
        <v>45</v>
      </c>
      <c r="I63" s="16"/>
      <c r="J63" s="16">
        <v>103</v>
      </c>
      <c r="K63" s="16"/>
      <c r="L63" s="16">
        <v>52</v>
      </c>
      <c r="M63" s="6" t="s">
        <v>303</v>
      </c>
    </row>
    <row r="64" spans="1:13" x14ac:dyDescent="0.2">
      <c r="A64" s="7" t="str">
        <f t="shared" si="1"/>
        <v>1999/12末</v>
      </c>
      <c r="B64" s="7" t="str">
        <f t="shared" si="2"/>
        <v>平成11/12末</v>
      </c>
      <c r="C64" s="14">
        <v>62</v>
      </c>
      <c r="D64" s="14">
        <v>63</v>
      </c>
      <c r="E64" s="15" t="s">
        <v>98</v>
      </c>
      <c r="F64" s="14">
        <v>507</v>
      </c>
      <c r="G64" s="14"/>
      <c r="H64" s="14">
        <v>483</v>
      </c>
      <c r="I64" s="14"/>
      <c r="J64" s="14">
        <v>990</v>
      </c>
      <c r="K64" s="14"/>
      <c r="L64" s="14">
        <v>368</v>
      </c>
      <c r="M64" s="8" t="s">
        <v>303</v>
      </c>
    </row>
    <row r="65" spans="1:13" x14ac:dyDescent="0.2">
      <c r="A65" s="9" t="str">
        <f t="shared" si="1"/>
        <v>1999/12末</v>
      </c>
      <c r="B65" s="9" t="str">
        <f t="shared" si="2"/>
        <v>平成11/12末</v>
      </c>
      <c r="C65" s="16">
        <v>63</v>
      </c>
      <c r="D65" s="16">
        <v>64</v>
      </c>
      <c r="E65" s="17" t="s">
        <v>99</v>
      </c>
      <c r="F65" s="16">
        <v>392</v>
      </c>
      <c r="G65" s="16"/>
      <c r="H65" s="16">
        <v>387</v>
      </c>
      <c r="I65" s="16"/>
      <c r="J65" s="16">
        <v>779</v>
      </c>
      <c r="K65" s="16"/>
      <c r="L65" s="16">
        <v>271</v>
      </c>
      <c r="M65" s="6" t="s">
        <v>303</v>
      </c>
    </row>
    <row r="66" spans="1:13" x14ac:dyDescent="0.2">
      <c r="A66" s="7" t="str">
        <f t="shared" si="1"/>
        <v>1999/12末</v>
      </c>
      <c r="B66" s="7" t="str">
        <f t="shared" si="2"/>
        <v>平成11/12末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1"/>
        <v>1999/12末</v>
      </c>
      <c r="B67" s="9" t="str">
        <f t="shared" si="2"/>
        <v>平成11/12末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146</v>
      </c>
      <c r="I67" s="16"/>
      <c r="J67" s="16">
        <v>284</v>
      </c>
      <c r="K67" s="16"/>
      <c r="L67" s="16">
        <v>92</v>
      </c>
      <c r="M67" s="6" t="s">
        <v>303</v>
      </c>
    </row>
    <row r="68" spans="1:13" x14ac:dyDescent="0.2">
      <c r="A68" s="7" t="str">
        <f t="shared" si="1"/>
        <v>1999/12末</v>
      </c>
      <c r="B68" s="7" t="str">
        <f t="shared" si="2"/>
        <v>平成11/12末</v>
      </c>
      <c r="C68" s="14">
        <v>66</v>
      </c>
      <c r="D68" s="14">
        <v>67</v>
      </c>
      <c r="E68" s="15" t="s">
        <v>102</v>
      </c>
      <c r="F68" s="14">
        <v>234</v>
      </c>
      <c r="G68" s="14"/>
      <c r="H68" s="14">
        <v>244</v>
      </c>
      <c r="I68" s="14"/>
      <c r="J68" s="14">
        <v>478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A126" si="3">A68</f>
        <v>1999/12末</v>
      </c>
      <c r="B69" s="9" t="str">
        <f t="shared" ref="B69:B126" si="4">B68</f>
        <v>平成11/12末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389</v>
      </c>
      <c r="I69" s="16"/>
      <c r="J69" s="16">
        <v>810</v>
      </c>
      <c r="K69" s="16"/>
      <c r="L69" s="16">
        <v>310</v>
      </c>
      <c r="M69" s="6" t="s">
        <v>303</v>
      </c>
    </row>
    <row r="70" spans="1:13" x14ac:dyDescent="0.2">
      <c r="A70" s="7" t="str">
        <f t="shared" si="3"/>
        <v>1999/12末</v>
      </c>
      <c r="B70" s="7" t="str">
        <f t="shared" si="4"/>
        <v>平成11/12末</v>
      </c>
      <c r="C70" s="14">
        <v>68</v>
      </c>
      <c r="D70" s="14">
        <v>69</v>
      </c>
      <c r="E70" s="15" t="s">
        <v>104</v>
      </c>
      <c r="F70" s="14">
        <v>293</v>
      </c>
      <c r="G70" s="14"/>
      <c r="H70" s="14">
        <v>228</v>
      </c>
      <c r="I70" s="14"/>
      <c r="J70" s="14">
        <v>521</v>
      </c>
      <c r="K70" s="14"/>
      <c r="L70" s="14">
        <v>192</v>
      </c>
      <c r="M70" s="8" t="s">
        <v>303</v>
      </c>
    </row>
    <row r="71" spans="1:13" x14ac:dyDescent="0.2">
      <c r="A71" s="9" t="str">
        <f t="shared" si="3"/>
        <v>1999/12末</v>
      </c>
      <c r="B71" s="9" t="str">
        <f t="shared" si="4"/>
        <v>平成11/12末</v>
      </c>
      <c r="C71" s="16">
        <v>69</v>
      </c>
      <c r="D71" s="16">
        <v>70</v>
      </c>
      <c r="E71" s="17" t="s">
        <v>105</v>
      </c>
      <c r="F71" s="16">
        <v>125</v>
      </c>
      <c r="G71" s="16"/>
      <c r="H71" s="16">
        <v>109</v>
      </c>
      <c r="I71" s="16"/>
      <c r="J71" s="16">
        <v>234</v>
      </c>
      <c r="K71" s="16"/>
      <c r="L71" s="16">
        <v>93</v>
      </c>
      <c r="M71" s="6" t="s">
        <v>303</v>
      </c>
    </row>
    <row r="72" spans="1:13" x14ac:dyDescent="0.2">
      <c r="A72" s="7" t="str">
        <f t="shared" si="3"/>
        <v>1999/12末</v>
      </c>
      <c r="B72" s="7" t="str">
        <f t="shared" si="4"/>
        <v>平成11/12末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125</v>
      </c>
      <c r="I72" s="14"/>
      <c r="J72" s="14">
        <v>290</v>
      </c>
      <c r="K72" s="14"/>
      <c r="L72" s="14">
        <v>124</v>
      </c>
      <c r="M72" s="8" t="s">
        <v>303</v>
      </c>
    </row>
    <row r="73" spans="1:13" x14ac:dyDescent="0.2">
      <c r="A73" s="9" t="str">
        <f t="shared" si="3"/>
        <v>1999/12末</v>
      </c>
      <c r="B73" s="9" t="str">
        <f t="shared" si="4"/>
        <v>平成11/12末</v>
      </c>
      <c r="C73" s="16">
        <v>71</v>
      </c>
      <c r="D73" s="16">
        <v>72</v>
      </c>
      <c r="E73" s="17" t="s">
        <v>107</v>
      </c>
      <c r="F73" s="16">
        <v>276</v>
      </c>
      <c r="G73" s="16"/>
      <c r="H73" s="16">
        <v>310</v>
      </c>
      <c r="I73" s="16"/>
      <c r="J73" s="16">
        <v>586</v>
      </c>
      <c r="K73" s="16"/>
      <c r="L73" s="16">
        <v>238</v>
      </c>
      <c r="M73" s="6" t="s">
        <v>303</v>
      </c>
    </row>
    <row r="74" spans="1:13" x14ac:dyDescent="0.2">
      <c r="A74" s="7" t="str">
        <f t="shared" si="3"/>
        <v>1999/12末</v>
      </c>
      <c r="B74" s="7" t="str">
        <f t="shared" si="4"/>
        <v>平成11/12末</v>
      </c>
      <c r="C74" s="14">
        <v>72</v>
      </c>
      <c r="D74" s="14">
        <v>73</v>
      </c>
      <c r="E74" s="15" t="s">
        <v>108</v>
      </c>
      <c r="F74" s="14">
        <v>406</v>
      </c>
      <c r="G74" s="14"/>
      <c r="H74" s="14">
        <v>297</v>
      </c>
      <c r="I74" s="14"/>
      <c r="J74" s="14">
        <v>703</v>
      </c>
      <c r="K74" s="14"/>
      <c r="L74" s="14">
        <v>338</v>
      </c>
      <c r="M74" s="8" t="s">
        <v>303</v>
      </c>
    </row>
    <row r="75" spans="1:13" x14ac:dyDescent="0.2">
      <c r="A75" s="9" t="str">
        <f t="shared" si="3"/>
        <v>1999/12末</v>
      </c>
      <c r="B75" s="9" t="str">
        <f t="shared" si="4"/>
        <v>平成11/12末</v>
      </c>
      <c r="C75" s="16">
        <v>73</v>
      </c>
      <c r="D75" s="16">
        <v>74</v>
      </c>
      <c r="E75" s="17" t="s">
        <v>109</v>
      </c>
      <c r="F75" s="16">
        <v>320</v>
      </c>
      <c r="G75" s="16"/>
      <c r="H75" s="16">
        <v>342</v>
      </c>
      <c r="I75" s="16"/>
      <c r="J75" s="16">
        <v>662</v>
      </c>
      <c r="K75" s="16"/>
      <c r="L75" s="16">
        <v>218</v>
      </c>
      <c r="M75" s="6" t="s">
        <v>303</v>
      </c>
    </row>
    <row r="76" spans="1:13" x14ac:dyDescent="0.2">
      <c r="A76" s="7" t="str">
        <f t="shared" si="3"/>
        <v>1999/12末</v>
      </c>
      <c r="B76" s="7" t="str">
        <f t="shared" si="4"/>
        <v>平成11/12末</v>
      </c>
      <c r="C76" s="14">
        <v>74</v>
      </c>
      <c r="D76" s="14">
        <v>75</v>
      </c>
      <c r="E76" s="15" t="s">
        <v>110</v>
      </c>
      <c r="F76" s="14">
        <v>259</v>
      </c>
      <c r="G76" s="14"/>
      <c r="H76" s="14">
        <v>265</v>
      </c>
      <c r="I76" s="14"/>
      <c r="J76" s="14">
        <v>524</v>
      </c>
      <c r="K76" s="14"/>
      <c r="L76" s="14">
        <v>166</v>
      </c>
      <c r="M76" s="8" t="s">
        <v>303</v>
      </c>
    </row>
    <row r="77" spans="1:13" x14ac:dyDescent="0.2">
      <c r="A77" s="9" t="str">
        <f t="shared" si="3"/>
        <v>1999/12末</v>
      </c>
      <c r="B77" s="9" t="str">
        <f t="shared" si="4"/>
        <v>平成11/12末</v>
      </c>
      <c r="C77" s="16">
        <v>75</v>
      </c>
      <c r="D77" s="16">
        <v>76</v>
      </c>
      <c r="E77" s="17" t="s">
        <v>111</v>
      </c>
      <c r="F77" s="16">
        <v>100</v>
      </c>
      <c r="G77" s="16"/>
      <c r="H77" s="16">
        <v>90</v>
      </c>
      <c r="I77" s="16"/>
      <c r="J77" s="16">
        <v>190</v>
      </c>
      <c r="K77" s="16"/>
      <c r="L77" s="16">
        <v>56</v>
      </c>
      <c r="M77" s="6" t="s">
        <v>303</v>
      </c>
    </row>
    <row r="78" spans="1:13" x14ac:dyDescent="0.2">
      <c r="A78" s="7" t="str">
        <f t="shared" si="3"/>
        <v>1999/12末</v>
      </c>
      <c r="B78" s="7" t="str">
        <f t="shared" si="4"/>
        <v>平成11/12末</v>
      </c>
      <c r="C78" s="14">
        <v>76</v>
      </c>
      <c r="D78" s="14">
        <v>77</v>
      </c>
      <c r="E78" s="15" t="s">
        <v>684</v>
      </c>
      <c r="F78" s="14">
        <v>278</v>
      </c>
      <c r="G78" s="14"/>
      <c r="H78" s="14">
        <v>261</v>
      </c>
      <c r="I78" s="14"/>
      <c r="J78" s="14">
        <v>539</v>
      </c>
      <c r="K78" s="14"/>
      <c r="L78" s="14">
        <v>161</v>
      </c>
      <c r="M78" s="8" t="s">
        <v>303</v>
      </c>
    </row>
    <row r="79" spans="1:13" x14ac:dyDescent="0.2">
      <c r="A79" s="9" t="str">
        <f t="shared" si="3"/>
        <v>1999/12末</v>
      </c>
      <c r="B79" s="9" t="str">
        <f t="shared" si="4"/>
        <v>平成11/12末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276</v>
      </c>
      <c r="I79" s="16"/>
      <c r="J79" s="16">
        <v>589</v>
      </c>
      <c r="K79" s="16"/>
      <c r="L79" s="16">
        <v>254</v>
      </c>
      <c r="M79" s="6" t="s">
        <v>303</v>
      </c>
    </row>
    <row r="80" spans="1:13" x14ac:dyDescent="0.2">
      <c r="A80" s="7" t="str">
        <f t="shared" si="3"/>
        <v>1999/12末</v>
      </c>
      <c r="B80" s="7" t="str">
        <f t="shared" si="4"/>
        <v>平成11/12末</v>
      </c>
      <c r="C80" s="14">
        <v>78</v>
      </c>
      <c r="D80" s="14">
        <v>81</v>
      </c>
      <c r="E80" s="15" t="s">
        <v>116</v>
      </c>
      <c r="F80" s="14">
        <v>359</v>
      </c>
      <c r="G80" s="14"/>
      <c r="H80" s="14">
        <v>316</v>
      </c>
      <c r="I80" s="14"/>
      <c r="J80" s="14">
        <v>675</v>
      </c>
      <c r="K80" s="14"/>
      <c r="L80" s="14">
        <v>272</v>
      </c>
      <c r="M80" s="8" t="s">
        <v>303</v>
      </c>
    </row>
    <row r="81" spans="1:13" x14ac:dyDescent="0.2">
      <c r="A81" s="7" t="str">
        <f t="shared" si="3"/>
        <v>1999/12末</v>
      </c>
      <c r="B81" s="7" t="str">
        <f t="shared" si="4"/>
        <v>平成11/12末</v>
      </c>
      <c r="C81" s="16">
        <v>79</v>
      </c>
      <c r="D81" s="16">
        <v>82</v>
      </c>
      <c r="E81" s="17" t="s">
        <v>117</v>
      </c>
      <c r="F81" s="16">
        <v>233</v>
      </c>
      <c r="G81" s="16"/>
      <c r="H81" s="16">
        <v>215</v>
      </c>
      <c r="I81" s="16"/>
      <c r="J81" s="16">
        <v>448</v>
      </c>
      <c r="K81" s="16"/>
      <c r="L81" s="16">
        <v>182</v>
      </c>
      <c r="M81" s="6" t="s">
        <v>303</v>
      </c>
    </row>
    <row r="82" spans="1:13" x14ac:dyDescent="0.2">
      <c r="A82" s="7" t="str">
        <f t="shared" si="3"/>
        <v>1999/12末</v>
      </c>
      <c r="B82" s="7" t="str">
        <f t="shared" si="4"/>
        <v>平成11/12末</v>
      </c>
      <c r="C82" s="14">
        <v>80</v>
      </c>
      <c r="D82" s="14">
        <v>83</v>
      </c>
      <c r="E82" s="15" t="s">
        <v>118</v>
      </c>
      <c r="F82" s="14">
        <v>281</v>
      </c>
      <c r="G82" s="14"/>
      <c r="H82" s="14">
        <v>312</v>
      </c>
      <c r="I82" s="14"/>
      <c r="J82" s="14">
        <v>593</v>
      </c>
      <c r="K82" s="14"/>
      <c r="L82" s="14">
        <v>226</v>
      </c>
      <c r="M82" s="8" t="s">
        <v>303</v>
      </c>
    </row>
    <row r="83" spans="1:13" x14ac:dyDescent="0.2">
      <c r="A83" s="9" t="str">
        <f t="shared" si="3"/>
        <v>1999/12末</v>
      </c>
      <c r="B83" s="9" t="str">
        <f t="shared" si="4"/>
        <v>平成11/12末</v>
      </c>
      <c r="C83" s="16">
        <v>81</v>
      </c>
      <c r="D83" s="16">
        <v>84</v>
      </c>
      <c r="E83" s="17" t="s">
        <v>119</v>
      </c>
      <c r="F83" s="16">
        <v>203</v>
      </c>
      <c r="G83" s="16"/>
      <c r="H83" s="16">
        <v>203</v>
      </c>
      <c r="I83" s="16"/>
      <c r="J83" s="16">
        <v>406</v>
      </c>
      <c r="K83" s="16"/>
      <c r="L83" s="16">
        <v>149</v>
      </c>
      <c r="M83" s="6" t="s">
        <v>303</v>
      </c>
    </row>
    <row r="84" spans="1:13" x14ac:dyDescent="0.2">
      <c r="A84" s="7" t="str">
        <f t="shared" si="3"/>
        <v>1999/12末</v>
      </c>
      <c r="B84" s="7" t="str">
        <f t="shared" si="4"/>
        <v>平成11/12末</v>
      </c>
      <c r="C84" s="14">
        <v>82</v>
      </c>
      <c r="D84" s="14">
        <v>85</v>
      </c>
      <c r="E84" s="15" t="s">
        <v>120</v>
      </c>
      <c r="F84" s="14">
        <v>178</v>
      </c>
      <c r="G84" s="14"/>
      <c r="H84" s="14">
        <v>196</v>
      </c>
      <c r="I84" s="14"/>
      <c r="J84" s="14">
        <v>374</v>
      </c>
      <c r="K84" s="14"/>
      <c r="L84" s="14">
        <v>124</v>
      </c>
      <c r="M84" s="8" t="s">
        <v>303</v>
      </c>
    </row>
    <row r="85" spans="1:13" x14ac:dyDescent="0.2">
      <c r="A85" s="9" t="str">
        <f t="shared" si="3"/>
        <v>1999/12末</v>
      </c>
      <c r="B85" s="9" t="str">
        <f t="shared" si="4"/>
        <v>平成11/12末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287</v>
      </c>
      <c r="I85" s="16"/>
      <c r="J85" s="16">
        <v>557</v>
      </c>
      <c r="K85" s="16"/>
      <c r="L85" s="16">
        <v>194</v>
      </c>
      <c r="M85" s="6" t="s">
        <v>303</v>
      </c>
    </row>
    <row r="86" spans="1:13" x14ac:dyDescent="0.2">
      <c r="A86" s="7" t="str">
        <f t="shared" si="3"/>
        <v>1999/12末</v>
      </c>
      <c r="B86" s="7" t="str">
        <f t="shared" si="4"/>
        <v>平成11/12末</v>
      </c>
      <c r="C86" s="14">
        <v>84</v>
      </c>
      <c r="D86" s="14">
        <v>87</v>
      </c>
      <c r="E86" s="15" t="s">
        <v>122</v>
      </c>
      <c r="F86" s="14">
        <v>374</v>
      </c>
      <c r="G86" s="14"/>
      <c r="H86" s="14">
        <v>410</v>
      </c>
      <c r="I86" s="14"/>
      <c r="J86" s="14">
        <v>784</v>
      </c>
      <c r="K86" s="14"/>
      <c r="L86" s="14">
        <v>286</v>
      </c>
      <c r="M86" s="8" t="s">
        <v>303</v>
      </c>
    </row>
    <row r="87" spans="1:13" x14ac:dyDescent="0.2">
      <c r="A87" s="9" t="str">
        <f t="shared" si="3"/>
        <v>1999/12末</v>
      </c>
      <c r="B87" s="9" t="str">
        <f t="shared" si="4"/>
        <v>平成11/12末</v>
      </c>
      <c r="C87" s="16">
        <v>85</v>
      </c>
      <c r="D87" s="16">
        <v>88</v>
      </c>
      <c r="E87" s="17" t="s">
        <v>123</v>
      </c>
      <c r="F87" s="16">
        <v>279</v>
      </c>
      <c r="G87" s="16"/>
      <c r="H87" s="16">
        <v>284</v>
      </c>
      <c r="I87" s="16"/>
      <c r="J87" s="16">
        <v>563</v>
      </c>
      <c r="K87" s="16"/>
      <c r="L87" s="16">
        <v>207</v>
      </c>
      <c r="M87" s="6" t="s">
        <v>303</v>
      </c>
    </row>
    <row r="88" spans="1:13" x14ac:dyDescent="0.2">
      <c r="A88" s="7" t="str">
        <f t="shared" si="3"/>
        <v>1999/12末</v>
      </c>
      <c r="B88" s="7" t="str">
        <f t="shared" si="4"/>
        <v>平成11/12末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146</v>
      </c>
      <c r="I88" s="14"/>
      <c r="J88" s="14">
        <v>313</v>
      </c>
      <c r="K88" s="14"/>
      <c r="L88" s="14">
        <v>125</v>
      </c>
      <c r="M88" s="8" t="s">
        <v>303</v>
      </c>
    </row>
    <row r="89" spans="1:13" x14ac:dyDescent="0.2">
      <c r="A89" s="9" t="str">
        <f t="shared" si="3"/>
        <v>1999/12末</v>
      </c>
      <c r="B89" s="9" t="str">
        <f t="shared" si="4"/>
        <v>平成11/12末</v>
      </c>
      <c r="C89" s="16">
        <v>87</v>
      </c>
      <c r="D89" s="16">
        <v>90</v>
      </c>
      <c r="E89" s="17" t="s">
        <v>622</v>
      </c>
      <c r="F89" s="16">
        <v>441</v>
      </c>
      <c r="G89" s="16"/>
      <c r="H89" s="16">
        <v>444</v>
      </c>
      <c r="I89" s="16"/>
      <c r="J89" s="16">
        <v>885</v>
      </c>
      <c r="K89" s="16"/>
      <c r="L89" s="16">
        <v>321</v>
      </c>
      <c r="M89" s="6" t="s">
        <v>303</v>
      </c>
    </row>
    <row r="90" spans="1:13" x14ac:dyDescent="0.2">
      <c r="A90" s="7" t="str">
        <f t="shared" si="3"/>
        <v>1999/12末</v>
      </c>
      <c r="B90" s="7" t="str">
        <f t="shared" si="4"/>
        <v>平成11/12末</v>
      </c>
      <c r="C90" s="14">
        <v>88</v>
      </c>
      <c r="D90" s="14">
        <v>91</v>
      </c>
      <c r="E90" s="15" t="s">
        <v>126</v>
      </c>
      <c r="F90" s="14">
        <v>199</v>
      </c>
      <c r="G90" s="14"/>
      <c r="H90" s="14">
        <v>187</v>
      </c>
      <c r="I90" s="14"/>
      <c r="J90" s="14">
        <v>386</v>
      </c>
      <c r="K90" s="14"/>
      <c r="L90" s="14">
        <v>128</v>
      </c>
      <c r="M90" s="8" t="s">
        <v>303</v>
      </c>
    </row>
    <row r="91" spans="1:13" x14ac:dyDescent="0.2">
      <c r="A91" s="9" t="str">
        <f t="shared" si="3"/>
        <v>1999/12末</v>
      </c>
      <c r="B91" s="9" t="str">
        <f t="shared" si="4"/>
        <v>平成11/12末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70</v>
      </c>
      <c r="I91" s="16"/>
      <c r="J91" s="16">
        <v>147</v>
      </c>
      <c r="K91" s="16"/>
      <c r="L91" s="16">
        <v>61</v>
      </c>
      <c r="M91" s="6" t="s">
        <v>303</v>
      </c>
    </row>
    <row r="92" spans="1:13" x14ac:dyDescent="0.2">
      <c r="A92" s="7" t="str">
        <f t="shared" si="3"/>
        <v>1999/12末</v>
      </c>
      <c r="B92" s="7" t="str">
        <f t="shared" si="4"/>
        <v>平成11/12末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105</v>
      </c>
      <c r="I92" s="14"/>
      <c r="J92" s="14">
        <v>228</v>
      </c>
      <c r="K92" s="14"/>
      <c r="L92" s="14">
        <v>92</v>
      </c>
      <c r="M92" s="8" t="s">
        <v>303</v>
      </c>
    </row>
    <row r="93" spans="1:13" x14ac:dyDescent="0.2">
      <c r="A93" s="9" t="str">
        <f t="shared" si="3"/>
        <v>1999/12末</v>
      </c>
      <c r="B93" s="9" t="str">
        <f t="shared" si="4"/>
        <v>平成11/12末</v>
      </c>
      <c r="C93" s="16">
        <v>91</v>
      </c>
      <c r="D93" s="16">
        <v>95</v>
      </c>
      <c r="E93" s="17" t="s">
        <v>129</v>
      </c>
      <c r="F93" s="16">
        <v>123</v>
      </c>
      <c r="G93" s="16"/>
      <c r="H93" s="16">
        <v>123</v>
      </c>
      <c r="I93" s="16"/>
      <c r="J93" s="16">
        <v>246</v>
      </c>
      <c r="K93" s="16"/>
      <c r="L93" s="16">
        <v>80</v>
      </c>
      <c r="M93" s="6" t="s">
        <v>303</v>
      </c>
    </row>
    <row r="94" spans="1:13" x14ac:dyDescent="0.2">
      <c r="A94" s="7" t="str">
        <f t="shared" si="3"/>
        <v>1999/12末</v>
      </c>
      <c r="B94" s="7" t="str">
        <f t="shared" si="4"/>
        <v>平成11/12末</v>
      </c>
      <c r="C94" s="14">
        <v>92</v>
      </c>
      <c r="D94" s="14">
        <v>96</v>
      </c>
      <c r="E94" s="15" t="s">
        <v>130</v>
      </c>
      <c r="F94" s="14">
        <v>172</v>
      </c>
      <c r="G94" s="14"/>
      <c r="H94" s="14">
        <v>152</v>
      </c>
      <c r="I94" s="14"/>
      <c r="J94" s="14">
        <v>324</v>
      </c>
      <c r="K94" s="14"/>
      <c r="L94" s="14">
        <v>116</v>
      </c>
      <c r="M94" s="8" t="s">
        <v>303</v>
      </c>
    </row>
    <row r="95" spans="1:13" x14ac:dyDescent="0.2">
      <c r="A95" s="9" t="str">
        <f t="shared" si="3"/>
        <v>1999/12末</v>
      </c>
      <c r="B95" s="9" t="str">
        <f t="shared" si="4"/>
        <v>平成11/12末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179</v>
      </c>
      <c r="I95" s="16"/>
      <c r="J95" s="16">
        <v>364</v>
      </c>
      <c r="K95" s="16"/>
      <c r="L95" s="16">
        <v>125</v>
      </c>
      <c r="M95" s="6" t="s">
        <v>303</v>
      </c>
    </row>
    <row r="96" spans="1:13" x14ac:dyDescent="0.2">
      <c r="A96" s="7" t="str">
        <f t="shared" si="3"/>
        <v>1999/12末</v>
      </c>
      <c r="B96" s="7" t="str">
        <f t="shared" si="4"/>
        <v>平成11/12末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195</v>
      </c>
      <c r="I96" s="14"/>
      <c r="J96" s="14">
        <v>393</v>
      </c>
      <c r="K96" s="14"/>
      <c r="L96" s="14">
        <v>139</v>
      </c>
      <c r="M96" s="8" t="s">
        <v>303</v>
      </c>
    </row>
    <row r="97" spans="1:13" x14ac:dyDescent="0.2">
      <c r="A97" s="9" t="str">
        <f t="shared" si="3"/>
        <v>1999/12末</v>
      </c>
      <c r="B97" s="9" t="str">
        <f t="shared" si="4"/>
        <v>平成11/12末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115</v>
      </c>
      <c r="I97" s="16"/>
      <c r="J97" s="16">
        <v>211</v>
      </c>
      <c r="K97" s="16"/>
      <c r="L97" s="16">
        <v>67</v>
      </c>
      <c r="M97" s="6" t="s">
        <v>303</v>
      </c>
    </row>
    <row r="98" spans="1:13" x14ac:dyDescent="0.2">
      <c r="A98" s="7" t="str">
        <f t="shared" si="3"/>
        <v>1999/12末</v>
      </c>
      <c r="B98" s="7" t="str">
        <f t="shared" si="4"/>
        <v>平成11/12末</v>
      </c>
      <c r="C98" s="14">
        <v>96</v>
      </c>
      <c r="D98" s="14">
        <v>120</v>
      </c>
      <c r="E98" s="15" t="s">
        <v>140</v>
      </c>
      <c r="F98" s="14">
        <v>46</v>
      </c>
      <c r="G98" s="14"/>
      <c r="H98" s="14">
        <v>46</v>
      </c>
      <c r="I98" s="14"/>
      <c r="J98" s="14">
        <v>92</v>
      </c>
      <c r="K98" s="14"/>
      <c r="L98" s="14">
        <v>28</v>
      </c>
      <c r="M98" s="8" t="s">
        <v>304</v>
      </c>
    </row>
    <row r="99" spans="1:13" x14ac:dyDescent="0.2">
      <c r="A99" s="9" t="str">
        <f t="shared" si="3"/>
        <v>1999/12末</v>
      </c>
      <c r="B99" s="9" t="str">
        <f t="shared" si="4"/>
        <v>平成11/12末</v>
      </c>
      <c r="C99" s="16">
        <v>97</v>
      </c>
      <c r="D99" s="16">
        <v>140</v>
      </c>
      <c r="E99" s="17" t="s">
        <v>141</v>
      </c>
      <c r="F99" s="16">
        <v>537</v>
      </c>
      <c r="G99" s="16"/>
      <c r="H99" s="16">
        <v>572</v>
      </c>
      <c r="I99" s="16"/>
      <c r="J99" s="16">
        <v>1109</v>
      </c>
      <c r="K99" s="16"/>
      <c r="L99" s="16">
        <v>364</v>
      </c>
      <c r="M99" s="6" t="s">
        <v>304</v>
      </c>
    </row>
    <row r="100" spans="1:13" x14ac:dyDescent="0.2">
      <c r="A100" s="7" t="str">
        <f>A99</f>
        <v>1999/12末</v>
      </c>
      <c r="B100" s="7" t="str">
        <f>B99</f>
        <v>平成11/12末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454</v>
      </c>
      <c r="I100" s="14"/>
      <c r="J100" s="14">
        <v>935</v>
      </c>
      <c r="K100" s="14"/>
      <c r="L100" s="14">
        <v>306</v>
      </c>
      <c r="M100" s="8" t="s">
        <v>304</v>
      </c>
    </row>
    <row r="101" spans="1:13" x14ac:dyDescent="0.2">
      <c r="A101" s="9" t="str">
        <f t="shared" si="3"/>
        <v>1999/12末</v>
      </c>
      <c r="B101" s="9" t="str">
        <f t="shared" si="4"/>
        <v>平成11/12末</v>
      </c>
      <c r="C101" s="16">
        <v>99</v>
      </c>
      <c r="D101" s="16">
        <v>142</v>
      </c>
      <c r="E101" s="17" t="s">
        <v>143</v>
      </c>
      <c r="F101" s="16">
        <v>541</v>
      </c>
      <c r="G101" s="16"/>
      <c r="H101" s="16">
        <v>575</v>
      </c>
      <c r="I101" s="16"/>
      <c r="J101" s="16">
        <v>1116</v>
      </c>
      <c r="K101" s="16"/>
      <c r="L101" s="16">
        <v>421</v>
      </c>
      <c r="M101" s="6" t="s">
        <v>304</v>
      </c>
    </row>
    <row r="102" spans="1:13" x14ac:dyDescent="0.2">
      <c r="A102" s="7" t="str">
        <f t="shared" si="3"/>
        <v>1999/12末</v>
      </c>
      <c r="B102" s="7" t="str">
        <f t="shared" si="4"/>
        <v>平成11/12末</v>
      </c>
      <c r="C102" s="14">
        <v>100</v>
      </c>
      <c r="D102" s="14">
        <v>143</v>
      </c>
      <c r="E102" s="15" t="s">
        <v>144</v>
      </c>
      <c r="F102" s="14">
        <v>360</v>
      </c>
      <c r="G102" s="14"/>
      <c r="H102" s="14">
        <v>359</v>
      </c>
      <c r="I102" s="14"/>
      <c r="J102" s="14">
        <v>719</v>
      </c>
      <c r="K102" s="14"/>
      <c r="L102" s="14">
        <v>333</v>
      </c>
      <c r="M102" s="8" t="s">
        <v>304</v>
      </c>
    </row>
    <row r="103" spans="1:13" x14ac:dyDescent="0.2">
      <c r="A103" s="9" t="str">
        <f t="shared" si="3"/>
        <v>1999/12末</v>
      </c>
      <c r="B103" s="9" t="str">
        <f t="shared" si="4"/>
        <v>平成11/12末</v>
      </c>
      <c r="C103" s="16">
        <v>101</v>
      </c>
      <c r="D103" s="16">
        <v>144</v>
      </c>
      <c r="E103" s="17" t="s">
        <v>145</v>
      </c>
      <c r="F103" s="16">
        <v>39</v>
      </c>
      <c r="G103" s="16"/>
      <c r="H103" s="16">
        <v>44</v>
      </c>
      <c r="I103" s="16"/>
      <c r="J103" s="16">
        <v>83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3"/>
        <v>1999/12末</v>
      </c>
      <c r="B104" s="7" t="str">
        <f t="shared" si="4"/>
        <v>平成11/12末</v>
      </c>
      <c r="C104" s="14">
        <v>102</v>
      </c>
      <c r="D104" s="14">
        <v>145</v>
      </c>
      <c r="E104" s="15" t="s">
        <v>146</v>
      </c>
      <c r="F104" s="14">
        <v>269</v>
      </c>
      <c r="G104" s="14"/>
      <c r="H104" s="14">
        <v>250</v>
      </c>
      <c r="I104" s="14"/>
      <c r="J104" s="14">
        <v>519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3"/>
        <v>1999/12末</v>
      </c>
      <c r="B105" s="9" t="str">
        <f t="shared" si="4"/>
        <v>平成11/12末</v>
      </c>
      <c r="C105" s="16">
        <v>103</v>
      </c>
      <c r="D105" s="16">
        <v>146</v>
      </c>
      <c r="E105" s="17" t="s">
        <v>147</v>
      </c>
      <c r="F105" s="16">
        <v>210</v>
      </c>
      <c r="G105" s="16"/>
      <c r="H105" s="16">
        <v>224</v>
      </c>
      <c r="I105" s="16"/>
      <c r="J105" s="16">
        <v>434</v>
      </c>
      <c r="K105" s="16"/>
      <c r="L105" s="16">
        <v>148</v>
      </c>
      <c r="M105" s="6" t="s">
        <v>304</v>
      </c>
    </row>
    <row r="106" spans="1:13" x14ac:dyDescent="0.2">
      <c r="A106" s="7" t="str">
        <f t="shared" si="3"/>
        <v>1999/12末</v>
      </c>
      <c r="B106" s="7" t="str">
        <f t="shared" si="4"/>
        <v>平成11/12末</v>
      </c>
      <c r="C106" s="14">
        <v>104</v>
      </c>
      <c r="D106" s="14">
        <v>147</v>
      </c>
      <c r="E106" s="15" t="s">
        <v>148</v>
      </c>
      <c r="F106" s="14">
        <v>136</v>
      </c>
      <c r="G106" s="14"/>
      <c r="H106" s="14">
        <v>149</v>
      </c>
      <c r="I106" s="14"/>
      <c r="J106" s="14">
        <v>285</v>
      </c>
      <c r="K106" s="14"/>
      <c r="L106" s="14">
        <v>80</v>
      </c>
      <c r="M106" s="8" t="s">
        <v>304</v>
      </c>
    </row>
    <row r="107" spans="1:13" x14ac:dyDescent="0.2">
      <c r="A107" s="9" t="str">
        <f t="shared" si="3"/>
        <v>1999/12末</v>
      </c>
      <c r="B107" s="9" t="str">
        <f t="shared" si="4"/>
        <v>平成11/12末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3"/>
        <v>1999/12末</v>
      </c>
      <c r="B108" s="7" t="str">
        <f t="shared" si="4"/>
        <v>平成11/12末</v>
      </c>
      <c r="C108" s="14">
        <v>106</v>
      </c>
      <c r="D108" s="14">
        <v>110</v>
      </c>
      <c r="E108" s="15" t="s">
        <v>150</v>
      </c>
      <c r="F108" s="14">
        <v>251</v>
      </c>
      <c r="G108" s="14"/>
      <c r="H108" s="14">
        <v>286</v>
      </c>
      <c r="I108" s="14"/>
      <c r="J108" s="14">
        <v>537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3"/>
        <v>1999/12末</v>
      </c>
      <c r="B109" s="9" t="str">
        <f t="shared" si="4"/>
        <v>平成11/12末</v>
      </c>
      <c r="C109" s="16">
        <v>107</v>
      </c>
      <c r="D109" s="16">
        <v>111</v>
      </c>
      <c r="E109" s="17" t="s">
        <v>151</v>
      </c>
      <c r="F109" s="16">
        <v>224</v>
      </c>
      <c r="G109" s="16"/>
      <c r="H109" s="16">
        <v>217</v>
      </c>
      <c r="I109" s="16"/>
      <c r="J109" s="16">
        <v>441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3"/>
        <v>1999/12末</v>
      </c>
      <c r="B110" s="7" t="str">
        <f t="shared" si="4"/>
        <v>平成11/12末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104</v>
      </c>
      <c r="I110" s="14"/>
      <c r="J110" s="14">
        <v>205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3"/>
        <v>1999/12末</v>
      </c>
      <c r="B111" s="9" t="str">
        <f t="shared" si="4"/>
        <v>平成11/12末</v>
      </c>
      <c r="C111" s="16">
        <v>109</v>
      </c>
      <c r="D111" s="16">
        <v>113</v>
      </c>
      <c r="E111" s="17" t="s">
        <v>623</v>
      </c>
      <c r="F111" s="16">
        <v>65</v>
      </c>
      <c r="G111" s="16"/>
      <c r="H111" s="16">
        <v>84</v>
      </c>
      <c r="I111" s="16"/>
      <c r="J111" s="16">
        <v>149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3"/>
        <v>1999/12末</v>
      </c>
      <c r="B112" s="7" t="str">
        <f t="shared" si="4"/>
        <v>平成11/12末</v>
      </c>
      <c r="C112" s="14">
        <v>110</v>
      </c>
      <c r="D112" s="14">
        <v>114</v>
      </c>
      <c r="E112" s="15" t="s">
        <v>153</v>
      </c>
      <c r="F112" s="14">
        <v>255</v>
      </c>
      <c r="G112" s="14"/>
      <c r="H112" s="14">
        <v>242</v>
      </c>
      <c r="I112" s="14"/>
      <c r="J112" s="14">
        <v>497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3"/>
        <v>1999/12末</v>
      </c>
      <c r="B113" s="9" t="str">
        <f t="shared" si="4"/>
        <v>平成11/12末</v>
      </c>
      <c r="C113" s="16">
        <v>111</v>
      </c>
      <c r="D113" s="16">
        <v>115</v>
      </c>
      <c r="E113" s="17" t="s">
        <v>154</v>
      </c>
      <c r="F113" s="16">
        <v>512</v>
      </c>
      <c r="G113" s="16"/>
      <c r="H113" s="16">
        <v>509</v>
      </c>
      <c r="I113" s="16"/>
      <c r="J113" s="16">
        <v>1021</v>
      </c>
      <c r="K113" s="16"/>
      <c r="L113" s="16">
        <v>340</v>
      </c>
      <c r="M113" s="6" t="s">
        <v>305</v>
      </c>
    </row>
    <row r="114" spans="1:13" x14ac:dyDescent="0.2">
      <c r="A114" s="7" t="str">
        <f t="shared" si="3"/>
        <v>1999/12末</v>
      </c>
      <c r="B114" s="7" t="str">
        <f t="shared" si="4"/>
        <v>平成11/12末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3"/>
        <v>1999/12末</v>
      </c>
      <c r="B115" s="9" t="str">
        <f t="shared" si="4"/>
        <v>平成11/12末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3"/>
        <v>1999/12末</v>
      </c>
      <c r="B116" s="7" t="str">
        <f t="shared" si="4"/>
        <v>平成11/12末</v>
      </c>
      <c r="C116" s="14">
        <v>114</v>
      </c>
      <c r="D116" s="14">
        <v>118</v>
      </c>
      <c r="E116" s="15" t="s">
        <v>157</v>
      </c>
      <c r="F116" s="14">
        <v>265</v>
      </c>
      <c r="G116" s="14"/>
      <c r="H116" s="14">
        <v>251</v>
      </c>
      <c r="I116" s="14"/>
      <c r="J116" s="14">
        <v>516</v>
      </c>
      <c r="K116" s="14"/>
      <c r="L116" s="14">
        <v>150</v>
      </c>
      <c r="M116" s="8" t="s">
        <v>305</v>
      </c>
    </row>
    <row r="117" spans="1:13" x14ac:dyDescent="0.2">
      <c r="A117" s="9" t="str">
        <f t="shared" si="3"/>
        <v>1999/12末</v>
      </c>
      <c r="B117" s="9" t="str">
        <f t="shared" si="4"/>
        <v>平成11/12末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3"/>
        <v>1999/12末</v>
      </c>
      <c r="B118" s="7" t="str">
        <f t="shared" si="4"/>
        <v>平成11/12末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71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3"/>
        <v>1999/12末</v>
      </c>
      <c r="B119" s="9" t="str">
        <f t="shared" si="4"/>
        <v>平成11/12末</v>
      </c>
      <c r="C119" s="16">
        <v>117</v>
      </c>
      <c r="D119" s="16">
        <v>123</v>
      </c>
      <c r="E119" s="17" t="s">
        <v>160</v>
      </c>
      <c r="F119" s="16">
        <v>411</v>
      </c>
      <c r="G119" s="16"/>
      <c r="H119" s="16">
        <v>418</v>
      </c>
      <c r="I119" s="16"/>
      <c r="J119" s="16">
        <v>829</v>
      </c>
      <c r="K119" s="16"/>
      <c r="L119" s="16">
        <v>245</v>
      </c>
      <c r="M119" s="6" t="s">
        <v>305</v>
      </c>
    </row>
    <row r="120" spans="1:13" x14ac:dyDescent="0.2">
      <c r="A120" s="7" t="str">
        <f t="shared" si="3"/>
        <v>1999/12末</v>
      </c>
      <c r="B120" s="7" t="str">
        <f t="shared" si="4"/>
        <v>平成11/12末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180</v>
      </c>
      <c r="I120" s="14"/>
      <c r="J120" s="14">
        <v>338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3"/>
        <v>1999/12末</v>
      </c>
      <c r="B121" s="9" t="str">
        <f t="shared" si="4"/>
        <v>平成11/12末</v>
      </c>
      <c r="C121" s="16">
        <v>119</v>
      </c>
      <c r="D121" s="16">
        <v>125</v>
      </c>
      <c r="E121" s="17" t="s">
        <v>683</v>
      </c>
      <c r="F121" s="16">
        <v>312</v>
      </c>
      <c r="G121" s="16"/>
      <c r="H121" s="16">
        <v>324</v>
      </c>
      <c r="I121" s="16"/>
      <c r="J121" s="16">
        <v>636</v>
      </c>
      <c r="K121" s="16"/>
      <c r="L121" s="16">
        <v>183</v>
      </c>
      <c r="M121" s="6" t="s">
        <v>305</v>
      </c>
    </row>
    <row r="122" spans="1:13" x14ac:dyDescent="0.2">
      <c r="A122" s="7" t="str">
        <f t="shared" si="3"/>
        <v>1999/12末</v>
      </c>
      <c r="B122" s="7" t="str">
        <f t="shared" si="4"/>
        <v>平成11/12末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60</v>
      </c>
      <c r="M122" s="8" t="s">
        <v>305</v>
      </c>
    </row>
    <row r="123" spans="1:13" x14ac:dyDescent="0.2">
      <c r="A123" s="9" t="str">
        <f t="shared" si="3"/>
        <v>1999/12末</v>
      </c>
      <c r="B123" s="9" t="str">
        <f t="shared" si="4"/>
        <v>平成11/12末</v>
      </c>
      <c r="C123" s="16">
        <v>121</v>
      </c>
      <c r="D123" s="16">
        <v>127</v>
      </c>
      <c r="E123" s="17" t="s">
        <v>164</v>
      </c>
      <c r="F123" s="16">
        <v>36</v>
      </c>
      <c r="G123" s="16"/>
      <c r="H123" s="16">
        <v>43</v>
      </c>
      <c r="I123" s="16"/>
      <c r="J123" s="16">
        <v>79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3"/>
        <v>1999/12末</v>
      </c>
      <c r="B124" s="7" t="str">
        <f t="shared" si="4"/>
        <v>平成11/12末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135</v>
      </c>
      <c r="I124" s="14"/>
      <c r="J124" s="14">
        <v>261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3"/>
        <v>1999/12末</v>
      </c>
      <c r="B125" s="9" t="str">
        <f t="shared" si="4"/>
        <v>平成11/12末</v>
      </c>
      <c r="C125" s="16">
        <v>123</v>
      </c>
      <c r="D125" s="16">
        <v>129</v>
      </c>
      <c r="E125" s="17" t="s">
        <v>166</v>
      </c>
      <c r="F125" s="16">
        <v>94</v>
      </c>
      <c r="G125" s="16"/>
      <c r="H125" s="16">
        <v>109</v>
      </c>
      <c r="I125" s="16"/>
      <c r="J125" s="16">
        <v>203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3"/>
        <v>1999/12末</v>
      </c>
      <c r="B126" s="7" t="str">
        <f t="shared" si="4"/>
        <v>平成11/12末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216</v>
      </c>
      <c r="I126" s="14"/>
      <c r="J126" s="14">
        <v>415</v>
      </c>
      <c r="K126" s="14"/>
      <c r="L126" s="14">
        <v>103</v>
      </c>
      <c r="M126" s="8" t="s">
        <v>306</v>
      </c>
    </row>
    <row r="127" spans="1:13" x14ac:dyDescent="0.2">
      <c r="A127" s="9" t="str">
        <f t="shared" ref="A127:A190" si="5">A126</f>
        <v>1999/12末</v>
      </c>
      <c r="B127" s="9" t="str">
        <f t="shared" ref="B127:B190" si="6">B126</f>
        <v>平成11/12末</v>
      </c>
      <c r="C127" s="16">
        <v>125</v>
      </c>
      <c r="D127" s="16">
        <v>151</v>
      </c>
      <c r="E127" s="17" t="s">
        <v>170</v>
      </c>
      <c r="F127" s="16">
        <v>405</v>
      </c>
      <c r="G127" s="16"/>
      <c r="H127" s="16">
        <v>396</v>
      </c>
      <c r="I127" s="16"/>
      <c r="J127" s="16">
        <v>801</v>
      </c>
      <c r="K127" s="16"/>
      <c r="L127" s="16">
        <v>225</v>
      </c>
      <c r="M127" s="6" t="s">
        <v>306</v>
      </c>
    </row>
    <row r="128" spans="1:13" x14ac:dyDescent="0.2">
      <c r="A128" s="7" t="str">
        <f t="shared" si="5"/>
        <v>1999/12末</v>
      </c>
      <c r="B128" s="7" t="str">
        <f t="shared" si="6"/>
        <v>平成11/12末</v>
      </c>
      <c r="C128" s="14">
        <v>126</v>
      </c>
      <c r="D128" s="14">
        <v>152</v>
      </c>
      <c r="E128" s="15" t="s">
        <v>171</v>
      </c>
      <c r="F128" s="14">
        <v>395</v>
      </c>
      <c r="G128" s="14"/>
      <c r="H128" s="14">
        <v>423</v>
      </c>
      <c r="I128" s="14"/>
      <c r="J128" s="14">
        <v>818</v>
      </c>
      <c r="K128" s="14"/>
      <c r="L128" s="14">
        <v>224</v>
      </c>
      <c r="M128" s="8" t="s">
        <v>306</v>
      </c>
    </row>
    <row r="129" spans="1:13" x14ac:dyDescent="0.2">
      <c r="A129" s="9" t="str">
        <f>A128</f>
        <v>1999/12末</v>
      </c>
      <c r="B129" s="9" t="str">
        <f>B128</f>
        <v>平成11/12末</v>
      </c>
      <c r="C129" s="16">
        <v>127</v>
      </c>
      <c r="D129" s="16">
        <v>153</v>
      </c>
      <c r="E129" s="17" t="s">
        <v>172</v>
      </c>
      <c r="F129" s="16">
        <v>184</v>
      </c>
      <c r="G129" s="16"/>
      <c r="H129" s="16">
        <v>197</v>
      </c>
      <c r="I129" s="16"/>
      <c r="J129" s="16">
        <v>381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5"/>
        <v>1999/12末</v>
      </c>
      <c r="B130" s="7" t="str">
        <f t="shared" si="6"/>
        <v>平成11/12末</v>
      </c>
      <c r="C130" s="14">
        <v>128</v>
      </c>
      <c r="D130" s="14">
        <v>154</v>
      </c>
      <c r="E130" s="15" t="s">
        <v>173</v>
      </c>
      <c r="F130" s="14">
        <v>170</v>
      </c>
      <c r="G130" s="14"/>
      <c r="H130" s="14">
        <v>185</v>
      </c>
      <c r="I130" s="14"/>
      <c r="J130" s="14">
        <v>355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5"/>
        <v>1999/12末</v>
      </c>
      <c r="B131" s="9" t="str">
        <f t="shared" si="6"/>
        <v>平成11/12末</v>
      </c>
      <c r="C131" s="16">
        <v>129</v>
      </c>
      <c r="D131" s="16">
        <v>155</v>
      </c>
      <c r="E131" s="17" t="s">
        <v>174</v>
      </c>
      <c r="F131" s="16">
        <v>137</v>
      </c>
      <c r="G131" s="16"/>
      <c r="H131" s="16">
        <v>131</v>
      </c>
      <c r="I131" s="16"/>
      <c r="J131" s="16">
        <v>268</v>
      </c>
      <c r="K131" s="16"/>
      <c r="L131" s="16">
        <v>87</v>
      </c>
      <c r="M131" s="6" t="s">
        <v>306</v>
      </c>
    </row>
    <row r="132" spans="1:13" x14ac:dyDescent="0.2">
      <c r="A132" s="7" t="str">
        <f t="shared" si="5"/>
        <v>1999/12末</v>
      </c>
      <c r="B132" s="7" t="str">
        <f t="shared" si="6"/>
        <v>平成11/12末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si="5"/>
        <v>1999/12末</v>
      </c>
      <c r="B133" s="9" t="str">
        <f t="shared" si="6"/>
        <v>平成11/12末</v>
      </c>
      <c r="C133" s="16">
        <v>131</v>
      </c>
      <c r="D133" s="16">
        <v>158</v>
      </c>
      <c r="E133" s="17" t="s">
        <v>176</v>
      </c>
      <c r="F133" s="16">
        <v>18</v>
      </c>
      <c r="G133" s="16"/>
      <c r="H133" s="16">
        <v>80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5"/>
        <v>1999/12末</v>
      </c>
      <c r="B134" s="7" t="str">
        <f t="shared" si="6"/>
        <v>平成11/12末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51</v>
      </c>
      <c r="I134" s="14"/>
      <c r="J134" s="14">
        <v>77</v>
      </c>
      <c r="K134" s="14"/>
      <c r="L134" s="14">
        <v>73</v>
      </c>
      <c r="M134" s="8" t="s">
        <v>307</v>
      </c>
    </row>
    <row r="135" spans="1:13" x14ac:dyDescent="0.2">
      <c r="A135" s="9" t="str">
        <f t="shared" si="5"/>
        <v>1999/12末</v>
      </c>
      <c r="B135" s="9" t="str">
        <f t="shared" si="6"/>
        <v>平成11/12末</v>
      </c>
      <c r="C135" s="16">
        <v>133</v>
      </c>
      <c r="D135" s="16">
        <v>160</v>
      </c>
      <c r="E135" s="17" t="s">
        <v>624</v>
      </c>
      <c r="F135" s="16">
        <v>96</v>
      </c>
      <c r="G135" s="16"/>
      <c r="H135" s="16">
        <v>87</v>
      </c>
      <c r="I135" s="16"/>
      <c r="J135" s="16">
        <v>183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5"/>
        <v>1999/12末</v>
      </c>
      <c r="B136" s="7" t="str">
        <f t="shared" si="6"/>
        <v>平成11/12末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173</v>
      </c>
      <c r="I136" s="14"/>
      <c r="J136" s="14">
        <v>357</v>
      </c>
      <c r="K136" s="14"/>
      <c r="L136" s="14">
        <v>122</v>
      </c>
      <c r="M136" s="8" t="s">
        <v>307</v>
      </c>
    </row>
    <row r="137" spans="1:13" x14ac:dyDescent="0.2">
      <c r="A137" s="9" t="str">
        <f t="shared" si="5"/>
        <v>1999/12末</v>
      </c>
      <c r="B137" s="9" t="str">
        <f t="shared" si="6"/>
        <v>平成11/12末</v>
      </c>
      <c r="C137" s="16">
        <v>135</v>
      </c>
      <c r="D137" s="16">
        <v>162</v>
      </c>
      <c r="E137" s="17" t="s">
        <v>179</v>
      </c>
      <c r="F137" s="16">
        <v>108</v>
      </c>
      <c r="G137" s="16"/>
      <c r="H137" s="16">
        <v>95</v>
      </c>
      <c r="I137" s="16"/>
      <c r="J137" s="16">
        <v>203</v>
      </c>
      <c r="K137" s="16"/>
      <c r="L137" s="16">
        <v>78</v>
      </c>
      <c r="M137" s="6" t="s">
        <v>307</v>
      </c>
    </row>
    <row r="138" spans="1:13" x14ac:dyDescent="0.2">
      <c r="A138" s="7" t="str">
        <f t="shared" si="5"/>
        <v>1999/12末</v>
      </c>
      <c r="B138" s="7" t="str">
        <f t="shared" si="6"/>
        <v>平成11/12末</v>
      </c>
      <c r="C138" s="14">
        <v>136</v>
      </c>
      <c r="D138" s="14">
        <v>163</v>
      </c>
      <c r="E138" s="15" t="s">
        <v>180</v>
      </c>
      <c r="F138" s="14">
        <v>64</v>
      </c>
      <c r="G138" s="14"/>
      <c r="H138" s="14">
        <v>64</v>
      </c>
      <c r="I138" s="14"/>
      <c r="J138" s="14">
        <v>128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5"/>
        <v>1999/12末</v>
      </c>
      <c r="B139" s="9" t="str">
        <f t="shared" si="6"/>
        <v>平成11/12末</v>
      </c>
      <c r="C139" s="16">
        <v>137</v>
      </c>
      <c r="D139" s="16">
        <v>164</v>
      </c>
      <c r="E139" s="17" t="s">
        <v>181</v>
      </c>
      <c r="F139" s="16">
        <v>95</v>
      </c>
      <c r="G139" s="16"/>
      <c r="H139" s="16">
        <v>111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5"/>
        <v>1999/12末</v>
      </c>
      <c r="B140" s="7" t="str">
        <f t="shared" si="6"/>
        <v>平成11/12末</v>
      </c>
      <c r="C140" s="14">
        <v>138</v>
      </c>
      <c r="D140" s="14">
        <v>165</v>
      </c>
      <c r="E140" s="15" t="s">
        <v>182</v>
      </c>
      <c r="F140" s="14">
        <v>71</v>
      </c>
      <c r="G140" s="14"/>
      <c r="H140" s="14">
        <v>79</v>
      </c>
      <c r="I140" s="14"/>
      <c r="J140" s="14">
        <v>150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5"/>
        <v>1999/12末</v>
      </c>
      <c r="B141" s="9" t="str">
        <f t="shared" si="6"/>
        <v>平成11/12末</v>
      </c>
      <c r="C141" s="16">
        <v>139</v>
      </c>
      <c r="D141" s="16">
        <v>166</v>
      </c>
      <c r="E141" s="17" t="s">
        <v>183</v>
      </c>
      <c r="F141" s="16">
        <v>181</v>
      </c>
      <c r="G141" s="16"/>
      <c r="H141" s="16">
        <v>203</v>
      </c>
      <c r="I141" s="16"/>
      <c r="J141" s="16">
        <v>384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5"/>
        <v>1999/12末</v>
      </c>
      <c r="B142" s="7" t="str">
        <f t="shared" si="6"/>
        <v>平成11/12末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202</v>
      </c>
      <c r="I142" s="14"/>
      <c r="J142" s="14">
        <v>410</v>
      </c>
      <c r="K142" s="14"/>
      <c r="L142" s="14">
        <v>121</v>
      </c>
      <c r="M142" s="8" t="s">
        <v>307</v>
      </c>
    </row>
    <row r="143" spans="1:13" x14ac:dyDescent="0.2">
      <c r="A143" s="9" t="str">
        <f t="shared" si="5"/>
        <v>1999/12末</v>
      </c>
      <c r="B143" s="9" t="str">
        <f t="shared" si="6"/>
        <v>平成11/12末</v>
      </c>
      <c r="C143" s="16">
        <v>141</v>
      </c>
      <c r="D143" s="16">
        <v>168</v>
      </c>
      <c r="E143" s="17" t="s">
        <v>185</v>
      </c>
      <c r="F143" s="16">
        <v>348</v>
      </c>
      <c r="G143" s="16"/>
      <c r="H143" s="16">
        <v>316</v>
      </c>
      <c r="I143" s="16"/>
      <c r="J143" s="16">
        <v>664</v>
      </c>
      <c r="K143" s="16"/>
      <c r="L143" s="16">
        <v>224</v>
      </c>
      <c r="M143" s="6" t="s">
        <v>307</v>
      </c>
    </row>
    <row r="144" spans="1:13" x14ac:dyDescent="0.2">
      <c r="A144" s="7" t="str">
        <f t="shared" si="5"/>
        <v>1999/12末</v>
      </c>
      <c r="B144" s="7" t="str">
        <f t="shared" si="6"/>
        <v>平成11/12末</v>
      </c>
      <c r="C144" s="14">
        <v>142</v>
      </c>
      <c r="D144" s="14">
        <v>169</v>
      </c>
      <c r="E144" s="15" t="s">
        <v>186</v>
      </c>
      <c r="F144" s="14">
        <v>191</v>
      </c>
      <c r="G144" s="14"/>
      <c r="H144" s="14">
        <v>200</v>
      </c>
      <c r="I144" s="14"/>
      <c r="J144" s="14">
        <v>391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5"/>
        <v>1999/12末</v>
      </c>
      <c r="B145" s="9" t="str">
        <f t="shared" si="6"/>
        <v>平成11/12末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567</v>
      </c>
      <c r="I145" s="16"/>
      <c r="J145" s="16">
        <v>1116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5"/>
        <v>1999/12末</v>
      </c>
      <c r="B146" s="7" t="str">
        <f t="shared" si="6"/>
        <v>平成11/12末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341</v>
      </c>
      <c r="I146" s="14"/>
      <c r="J146" s="14">
        <v>680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5"/>
        <v>1999/12末</v>
      </c>
      <c r="B147" s="9" t="str">
        <f t="shared" si="6"/>
        <v>平成11/12末</v>
      </c>
      <c r="C147" s="16">
        <v>145</v>
      </c>
      <c r="D147" s="16">
        <v>172</v>
      </c>
      <c r="E147" s="17" t="s">
        <v>189</v>
      </c>
      <c r="F147" s="16">
        <v>488</v>
      </c>
      <c r="G147" s="16"/>
      <c r="H147" s="16">
        <v>472</v>
      </c>
      <c r="I147" s="16"/>
      <c r="J147" s="16">
        <v>960</v>
      </c>
      <c r="K147" s="16"/>
      <c r="L147" s="16">
        <v>300</v>
      </c>
      <c r="M147" s="6" t="s">
        <v>307</v>
      </c>
    </row>
    <row r="148" spans="1:13" x14ac:dyDescent="0.2">
      <c r="A148" s="7" t="str">
        <f t="shared" si="5"/>
        <v>1999/12末</v>
      </c>
      <c r="B148" s="7" t="str">
        <f t="shared" si="6"/>
        <v>平成11/12末</v>
      </c>
      <c r="C148" s="14">
        <v>146</v>
      </c>
      <c r="D148" s="14">
        <v>173</v>
      </c>
      <c r="E148" s="15" t="s">
        <v>190</v>
      </c>
      <c r="F148" s="14">
        <v>302</v>
      </c>
      <c r="G148" s="14"/>
      <c r="H148" s="14">
        <v>281</v>
      </c>
      <c r="I148" s="14"/>
      <c r="J148" s="14">
        <v>583</v>
      </c>
      <c r="K148" s="14"/>
      <c r="L148" s="14">
        <v>164</v>
      </c>
      <c r="M148" s="8" t="s">
        <v>307</v>
      </c>
    </row>
    <row r="149" spans="1:13" x14ac:dyDescent="0.2">
      <c r="A149" s="9" t="str">
        <f t="shared" si="5"/>
        <v>1999/12末</v>
      </c>
      <c r="B149" s="9" t="str">
        <f t="shared" si="6"/>
        <v>平成11/12末</v>
      </c>
      <c r="C149" s="16">
        <v>147</v>
      </c>
      <c r="D149" s="16">
        <v>174</v>
      </c>
      <c r="E149" s="17" t="s">
        <v>625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5"/>
        <v>1999/12末</v>
      </c>
      <c r="B150" s="7" t="str">
        <f t="shared" si="6"/>
        <v>平成11/12末</v>
      </c>
      <c r="C150" s="14">
        <v>148</v>
      </c>
      <c r="D150" s="14">
        <v>175</v>
      </c>
      <c r="E150" s="15" t="s">
        <v>626</v>
      </c>
      <c r="F150" s="14">
        <v>224</v>
      </c>
      <c r="G150" s="14"/>
      <c r="H150" s="14">
        <v>214</v>
      </c>
      <c r="I150" s="14"/>
      <c r="J150" s="14">
        <v>438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5"/>
        <v>1999/12末</v>
      </c>
      <c r="B151" s="9" t="str">
        <f t="shared" si="6"/>
        <v>平成11/12末</v>
      </c>
      <c r="C151" s="16">
        <v>149</v>
      </c>
      <c r="D151" s="16">
        <v>176</v>
      </c>
      <c r="E151" s="17" t="s">
        <v>627</v>
      </c>
      <c r="F151" s="16">
        <v>145</v>
      </c>
      <c r="G151" s="16"/>
      <c r="H151" s="16">
        <v>158</v>
      </c>
      <c r="I151" s="16"/>
      <c r="J151" s="16">
        <v>303</v>
      </c>
      <c r="K151" s="16"/>
      <c r="L151" s="16">
        <v>96</v>
      </c>
      <c r="M151" s="6" t="s">
        <v>307</v>
      </c>
    </row>
    <row r="152" spans="1:13" x14ac:dyDescent="0.2">
      <c r="A152" s="7" t="str">
        <f t="shared" si="5"/>
        <v>1999/12末</v>
      </c>
      <c r="B152" s="7" t="str">
        <f t="shared" si="6"/>
        <v>平成11/12末</v>
      </c>
      <c r="C152" s="14">
        <v>150</v>
      </c>
      <c r="D152" s="14">
        <v>177</v>
      </c>
      <c r="E152" s="15" t="s">
        <v>191</v>
      </c>
      <c r="F152" s="14">
        <v>69</v>
      </c>
      <c r="G152" s="14"/>
      <c r="H152" s="14">
        <v>70</v>
      </c>
      <c r="I152" s="14"/>
      <c r="J152" s="14">
        <v>139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5"/>
        <v>1999/12末</v>
      </c>
      <c r="B153" s="9" t="str">
        <f t="shared" si="6"/>
        <v>平成11/12末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68</v>
      </c>
      <c r="I153" s="16"/>
      <c r="J153" s="16">
        <v>128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5"/>
        <v>1999/12末</v>
      </c>
      <c r="B154" s="7" t="str">
        <f t="shared" si="6"/>
        <v>平成11/12末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230</v>
      </c>
      <c r="I154" s="14"/>
      <c r="J154" s="14">
        <v>453</v>
      </c>
      <c r="K154" s="14"/>
      <c r="L154" s="14">
        <v>152</v>
      </c>
      <c r="M154" s="8" t="s">
        <v>307</v>
      </c>
    </row>
    <row r="155" spans="1:13" x14ac:dyDescent="0.2">
      <c r="A155" s="9" t="str">
        <f t="shared" si="5"/>
        <v>1999/12末</v>
      </c>
      <c r="B155" s="9" t="str">
        <f t="shared" si="6"/>
        <v>平成11/12末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153</v>
      </c>
      <c r="I155" s="16"/>
      <c r="J155" s="16">
        <v>288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5"/>
        <v>1999/12末</v>
      </c>
      <c r="B156" s="7" t="str">
        <f t="shared" si="6"/>
        <v>平成11/12末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5"/>
        <v>1999/12末</v>
      </c>
      <c r="B157" s="9" t="str">
        <f t="shared" si="6"/>
        <v>平成11/12末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5"/>
        <v>1999/12末</v>
      </c>
      <c r="B158" s="7" t="str">
        <f t="shared" si="6"/>
        <v>平成11/12末</v>
      </c>
      <c r="C158" s="14">
        <v>156</v>
      </c>
      <c r="D158" s="14">
        <v>183</v>
      </c>
      <c r="E158" s="15" t="s">
        <v>199</v>
      </c>
      <c r="F158" s="14">
        <v>507</v>
      </c>
      <c r="G158" s="14"/>
      <c r="H158" s="14">
        <v>546</v>
      </c>
      <c r="I158" s="14"/>
      <c r="J158" s="14">
        <v>1053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5"/>
        <v>1999/12末</v>
      </c>
      <c r="B159" s="9" t="str">
        <f t="shared" si="6"/>
        <v>平成11/12末</v>
      </c>
      <c r="C159" s="16">
        <v>157</v>
      </c>
      <c r="D159" s="16">
        <v>184</v>
      </c>
      <c r="E159" s="17" t="s">
        <v>200</v>
      </c>
      <c r="F159" s="16">
        <v>162</v>
      </c>
      <c r="G159" s="16"/>
      <c r="H159" s="16">
        <v>148</v>
      </c>
      <c r="I159" s="16"/>
      <c r="J159" s="16">
        <v>310</v>
      </c>
      <c r="K159" s="16"/>
      <c r="L159" s="16">
        <v>80</v>
      </c>
      <c r="M159" s="6" t="s">
        <v>308</v>
      </c>
    </row>
    <row r="160" spans="1:13" x14ac:dyDescent="0.2">
      <c r="A160" s="7" t="str">
        <f t="shared" si="5"/>
        <v>1999/12末</v>
      </c>
      <c r="B160" s="7" t="str">
        <f t="shared" si="6"/>
        <v>平成11/12末</v>
      </c>
      <c r="C160" s="14">
        <v>158</v>
      </c>
      <c r="D160" s="14">
        <v>185</v>
      </c>
      <c r="E160" s="15" t="s">
        <v>201</v>
      </c>
      <c r="F160" s="14">
        <v>135</v>
      </c>
      <c r="G160" s="14"/>
      <c r="H160" s="14">
        <v>146</v>
      </c>
      <c r="I160" s="14"/>
      <c r="J160" s="14">
        <v>281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5"/>
        <v>1999/12末</v>
      </c>
      <c r="B161" s="9" t="str">
        <f t="shared" si="6"/>
        <v>平成11/12末</v>
      </c>
      <c r="C161" s="16">
        <v>159</v>
      </c>
      <c r="D161" s="16">
        <v>186</v>
      </c>
      <c r="E161" s="17" t="s">
        <v>202</v>
      </c>
      <c r="F161" s="16">
        <v>235</v>
      </c>
      <c r="G161" s="16"/>
      <c r="H161" s="16">
        <v>221</v>
      </c>
      <c r="I161" s="16"/>
      <c r="J161" s="16">
        <v>456</v>
      </c>
      <c r="K161" s="16"/>
      <c r="L161" s="16">
        <v>164</v>
      </c>
      <c r="M161" s="6" t="s">
        <v>308</v>
      </c>
    </row>
    <row r="162" spans="1:13" x14ac:dyDescent="0.2">
      <c r="A162" s="7" t="str">
        <f t="shared" si="5"/>
        <v>1999/12末</v>
      </c>
      <c r="B162" s="7" t="str">
        <f t="shared" si="6"/>
        <v>平成11/12末</v>
      </c>
      <c r="C162" s="14">
        <v>160</v>
      </c>
      <c r="D162" s="14">
        <v>187</v>
      </c>
      <c r="E162" s="15" t="s">
        <v>203</v>
      </c>
      <c r="F162" s="14">
        <v>215</v>
      </c>
      <c r="G162" s="14"/>
      <c r="H162" s="14">
        <v>195</v>
      </c>
      <c r="I162" s="14"/>
      <c r="J162" s="14">
        <v>410</v>
      </c>
      <c r="K162" s="14"/>
      <c r="L162" s="14">
        <v>144</v>
      </c>
      <c r="M162" s="8" t="s">
        <v>308</v>
      </c>
    </row>
    <row r="163" spans="1:13" x14ac:dyDescent="0.2">
      <c r="A163" s="9" t="str">
        <f t="shared" si="5"/>
        <v>1999/12末</v>
      </c>
      <c r="B163" s="9" t="str">
        <f t="shared" si="6"/>
        <v>平成11/12末</v>
      </c>
      <c r="C163" s="16">
        <v>161</v>
      </c>
      <c r="D163" s="16">
        <v>188</v>
      </c>
      <c r="E163" s="17" t="s">
        <v>204</v>
      </c>
      <c r="F163" s="16">
        <v>243</v>
      </c>
      <c r="G163" s="16"/>
      <c r="H163" s="16">
        <v>208</v>
      </c>
      <c r="I163" s="16"/>
      <c r="J163" s="16">
        <v>451</v>
      </c>
      <c r="K163" s="16"/>
      <c r="L163" s="16">
        <v>151</v>
      </c>
      <c r="M163" s="6" t="s">
        <v>308</v>
      </c>
    </row>
    <row r="164" spans="1:13" x14ac:dyDescent="0.2">
      <c r="A164" s="7" t="str">
        <f t="shared" si="5"/>
        <v>1999/12末</v>
      </c>
      <c r="B164" s="7" t="str">
        <f t="shared" si="6"/>
        <v>平成11/12末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89</v>
      </c>
      <c r="I164" s="14"/>
      <c r="J164" s="14">
        <v>171</v>
      </c>
      <c r="K164" s="14"/>
      <c r="L164" s="14">
        <v>50</v>
      </c>
      <c r="M164" s="8" t="s">
        <v>308</v>
      </c>
    </row>
    <row r="165" spans="1:13" x14ac:dyDescent="0.2">
      <c r="A165" s="9" t="str">
        <f t="shared" si="5"/>
        <v>1999/12末</v>
      </c>
      <c r="B165" s="9" t="str">
        <f t="shared" si="6"/>
        <v>平成11/12末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5"/>
        <v>1999/12末</v>
      </c>
      <c r="B166" s="7" t="str">
        <f t="shared" si="6"/>
        <v>平成11/12末</v>
      </c>
      <c r="C166" s="14">
        <v>164</v>
      </c>
      <c r="D166" s="14">
        <v>192</v>
      </c>
      <c r="E166" s="15" t="s">
        <v>207</v>
      </c>
      <c r="F166" s="14">
        <v>355</v>
      </c>
      <c r="G166" s="14"/>
      <c r="H166" s="14">
        <v>335</v>
      </c>
      <c r="I166" s="14"/>
      <c r="J166" s="14">
        <v>690</v>
      </c>
      <c r="K166" s="14"/>
      <c r="L166" s="14">
        <v>197</v>
      </c>
      <c r="M166" s="8" t="s">
        <v>308</v>
      </c>
    </row>
    <row r="167" spans="1:13" x14ac:dyDescent="0.2">
      <c r="A167" s="9" t="str">
        <f t="shared" si="5"/>
        <v>1999/12末</v>
      </c>
      <c r="B167" s="9" t="str">
        <f t="shared" si="6"/>
        <v>平成11/12末</v>
      </c>
      <c r="C167" s="16">
        <v>165</v>
      </c>
      <c r="D167" s="16">
        <v>191</v>
      </c>
      <c r="E167" s="17" t="s">
        <v>208</v>
      </c>
      <c r="F167" s="16">
        <v>494</v>
      </c>
      <c r="G167" s="16"/>
      <c r="H167" s="16">
        <v>464</v>
      </c>
      <c r="I167" s="16"/>
      <c r="J167" s="16">
        <v>958</v>
      </c>
      <c r="K167" s="16"/>
      <c r="L167" s="16">
        <v>303</v>
      </c>
      <c r="M167" s="6" t="s">
        <v>308</v>
      </c>
    </row>
    <row r="168" spans="1:13" x14ac:dyDescent="0.2">
      <c r="A168" s="7" t="str">
        <f t="shared" si="5"/>
        <v>1999/12末</v>
      </c>
      <c r="B168" s="7" t="str">
        <f t="shared" si="6"/>
        <v>平成11/12末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112</v>
      </c>
      <c r="I168" s="14"/>
      <c r="J168" s="14">
        <v>209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5"/>
        <v>1999/12末</v>
      </c>
      <c r="B169" s="9" t="str">
        <f t="shared" si="6"/>
        <v>平成11/12末</v>
      </c>
      <c r="C169" s="16">
        <v>167</v>
      </c>
      <c r="D169" s="16">
        <v>241</v>
      </c>
      <c r="E169" s="17" t="s">
        <v>210</v>
      </c>
      <c r="F169" s="16">
        <v>224</v>
      </c>
      <c r="G169" s="16"/>
      <c r="H169" s="16">
        <v>224</v>
      </c>
      <c r="I169" s="16"/>
      <c r="J169" s="16">
        <v>448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5"/>
        <v>1999/12末</v>
      </c>
      <c r="B170" s="7" t="str">
        <f t="shared" si="6"/>
        <v>平成11/12末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5"/>
        <v>1999/12末</v>
      </c>
      <c r="B171" s="9" t="str">
        <f t="shared" si="6"/>
        <v>平成11/12末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95</v>
      </c>
      <c r="I171" s="16"/>
      <c r="J171" s="16">
        <v>185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5"/>
        <v>1999/12末</v>
      </c>
      <c r="B172" s="7" t="str">
        <f t="shared" si="6"/>
        <v>平成11/12末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46</v>
      </c>
      <c r="I172" s="14"/>
      <c r="J172" s="14">
        <v>96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5"/>
        <v>1999/12末</v>
      </c>
      <c r="B173" s="9" t="str">
        <f t="shared" si="6"/>
        <v>平成11/12末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5"/>
        <v>1999/12末</v>
      </c>
      <c r="B174" s="7" t="str">
        <f t="shared" si="6"/>
        <v>平成11/12末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5"/>
        <v>1999/12末</v>
      </c>
      <c r="B175" s="9" t="str">
        <f t="shared" si="6"/>
        <v>平成11/12末</v>
      </c>
      <c r="C175" s="16">
        <v>173</v>
      </c>
      <c r="D175" s="16">
        <v>247</v>
      </c>
      <c r="E175" s="17" t="s">
        <v>216</v>
      </c>
      <c r="F175" s="16">
        <v>20</v>
      </c>
      <c r="G175" s="16"/>
      <c r="H175" s="16">
        <v>60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5"/>
        <v>1999/12末</v>
      </c>
      <c r="B176" s="7" t="str">
        <f t="shared" si="6"/>
        <v>平成11/12末</v>
      </c>
      <c r="C176" s="14">
        <v>174</v>
      </c>
      <c r="D176" s="14">
        <v>100</v>
      </c>
      <c r="E176" s="15" t="s">
        <v>217</v>
      </c>
      <c r="F176" s="14">
        <v>170</v>
      </c>
      <c r="G176" s="14"/>
      <c r="H176" s="14">
        <v>184</v>
      </c>
      <c r="I176" s="14"/>
      <c r="J176" s="14">
        <v>354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5"/>
        <v>1999/12末</v>
      </c>
      <c r="B177" s="9" t="str">
        <f t="shared" si="6"/>
        <v>平成11/12末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5"/>
        <v>1999/12末</v>
      </c>
      <c r="B178" s="7" t="str">
        <f t="shared" si="6"/>
        <v>平成11/12末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5"/>
        <v>1999/12末</v>
      </c>
      <c r="B179" s="9" t="str">
        <f t="shared" si="6"/>
        <v>平成11/12末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113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5"/>
        <v>1999/12末</v>
      </c>
      <c r="B180" s="7" t="str">
        <f t="shared" si="6"/>
        <v>平成11/12末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115</v>
      </c>
      <c r="M180" s="8" t="s">
        <v>311</v>
      </c>
    </row>
    <row r="181" spans="1:13" x14ac:dyDescent="0.2">
      <c r="A181" s="9" t="str">
        <f t="shared" si="5"/>
        <v>1999/12末</v>
      </c>
      <c r="B181" s="9" t="str">
        <f t="shared" si="6"/>
        <v>平成11/12末</v>
      </c>
      <c r="C181" s="16">
        <v>179</v>
      </c>
      <c r="D181" s="16">
        <v>222</v>
      </c>
      <c r="E181" s="17" t="s">
        <v>223</v>
      </c>
      <c r="F181" s="16">
        <v>50</v>
      </c>
      <c r="G181" s="16"/>
      <c r="H181" s="16">
        <v>55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5"/>
        <v>1999/12末</v>
      </c>
      <c r="B182" s="7" t="str">
        <f t="shared" si="6"/>
        <v>平成11/12末</v>
      </c>
      <c r="C182" s="14">
        <v>180</v>
      </c>
      <c r="D182" s="14">
        <v>223</v>
      </c>
      <c r="E182" s="15" t="s">
        <v>224</v>
      </c>
      <c r="F182" s="14">
        <v>287</v>
      </c>
      <c r="G182" s="14"/>
      <c r="H182" s="14">
        <v>314</v>
      </c>
      <c r="I182" s="14"/>
      <c r="J182" s="14">
        <v>601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5"/>
        <v>1999/12末</v>
      </c>
      <c r="B183" s="9" t="str">
        <f t="shared" si="6"/>
        <v>平成11/12末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12</v>
      </c>
      <c r="I183" s="16"/>
      <c r="J183" s="16">
        <v>22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5"/>
        <v>1999/12末</v>
      </c>
      <c r="B184" s="7" t="str">
        <f t="shared" si="6"/>
        <v>平成11/12末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5"/>
        <v>1999/12末</v>
      </c>
      <c r="B185" s="9" t="str">
        <f t="shared" si="6"/>
        <v>平成11/12末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40</v>
      </c>
      <c r="I185" s="16"/>
      <c r="J185" s="16">
        <v>75</v>
      </c>
      <c r="K185" s="16"/>
      <c r="L185" s="16">
        <v>27</v>
      </c>
      <c r="M185" s="6" t="s">
        <v>311</v>
      </c>
    </row>
    <row r="186" spans="1:13" x14ac:dyDescent="0.2">
      <c r="A186" s="7" t="str">
        <f t="shared" si="5"/>
        <v>1999/12末</v>
      </c>
      <c r="B186" s="7" t="str">
        <f t="shared" si="6"/>
        <v>平成11/12末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5"/>
        <v>1999/12末</v>
      </c>
      <c r="B187" s="9" t="str">
        <f t="shared" si="6"/>
        <v>平成11/12末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5"/>
        <v>1999/12末</v>
      </c>
      <c r="B188" s="7" t="str">
        <f t="shared" si="6"/>
        <v>平成11/12末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37</v>
      </c>
      <c r="I188" s="14"/>
      <c r="J188" s="14">
        <v>71</v>
      </c>
      <c r="K188" s="14"/>
      <c r="L188" s="14">
        <v>20</v>
      </c>
      <c r="M188" s="8" t="s">
        <v>312</v>
      </c>
    </row>
    <row r="189" spans="1:13" x14ac:dyDescent="0.2">
      <c r="A189" s="9" t="str">
        <f t="shared" si="5"/>
        <v>1999/12末</v>
      </c>
      <c r="B189" s="9" t="str">
        <f t="shared" si="6"/>
        <v>平成11/12末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251</v>
      </c>
      <c r="I189" s="16"/>
      <c r="J189" s="16">
        <v>469</v>
      </c>
      <c r="K189" s="16"/>
      <c r="L189" s="16">
        <v>155</v>
      </c>
      <c r="M189" s="6" t="s">
        <v>312</v>
      </c>
    </row>
    <row r="190" spans="1:13" x14ac:dyDescent="0.2">
      <c r="A190" s="7" t="str">
        <f t="shared" si="5"/>
        <v>1999/12末</v>
      </c>
      <c r="B190" s="7" t="str">
        <f t="shared" si="6"/>
        <v>平成11/12末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128</v>
      </c>
      <c r="I190" s="14"/>
      <c r="J190" s="14">
        <v>233</v>
      </c>
      <c r="K190" s="14"/>
      <c r="L190" s="14">
        <v>92</v>
      </c>
      <c r="M190" s="8" t="s">
        <v>312</v>
      </c>
    </row>
    <row r="191" spans="1:13" x14ac:dyDescent="0.2">
      <c r="A191" s="9" t="str">
        <f t="shared" ref="A191:A254" si="7">A190</f>
        <v>1999/12末</v>
      </c>
      <c r="B191" s="9" t="str">
        <f t="shared" ref="B191:B254" si="8">B190</f>
        <v>平成11/12末</v>
      </c>
      <c r="C191" s="16">
        <v>189</v>
      </c>
      <c r="D191" s="16">
        <v>200</v>
      </c>
      <c r="E191" s="17" t="s">
        <v>685</v>
      </c>
      <c r="F191" s="16">
        <v>40</v>
      </c>
      <c r="G191" s="16"/>
      <c r="H191" s="16">
        <v>38</v>
      </c>
      <c r="I191" s="16"/>
      <c r="J191" s="16">
        <v>78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7"/>
        <v>1999/12末</v>
      </c>
      <c r="B192" s="7" t="str">
        <f t="shared" si="8"/>
        <v>平成11/12末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102</v>
      </c>
      <c r="I192" s="14"/>
      <c r="J192" s="14">
        <v>188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7"/>
        <v>1999/12末</v>
      </c>
      <c r="B193" s="9" t="str">
        <f t="shared" si="8"/>
        <v>平成11/12末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67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7"/>
        <v>1999/12末</v>
      </c>
      <c r="B194" s="7" t="str">
        <f t="shared" si="8"/>
        <v>平成11/12末</v>
      </c>
      <c r="C194" s="14">
        <v>192</v>
      </c>
      <c r="D194" s="14">
        <v>203</v>
      </c>
      <c r="E194" s="15" t="s">
        <v>686</v>
      </c>
      <c r="F194" s="14">
        <v>259</v>
      </c>
      <c r="G194" s="14"/>
      <c r="H194" s="14">
        <v>265</v>
      </c>
      <c r="I194" s="14"/>
      <c r="J194" s="14">
        <v>524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7"/>
        <v>1999/12末</v>
      </c>
      <c r="B195" s="9" t="str">
        <f t="shared" si="8"/>
        <v>平成11/12末</v>
      </c>
      <c r="C195" s="16">
        <v>193</v>
      </c>
      <c r="D195" s="16">
        <v>204</v>
      </c>
      <c r="E195" s="17" t="s">
        <v>237</v>
      </c>
      <c r="F195" s="16">
        <v>288</v>
      </c>
      <c r="G195" s="16"/>
      <c r="H195" s="16">
        <v>308</v>
      </c>
      <c r="I195" s="16"/>
      <c r="J195" s="16">
        <v>596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7"/>
        <v>1999/12末</v>
      </c>
      <c r="B196" s="7" t="str">
        <f t="shared" si="8"/>
        <v>平成11/12末</v>
      </c>
      <c r="C196" s="14">
        <v>194</v>
      </c>
      <c r="D196" s="14">
        <v>205</v>
      </c>
      <c r="E196" s="15" t="s">
        <v>238</v>
      </c>
      <c r="F196" s="14">
        <v>149</v>
      </c>
      <c r="G196" s="14"/>
      <c r="H196" s="14">
        <v>141</v>
      </c>
      <c r="I196" s="14"/>
      <c r="J196" s="14">
        <v>290</v>
      </c>
      <c r="K196" s="14"/>
      <c r="L196" s="14">
        <v>76</v>
      </c>
      <c r="M196" s="8" t="s">
        <v>313</v>
      </c>
    </row>
    <row r="197" spans="1:13" x14ac:dyDescent="0.2">
      <c r="A197" s="9" t="str">
        <f t="shared" si="7"/>
        <v>1999/12末</v>
      </c>
      <c r="B197" s="9" t="str">
        <f t="shared" si="8"/>
        <v>平成11/12末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7"/>
        <v>1999/12末</v>
      </c>
      <c r="B198" s="7" t="str">
        <f t="shared" si="8"/>
        <v>平成11/12末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7"/>
        <v>1999/12末</v>
      </c>
      <c r="B199" s="9" t="str">
        <f t="shared" si="8"/>
        <v>平成11/12末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7"/>
        <v>1999/12末</v>
      </c>
      <c r="B200" s="7" t="str">
        <f t="shared" si="8"/>
        <v>平成11/12末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7"/>
        <v>1999/12末</v>
      </c>
      <c r="B201" s="9" t="str">
        <f t="shared" si="8"/>
        <v>平成11/12末</v>
      </c>
      <c r="C201" s="16">
        <v>199</v>
      </c>
      <c r="D201" s="16">
        <v>210</v>
      </c>
      <c r="E201" s="17" t="s">
        <v>681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7"/>
        <v>1999/12末</v>
      </c>
      <c r="B202" s="7" t="str">
        <f t="shared" si="8"/>
        <v>平成11/12末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7"/>
        <v>1999/12末</v>
      </c>
      <c r="B203" s="9" t="str">
        <f t="shared" si="8"/>
        <v>平成11/12末</v>
      </c>
      <c r="C203" s="16">
        <v>201</v>
      </c>
      <c r="D203" s="16">
        <v>320</v>
      </c>
      <c r="E203" s="17" t="s">
        <v>245</v>
      </c>
      <c r="F203" s="16">
        <v>268</v>
      </c>
      <c r="G203" s="16"/>
      <c r="H203" s="16">
        <v>283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7"/>
        <v>1999/12末</v>
      </c>
      <c r="B204" s="7" t="str">
        <f t="shared" si="8"/>
        <v>平成11/12末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47</v>
      </c>
      <c r="I204" s="14"/>
      <c r="J204" s="14">
        <v>91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7"/>
        <v>1999/12末</v>
      </c>
      <c r="B205" s="9" t="str">
        <f t="shared" si="8"/>
        <v>平成11/12末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68</v>
      </c>
      <c r="I205" s="16"/>
      <c r="J205" s="16">
        <v>131</v>
      </c>
      <c r="K205" s="16"/>
      <c r="L205" s="16">
        <v>38</v>
      </c>
      <c r="M205" s="6" t="s">
        <v>314</v>
      </c>
    </row>
    <row r="206" spans="1:13" x14ac:dyDescent="0.2">
      <c r="A206" s="7" t="str">
        <f t="shared" si="7"/>
        <v>1999/12末</v>
      </c>
      <c r="B206" s="7" t="str">
        <f t="shared" si="8"/>
        <v>平成11/12末</v>
      </c>
      <c r="C206" s="14">
        <v>204</v>
      </c>
      <c r="D206" s="14">
        <v>324</v>
      </c>
      <c r="E206" s="15" t="s">
        <v>247</v>
      </c>
      <c r="F206" s="14">
        <v>62</v>
      </c>
      <c r="G206" s="14"/>
      <c r="H206" s="14">
        <v>72</v>
      </c>
      <c r="I206" s="14"/>
      <c r="J206" s="14">
        <v>134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7"/>
        <v>1999/12末</v>
      </c>
      <c r="B207" s="9" t="str">
        <f t="shared" si="8"/>
        <v>平成11/12末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63</v>
      </c>
      <c r="I207" s="16"/>
      <c r="J207" s="16">
        <v>117</v>
      </c>
      <c r="K207" s="16"/>
      <c r="L207" s="16">
        <v>36</v>
      </c>
      <c r="M207" s="6" t="s">
        <v>314</v>
      </c>
    </row>
    <row r="208" spans="1:13" x14ac:dyDescent="0.2">
      <c r="A208" s="7" t="str">
        <f t="shared" si="7"/>
        <v>1999/12末</v>
      </c>
      <c r="B208" s="7" t="str">
        <f t="shared" si="8"/>
        <v>平成11/12末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202</v>
      </c>
      <c r="I208" s="14"/>
      <c r="J208" s="14">
        <v>414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7"/>
        <v>1999/12末</v>
      </c>
      <c r="B209" s="9" t="str">
        <f t="shared" si="8"/>
        <v>平成11/12末</v>
      </c>
      <c r="C209" s="16">
        <v>207</v>
      </c>
      <c r="D209" s="16">
        <v>328</v>
      </c>
      <c r="E209" s="17" t="s">
        <v>250</v>
      </c>
      <c r="F209" s="16">
        <v>59</v>
      </c>
      <c r="G209" s="16"/>
      <c r="H209" s="16">
        <v>71</v>
      </c>
      <c r="I209" s="16"/>
      <c r="J209" s="16">
        <v>130</v>
      </c>
      <c r="K209" s="16"/>
      <c r="L209" s="16">
        <v>38</v>
      </c>
      <c r="M209" s="6" t="s">
        <v>314</v>
      </c>
    </row>
    <row r="210" spans="1:13" x14ac:dyDescent="0.2">
      <c r="A210" s="7" t="str">
        <f t="shared" si="7"/>
        <v>1999/12末</v>
      </c>
      <c r="B210" s="7" t="str">
        <f t="shared" si="8"/>
        <v>平成11/12末</v>
      </c>
      <c r="C210" s="14">
        <v>208</v>
      </c>
      <c r="D210" s="14">
        <v>329</v>
      </c>
      <c r="E210" s="15" t="s">
        <v>251</v>
      </c>
      <c r="F210" s="14">
        <v>60</v>
      </c>
      <c r="G210" s="14"/>
      <c r="H210" s="14">
        <v>69</v>
      </c>
      <c r="I210" s="14"/>
      <c r="J210" s="14">
        <v>129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7"/>
        <v>1999/12末</v>
      </c>
      <c r="B211" s="9" t="str">
        <f t="shared" si="8"/>
        <v>平成11/12末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66</v>
      </c>
      <c r="I211" s="16"/>
      <c r="J211" s="16">
        <v>146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7"/>
        <v>1999/12末</v>
      </c>
      <c r="B212" s="7" t="str">
        <f t="shared" si="8"/>
        <v>平成11/12末</v>
      </c>
      <c r="C212" s="14">
        <v>210</v>
      </c>
      <c r="D212" s="14">
        <v>332</v>
      </c>
      <c r="E212" s="15" t="s">
        <v>253</v>
      </c>
      <c r="F212" s="14">
        <v>132</v>
      </c>
      <c r="G212" s="14"/>
      <c r="H212" s="14">
        <v>147</v>
      </c>
      <c r="I212" s="14"/>
      <c r="J212" s="14">
        <v>279</v>
      </c>
      <c r="K212" s="14"/>
      <c r="L212" s="14">
        <v>76</v>
      </c>
      <c r="M212" s="8" t="s">
        <v>314</v>
      </c>
    </row>
    <row r="213" spans="1:13" x14ac:dyDescent="0.2">
      <c r="A213" s="9" t="str">
        <f t="shared" si="7"/>
        <v>1999/12末</v>
      </c>
      <c r="B213" s="9" t="str">
        <f t="shared" si="8"/>
        <v>平成11/12末</v>
      </c>
      <c r="C213" s="16">
        <v>211</v>
      </c>
      <c r="D213" s="16">
        <v>333</v>
      </c>
      <c r="E213" s="17" t="s">
        <v>254</v>
      </c>
      <c r="F213" s="16">
        <v>155</v>
      </c>
      <c r="G213" s="16"/>
      <c r="H213" s="16">
        <v>172</v>
      </c>
      <c r="I213" s="16"/>
      <c r="J213" s="16">
        <v>327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7"/>
        <v>1999/12末</v>
      </c>
      <c r="B214" s="7" t="str">
        <f t="shared" si="8"/>
        <v>平成11/12末</v>
      </c>
      <c r="C214" s="14">
        <v>212</v>
      </c>
      <c r="D214" s="14">
        <v>334</v>
      </c>
      <c r="E214" s="15" t="s">
        <v>255</v>
      </c>
      <c r="F214" s="14">
        <v>128</v>
      </c>
      <c r="G214" s="14"/>
      <c r="H214" s="14">
        <v>131</v>
      </c>
      <c r="I214" s="14"/>
      <c r="J214" s="14">
        <v>259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7"/>
        <v>1999/12末</v>
      </c>
      <c r="B215" s="9" t="str">
        <f t="shared" si="8"/>
        <v>平成11/12末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190</v>
      </c>
      <c r="I215" s="16"/>
      <c r="J215" s="16">
        <v>365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7"/>
        <v>1999/12末</v>
      </c>
      <c r="B216" s="7" t="str">
        <f t="shared" si="8"/>
        <v>平成11/12末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213</v>
      </c>
      <c r="I216" s="14"/>
      <c r="J216" s="14">
        <v>411</v>
      </c>
      <c r="K216" s="14"/>
      <c r="L216" s="14">
        <v>117</v>
      </c>
      <c r="M216" s="8" t="s">
        <v>314</v>
      </c>
    </row>
    <row r="217" spans="1:13" x14ac:dyDescent="0.2">
      <c r="A217" s="9" t="str">
        <f t="shared" si="7"/>
        <v>1999/12末</v>
      </c>
      <c r="B217" s="9" t="str">
        <f t="shared" si="8"/>
        <v>平成11/12末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7"/>
        <v>1999/12末</v>
      </c>
      <c r="B218" s="7" t="str">
        <f t="shared" si="8"/>
        <v>平成11/12末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44</v>
      </c>
      <c r="I218" s="14"/>
      <c r="J218" s="14">
        <v>79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7"/>
        <v>1999/12末</v>
      </c>
      <c r="B219" s="9" t="str">
        <f t="shared" si="8"/>
        <v>平成11/12末</v>
      </c>
      <c r="C219" s="16">
        <v>217</v>
      </c>
      <c r="D219" s="16">
        <v>340</v>
      </c>
      <c r="E219" s="17" t="s">
        <v>259</v>
      </c>
      <c r="F219" s="16">
        <v>113</v>
      </c>
      <c r="G219" s="16"/>
      <c r="H219" s="16">
        <v>124</v>
      </c>
      <c r="I219" s="16"/>
      <c r="J219" s="16">
        <v>237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7"/>
        <v>1999/12末</v>
      </c>
      <c r="B220" s="7" t="str">
        <f t="shared" si="8"/>
        <v>平成11/12末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109</v>
      </c>
      <c r="I220" s="14"/>
      <c r="J220" s="14">
        <v>205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7"/>
        <v>1999/12末</v>
      </c>
      <c r="B221" s="9" t="str">
        <f t="shared" si="8"/>
        <v>平成11/12末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54</v>
      </c>
      <c r="I221" s="16"/>
      <c r="J221" s="16">
        <v>101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7"/>
        <v>1999/12末</v>
      </c>
      <c r="B222" s="7" t="str">
        <f t="shared" si="8"/>
        <v>平成11/12末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7"/>
        <v>1999/12末</v>
      </c>
      <c r="B223" s="9" t="str">
        <f t="shared" si="8"/>
        <v>平成11/12末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7"/>
        <v>1999/12末</v>
      </c>
      <c r="B224" s="7" t="str">
        <f t="shared" si="8"/>
        <v>平成11/12末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10</v>
      </c>
      <c r="I224" s="14"/>
      <c r="J224" s="14">
        <v>21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7"/>
        <v>1999/12末</v>
      </c>
      <c r="B225" s="9" t="str">
        <f t="shared" si="8"/>
        <v>平成11/12末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7"/>
        <v>1999/12末</v>
      </c>
      <c r="B226" s="7" t="str">
        <f t="shared" si="8"/>
        <v>平成11/12末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79</v>
      </c>
      <c r="I226" s="14"/>
      <c r="J226" s="14">
        <v>154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7"/>
        <v>1999/12末</v>
      </c>
      <c r="B227" s="9" t="str">
        <f t="shared" si="8"/>
        <v>平成11/12末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7"/>
        <v>1999/12末</v>
      </c>
      <c r="B228" s="7" t="str">
        <f t="shared" si="8"/>
        <v>平成11/12末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179</v>
      </c>
      <c r="I228" s="14"/>
      <c r="J228" s="14">
        <v>331</v>
      </c>
      <c r="K228" s="14"/>
      <c r="L228" s="14">
        <v>84</v>
      </c>
      <c r="M228" s="8" t="s">
        <v>315</v>
      </c>
    </row>
    <row r="229" spans="1:13" x14ac:dyDescent="0.2">
      <c r="A229" s="9" t="str">
        <f t="shared" si="7"/>
        <v>1999/12末</v>
      </c>
      <c r="B229" s="9" t="str">
        <f t="shared" si="8"/>
        <v>平成11/12末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7"/>
        <v>1999/12末</v>
      </c>
      <c r="B230" s="7" t="str">
        <f t="shared" si="8"/>
        <v>平成11/12末</v>
      </c>
      <c r="C230" s="14">
        <v>228</v>
      </c>
      <c r="D230" s="14">
        <v>252</v>
      </c>
      <c r="E230" s="15" t="s">
        <v>270</v>
      </c>
      <c r="F230" s="14">
        <v>137</v>
      </c>
      <c r="G230" s="14"/>
      <c r="H230" s="14">
        <v>163</v>
      </c>
      <c r="I230" s="14"/>
      <c r="J230" s="14">
        <v>300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7"/>
        <v>1999/12末</v>
      </c>
      <c r="B231" s="9" t="str">
        <f t="shared" si="8"/>
        <v>平成11/12末</v>
      </c>
      <c r="C231" s="16">
        <v>229</v>
      </c>
      <c r="D231" s="16">
        <v>253</v>
      </c>
      <c r="E231" s="17" t="s">
        <v>271</v>
      </c>
      <c r="F231" s="16">
        <v>164</v>
      </c>
      <c r="G231" s="16"/>
      <c r="H231" s="16">
        <v>175</v>
      </c>
      <c r="I231" s="16"/>
      <c r="J231" s="16">
        <v>339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7"/>
        <v>1999/12末</v>
      </c>
      <c r="B232" s="7" t="str">
        <f t="shared" si="8"/>
        <v>平成11/12末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7"/>
        <v>1999/12末</v>
      </c>
      <c r="B233" s="9" t="str">
        <f t="shared" si="8"/>
        <v>平成11/12末</v>
      </c>
      <c r="C233" s="16">
        <v>231</v>
      </c>
      <c r="D233" s="16">
        <v>255</v>
      </c>
      <c r="E233" s="17" t="s">
        <v>558</v>
      </c>
      <c r="F233" s="16">
        <v>41</v>
      </c>
      <c r="G233" s="16"/>
      <c r="H233" s="16">
        <v>46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7"/>
        <v>1999/12末</v>
      </c>
      <c r="B234" s="7" t="str">
        <f t="shared" si="8"/>
        <v>平成11/12末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7"/>
        <v>1999/12末</v>
      </c>
      <c r="B235" s="9" t="str">
        <f t="shared" si="8"/>
        <v>平成11/12末</v>
      </c>
      <c r="C235" s="16">
        <v>233</v>
      </c>
      <c r="D235" s="16">
        <v>257</v>
      </c>
      <c r="E235" s="17" t="s">
        <v>559</v>
      </c>
      <c r="F235" s="16">
        <v>91</v>
      </c>
      <c r="G235" s="16"/>
      <c r="H235" s="16">
        <v>94</v>
      </c>
      <c r="I235" s="16"/>
      <c r="J235" s="16">
        <v>185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7"/>
        <v>1999/12末</v>
      </c>
      <c r="B236" s="7" t="str">
        <f t="shared" si="8"/>
        <v>平成11/12末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103</v>
      </c>
      <c r="I236" s="14"/>
      <c r="J236" s="14">
        <v>196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7"/>
        <v>1999/12末</v>
      </c>
      <c r="B237" s="9" t="str">
        <f t="shared" si="8"/>
        <v>平成11/12末</v>
      </c>
      <c r="C237" s="16">
        <v>235</v>
      </c>
      <c r="D237" s="16">
        <v>259</v>
      </c>
      <c r="E237" s="17" t="s">
        <v>560</v>
      </c>
      <c r="F237" s="16">
        <v>95</v>
      </c>
      <c r="G237" s="16"/>
      <c r="H237" s="16">
        <v>96</v>
      </c>
      <c r="I237" s="16"/>
      <c r="J237" s="16">
        <v>191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7"/>
        <v>1999/12末</v>
      </c>
      <c r="B238" s="7" t="str">
        <f t="shared" si="8"/>
        <v>平成11/12末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76</v>
      </c>
      <c r="I238" s="14"/>
      <c r="J238" s="14">
        <v>159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7"/>
        <v>1999/12末</v>
      </c>
      <c r="B239" s="9" t="str">
        <f t="shared" si="8"/>
        <v>平成11/12末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64</v>
      </c>
      <c r="I239" s="16"/>
      <c r="J239" s="16">
        <v>128</v>
      </c>
      <c r="K239" s="16"/>
      <c r="L239" s="16">
        <v>32</v>
      </c>
      <c r="M239" s="6" t="s">
        <v>316</v>
      </c>
    </row>
    <row r="240" spans="1:13" x14ac:dyDescent="0.2">
      <c r="A240" s="7" t="str">
        <f t="shared" si="7"/>
        <v>1999/12末</v>
      </c>
      <c r="B240" s="7" t="str">
        <f t="shared" si="8"/>
        <v>平成11/12末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7"/>
        <v>1999/12末</v>
      </c>
      <c r="B241" s="9" t="str">
        <f t="shared" si="8"/>
        <v>平成11/12末</v>
      </c>
      <c r="C241" s="16">
        <v>239</v>
      </c>
      <c r="D241" s="16">
        <v>273</v>
      </c>
      <c r="E241" s="17" t="s">
        <v>278</v>
      </c>
      <c r="F241" s="16">
        <v>81</v>
      </c>
      <c r="G241" s="16"/>
      <c r="H241" s="16">
        <v>91</v>
      </c>
      <c r="I241" s="16"/>
      <c r="J241" s="16">
        <v>172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7"/>
        <v>1999/12末</v>
      </c>
      <c r="B242" s="7" t="str">
        <f t="shared" si="8"/>
        <v>平成11/12末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7"/>
        <v>1999/12末</v>
      </c>
      <c r="B243" s="9" t="str">
        <f t="shared" si="8"/>
        <v>平成11/12末</v>
      </c>
      <c r="C243" s="16">
        <v>241</v>
      </c>
      <c r="D243" s="16">
        <v>275</v>
      </c>
      <c r="E243" s="17" t="s">
        <v>280</v>
      </c>
      <c r="F243" s="16">
        <v>68</v>
      </c>
      <c r="G243" s="16"/>
      <c r="H243" s="16">
        <v>80</v>
      </c>
      <c r="I243" s="16"/>
      <c r="J243" s="16">
        <v>148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7"/>
        <v>1999/12末</v>
      </c>
      <c r="B244" s="7" t="str">
        <f t="shared" si="8"/>
        <v>平成11/12末</v>
      </c>
      <c r="C244" s="14">
        <v>242</v>
      </c>
      <c r="D244" s="14">
        <v>276</v>
      </c>
      <c r="E244" s="15" t="s">
        <v>281</v>
      </c>
      <c r="F244" s="14">
        <v>180</v>
      </c>
      <c r="G244" s="14"/>
      <c r="H244" s="14">
        <v>184</v>
      </c>
      <c r="I244" s="14"/>
      <c r="J244" s="14">
        <v>364</v>
      </c>
      <c r="K244" s="14"/>
      <c r="L244" s="14">
        <v>115</v>
      </c>
      <c r="M244" s="8" t="s">
        <v>316</v>
      </c>
    </row>
    <row r="245" spans="1:13" x14ac:dyDescent="0.2">
      <c r="A245" s="9" t="str">
        <f t="shared" si="7"/>
        <v>1999/12末</v>
      </c>
      <c r="B245" s="9" t="str">
        <f t="shared" si="8"/>
        <v>平成11/12末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151</v>
      </c>
      <c r="I245" s="16"/>
      <c r="J245" s="16">
        <v>277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7"/>
        <v>1999/12末</v>
      </c>
      <c r="B246" s="7" t="str">
        <f t="shared" si="8"/>
        <v>平成11/12末</v>
      </c>
      <c r="C246" s="14">
        <v>244</v>
      </c>
      <c r="D246" s="14">
        <v>278</v>
      </c>
      <c r="E246" s="15" t="s">
        <v>283</v>
      </c>
      <c r="F246" s="14">
        <v>210</v>
      </c>
      <c r="G246" s="14"/>
      <c r="H246" s="14">
        <v>242</v>
      </c>
      <c r="I246" s="14"/>
      <c r="J246" s="14">
        <v>452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7"/>
        <v>1999/12末</v>
      </c>
      <c r="B247" s="9" t="str">
        <f t="shared" si="8"/>
        <v>平成11/12末</v>
      </c>
      <c r="C247" s="16">
        <v>245</v>
      </c>
      <c r="D247" s="16">
        <v>280</v>
      </c>
      <c r="E247" s="17" t="s">
        <v>561</v>
      </c>
      <c r="F247" s="16">
        <v>175</v>
      </c>
      <c r="G247" s="16"/>
      <c r="H247" s="16">
        <v>192</v>
      </c>
      <c r="I247" s="16"/>
      <c r="J247" s="16">
        <v>367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7"/>
        <v>1999/12末</v>
      </c>
      <c r="B248" s="7" t="str">
        <f t="shared" si="8"/>
        <v>平成11/12末</v>
      </c>
      <c r="C248" s="14">
        <v>246</v>
      </c>
      <c r="D248" s="14">
        <v>281</v>
      </c>
      <c r="E248" s="15" t="s">
        <v>562</v>
      </c>
      <c r="F248" s="14">
        <v>103</v>
      </c>
      <c r="G248" s="14"/>
      <c r="H248" s="14">
        <v>102</v>
      </c>
      <c r="I248" s="14"/>
      <c r="J248" s="14">
        <v>205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7"/>
        <v>1999/12末</v>
      </c>
      <c r="B249" s="9" t="str">
        <f t="shared" si="8"/>
        <v>平成11/12末</v>
      </c>
      <c r="C249" s="16">
        <v>247</v>
      </c>
      <c r="D249" s="16">
        <v>282</v>
      </c>
      <c r="E249" s="17" t="s">
        <v>563</v>
      </c>
      <c r="F249" s="16">
        <v>41</v>
      </c>
      <c r="G249" s="16"/>
      <c r="H249" s="16">
        <v>48</v>
      </c>
      <c r="I249" s="16"/>
      <c r="J249" s="16">
        <v>89</v>
      </c>
      <c r="K249" s="16"/>
      <c r="L249" s="16">
        <v>25</v>
      </c>
      <c r="M249" s="6" t="s">
        <v>317</v>
      </c>
    </row>
    <row r="250" spans="1:13" x14ac:dyDescent="0.2">
      <c r="A250" s="7" t="str">
        <f t="shared" si="7"/>
        <v>1999/12末</v>
      </c>
      <c r="B250" s="7" t="str">
        <f t="shared" si="8"/>
        <v>平成11/12末</v>
      </c>
      <c r="C250" s="14">
        <v>248</v>
      </c>
      <c r="D250" s="14">
        <v>283</v>
      </c>
      <c r="E250" s="15" t="s">
        <v>628</v>
      </c>
      <c r="F250" s="14">
        <v>85</v>
      </c>
      <c r="G250" s="14"/>
      <c r="H250" s="14">
        <v>97</v>
      </c>
      <c r="I250" s="14"/>
      <c r="J250" s="14">
        <v>182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7"/>
        <v>1999/12末</v>
      </c>
      <c r="B251" s="9" t="str">
        <f t="shared" si="8"/>
        <v>平成11/12末</v>
      </c>
      <c r="C251" s="16">
        <v>249</v>
      </c>
      <c r="D251" s="16">
        <v>284</v>
      </c>
      <c r="E251" s="17" t="s">
        <v>629</v>
      </c>
      <c r="F251" s="16">
        <v>46</v>
      </c>
      <c r="G251" s="16"/>
      <c r="H251" s="16">
        <v>53</v>
      </c>
      <c r="I251" s="16"/>
      <c r="J251" s="16">
        <v>99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7"/>
        <v>1999/12末</v>
      </c>
      <c r="B252" s="7" t="str">
        <f t="shared" si="8"/>
        <v>平成11/12末</v>
      </c>
      <c r="C252" s="14">
        <v>250</v>
      </c>
      <c r="D252" s="14">
        <v>285</v>
      </c>
      <c r="E252" s="15" t="s">
        <v>630</v>
      </c>
      <c r="F252" s="14">
        <v>41</v>
      </c>
      <c r="G252" s="14"/>
      <c r="H252" s="14">
        <v>51</v>
      </c>
      <c r="I252" s="14"/>
      <c r="J252" s="14">
        <v>92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7"/>
        <v>1999/12末</v>
      </c>
      <c r="B253" s="9" t="str">
        <f t="shared" si="8"/>
        <v>平成11/12末</v>
      </c>
      <c r="C253" s="16">
        <v>251</v>
      </c>
      <c r="D253" s="16">
        <v>286</v>
      </c>
      <c r="E253" s="17" t="s">
        <v>631</v>
      </c>
      <c r="F253" s="16">
        <v>39</v>
      </c>
      <c r="G253" s="16"/>
      <c r="H253" s="16">
        <v>44</v>
      </c>
      <c r="I253" s="16"/>
      <c r="J253" s="16">
        <v>83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7"/>
        <v>1999/12末</v>
      </c>
      <c r="B254" s="7" t="str">
        <f t="shared" si="8"/>
        <v>平成11/12末</v>
      </c>
      <c r="C254" s="14">
        <v>252</v>
      </c>
      <c r="D254" s="14">
        <v>287</v>
      </c>
      <c r="E254" s="15" t="s">
        <v>632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ref="A255:A270" si="9">A254</f>
        <v>1999/12末</v>
      </c>
      <c r="B255" s="9" t="str">
        <f t="shared" ref="B255:B270" si="10">B254</f>
        <v>平成11/12末</v>
      </c>
      <c r="C255" s="16">
        <v>253</v>
      </c>
      <c r="D255" s="16">
        <v>288</v>
      </c>
      <c r="E255" s="17" t="s">
        <v>633</v>
      </c>
      <c r="F255" s="16">
        <v>63</v>
      </c>
      <c r="G255" s="16"/>
      <c r="H255" s="16">
        <v>67</v>
      </c>
      <c r="I255" s="16"/>
      <c r="J255" s="16">
        <v>130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9"/>
        <v>1999/12末</v>
      </c>
      <c r="B256" s="7" t="str">
        <f t="shared" si="10"/>
        <v>平成11/12末</v>
      </c>
      <c r="C256" s="14">
        <v>254</v>
      </c>
      <c r="D256" s="14">
        <v>289</v>
      </c>
      <c r="E256" s="15" t="s">
        <v>634</v>
      </c>
      <c r="F256" s="14">
        <v>36</v>
      </c>
      <c r="G256" s="14"/>
      <c r="H256" s="14">
        <v>40</v>
      </c>
      <c r="I256" s="14"/>
      <c r="J256" s="14">
        <v>76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9"/>
        <v>1999/12末</v>
      </c>
      <c r="B257" s="9" t="str">
        <f t="shared" si="10"/>
        <v>平成11/12末</v>
      </c>
      <c r="C257" s="16">
        <v>255</v>
      </c>
      <c r="D257" s="16">
        <v>290</v>
      </c>
      <c r="E257" s="17" t="s">
        <v>635</v>
      </c>
      <c r="F257" s="16">
        <v>73</v>
      </c>
      <c r="G257" s="16"/>
      <c r="H257" s="16">
        <v>77</v>
      </c>
      <c r="I257" s="16"/>
      <c r="J257" s="16">
        <v>150</v>
      </c>
      <c r="K257" s="16"/>
      <c r="L257" s="16">
        <v>42</v>
      </c>
      <c r="M257" s="6" t="s">
        <v>317</v>
      </c>
    </row>
    <row r="258" spans="1:13" x14ac:dyDescent="0.2">
      <c r="A258" s="7" t="str">
        <f t="shared" si="9"/>
        <v>1999/12末</v>
      </c>
      <c r="B258" s="7" t="str">
        <f t="shared" si="10"/>
        <v>平成11/12末</v>
      </c>
      <c r="C258" s="14">
        <v>256</v>
      </c>
      <c r="D258" s="14">
        <v>291</v>
      </c>
      <c r="E258" s="15" t="s">
        <v>636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9"/>
        <v>1999/12末</v>
      </c>
      <c r="B259" s="9" t="str">
        <f t="shared" si="10"/>
        <v>平成11/12末</v>
      </c>
      <c r="C259" s="16">
        <v>257</v>
      </c>
      <c r="D259" s="16">
        <v>292</v>
      </c>
      <c r="E259" s="17" t="s">
        <v>637</v>
      </c>
      <c r="F259" s="16">
        <v>16</v>
      </c>
      <c r="G259" s="16"/>
      <c r="H259" s="16">
        <v>18</v>
      </c>
      <c r="I259" s="16"/>
      <c r="J259" s="16">
        <v>34</v>
      </c>
      <c r="K259" s="16"/>
      <c r="L259" s="16">
        <v>18</v>
      </c>
      <c r="M259" s="6" t="s">
        <v>317</v>
      </c>
    </row>
    <row r="260" spans="1:13" x14ac:dyDescent="0.2">
      <c r="A260" s="7" t="str">
        <f t="shared" si="9"/>
        <v>1999/12末</v>
      </c>
      <c r="B260" s="7" t="str">
        <f t="shared" si="10"/>
        <v>平成11/12末</v>
      </c>
      <c r="C260" s="14">
        <v>258</v>
      </c>
      <c r="D260" s="14">
        <v>293</v>
      </c>
      <c r="E260" s="15" t="s">
        <v>638</v>
      </c>
      <c r="F260" s="14">
        <v>5</v>
      </c>
      <c r="G260" s="14"/>
      <c r="H260" s="14">
        <v>8</v>
      </c>
      <c r="I260" s="14"/>
      <c r="J260" s="14">
        <v>13</v>
      </c>
      <c r="K260" s="14"/>
      <c r="L260" s="14">
        <v>4</v>
      </c>
      <c r="M260" s="8" t="s">
        <v>317</v>
      </c>
    </row>
    <row r="261" spans="1:13" x14ac:dyDescent="0.2">
      <c r="A261" s="9" t="str">
        <f t="shared" si="9"/>
        <v>1999/12末</v>
      </c>
      <c r="B261" s="9" t="str">
        <f t="shared" si="10"/>
        <v>平成11/12末</v>
      </c>
      <c r="C261" s="16">
        <v>259</v>
      </c>
      <c r="D261" s="16">
        <v>294</v>
      </c>
      <c r="E261" s="17" t="s">
        <v>639</v>
      </c>
      <c r="F261" s="16">
        <v>26</v>
      </c>
      <c r="G261" s="16"/>
      <c r="H261" s="16">
        <v>32</v>
      </c>
      <c r="I261" s="16"/>
      <c r="J261" s="16">
        <v>58</v>
      </c>
      <c r="K261" s="16"/>
      <c r="L261" s="16">
        <v>20</v>
      </c>
      <c r="M261" s="6" t="s">
        <v>317</v>
      </c>
    </row>
    <row r="262" spans="1:13" x14ac:dyDescent="0.2">
      <c r="A262" s="7" t="str">
        <f t="shared" si="9"/>
        <v>1999/12末</v>
      </c>
      <c r="B262" s="7" t="str">
        <f t="shared" si="10"/>
        <v>平成11/12末</v>
      </c>
      <c r="C262" s="14">
        <v>260</v>
      </c>
      <c r="D262" s="14">
        <v>295</v>
      </c>
      <c r="E262" s="15" t="s">
        <v>640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9"/>
        <v>1999/12末</v>
      </c>
      <c r="B263" s="9" t="str">
        <f t="shared" si="10"/>
        <v>平成11/12末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9"/>
        <v>1999/12末</v>
      </c>
      <c r="B264" s="7" t="str">
        <f t="shared" si="10"/>
        <v>平成11/12末</v>
      </c>
      <c r="C264" s="14">
        <v>262</v>
      </c>
      <c r="D264" s="14">
        <v>297</v>
      </c>
      <c r="E264" s="15" t="s">
        <v>641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9"/>
        <v>1999/12末</v>
      </c>
      <c r="B265" s="9" t="str">
        <f t="shared" si="10"/>
        <v>平成11/12末</v>
      </c>
      <c r="C265" s="16">
        <v>263</v>
      </c>
      <c r="D265" s="16">
        <v>298</v>
      </c>
      <c r="E265" s="17" t="s">
        <v>642</v>
      </c>
      <c r="F265" s="16">
        <v>6</v>
      </c>
      <c r="G265" s="16"/>
      <c r="H265" s="16">
        <v>5</v>
      </c>
      <c r="I265" s="16"/>
      <c r="J265" s="16">
        <v>11</v>
      </c>
      <c r="K265" s="16"/>
      <c r="L265" s="16">
        <v>4</v>
      </c>
      <c r="M265" s="6" t="s">
        <v>317</v>
      </c>
    </row>
    <row r="266" spans="1:13" x14ac:dyDescent="0.2">
      <c r="A266" s="7" t="str">
        <f t="shared" si="9"/>
        <v>1999/12末</v>
      </c>
      <c r="B266" s="7" t="str">
        <f t="shared" si="10"/>
        <v>平成11/12末</v>
      </c>
      <c r="C266" s="14">
        <v>264</v>
      </c>
      <c r="D266" s="14">
        <v>299</v>
      </c>
      <c r="E266" s="15" t="s">
        <v>643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9"/>
        <v>1999/12末</v>
      </c>
      <c r="B267" s="9" t="str">
        <f t="shared" si="10"/>
        <v>平成11/12末</v>
      </c>
      <c r="C267" s="16">
        <v>265</v>
      </c>
      <c r="D267" s="16">
        <v>300</v>
      </c>
      <c r="E267" s="17" t="s">
        <v>644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9"/>
        <v>1999/12末</v>
      </c>
      <c r="B268" s="7" t="str">
        <f t="shared" si="10"/>
        <v>平成11/12末</v>
      </c>
      <c r="C268" s="14">
        <v>266</v>
      </c>
      <c r="D268" s="14">
        <v>301</v>
      </c>
      <c r="E268" s="15" t="s">
        <v>645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9"/>
        <v>1999/12末</v>
      </c>
      <c r="B269" s="9" t="str">
        <f t="shared" si="10"/>
        <v>平成11/12末</v>
      </c>
      <c r="C269" s="16">
        <v>267</v>
      </c>
      <c r="D269" s="16">
        <v>302</v>
      </c>
      <c r="E269" s="17" t="s">
        <v>646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9"/>
        <v>1999/12末</v>
      </c>
      <c r="B270" s="7" t="str">
        <f t="shared" si="10"/>
        <v>平成11/12末</v>
      </c>
      <c r="C270" s="14">
        <v>268</v>
      </c>
      <c r="D270" s="14">
        <v>303</v>
      </c>
      <c r="E270" s="15" t="s">
        <v>647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</sheetData>
  <sheetProtection algorithmName="SHA-512" hashValue="szft6C34Nm4MfewyGqtsKVd9zvKFQLuDN8U56pJXD7DgirGSJ/i9PF0d0Q0ETlNegbCYm3t23fm7cQUHprHvwg==" saltValue="ODIo4TZiuBOudt8XaMa6O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671</v>
      </c>
      <c r="B2" s="20" t="s">
        <v>672</v>
      </c>
      <c r="C2" s="21" t="s">
        <v>287</v>
      </c>
      <c r="D2" s="21" t="s">
        <v>287</v>
      </c>
      <c r="E2" s="21" t="s">
        <v>287</v>
      </c>
      <c r="F2" s="22">
        <f t="shared" ref="F2:L2" si="0">SUM(F3:F271)</f>
        <v>43180</v>
      </c>
      <c r="G2" s="22">
        <f t="shared" si="0"/>
        <v>0</v>
      </c>
      <c r="H2" s="22">
        <f t="shared" si="0"/>
        <v>44483</v>
      </c>
      <c r="I2" s="22">
        <f t="shared" si="0"/>
        <v>0</v>
      </c>
      <c r="J2" s="22">
        <f t="shared" si="0"/>
        <v>87663</v>
      </c>
      <c r="K2" s="22">
        <f t="shared" si="0"/>
        <v>0</v>
      </c>
      <c r="L2" s="22">
        <f t="shared" si="0"/>
        <v>29228</v>
      </c>
      <c r="M2" s="72" t="s">
        <v>284</v>
      </c>
    </row>
    <row r="3" spans="1:17" x14ac:dyDescent="0.2">
      <c r="A3" s="5" t="str">
        <f>A2</f>
        <v>2000/01末</v>
      </c>
      <c r="B3" s="5" t="str">
        <f>B2</f>
        <v>平成12/1末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40</v>
      </c>
      <c r="I3" s="12"/>
      <c r="J3" s="12">
        <v>78</v>
      </c>
      <c r="K3" s="12"/>
      <c r="L3" s="12">
        <v>35</v>
      </c>
      <c r="M3" s="10" t="s">
        <v>303</v>
      </c>
    </row>
    <row r="4" spans="1:17" x14ac:dyDescent="0.2">
      <c r="A4" s="7" t="str">
        <f>A3</f>
        <v>2000/01末</v>
      </c>
      <c r="B4" s="7" t="str">
        <f>B3</f>
        <v>平成12/1末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99</v>
      </c>
      <c r="I4" s="14"/>
      <c r="J4" s="14">
        <v>199</v>
      </c>
      <c r="K4" s="14"/>
      <c r="L4" s="14">
        <v>75</v>
      </c>
      <c r="M4" s="8" t="s">
        <v>303</v>
      </c>
      <c r="Q4" s="1"/>
    </row>
    <row r="5" spans="1:17" x14ac:dyDescent="0.2">
      <c r="A5" s="9" t="str">
        <f t="shared" ref="A5:B20" si="1">A4</f>
        <v>2000/01末</v>
      </c>
      <c r="B5" s="9" t="str">
        <f t="shared" si="1"/>
        <v>平成12/1末</v>
      </c>
      <c r="C5" s="16">
        <v>3</v>
      </c>
      <c r="D5" s="16">
        <v>3</v>
      </c>
      <c r="E5" s="17" t="s">
        <v>40</v>
      </c>
      <c r="F5" s="16">
        <v>228</v>
      </c>
      <c r="G5" s="16"/>
      <c r="H5" s="16">
        <v>251</v>
      </c>
      <c r="I5" s="16"/>
      <c r="J5" s="16">
        <v>479</v>
      </c>
      <c r="K5" s="16"/>
      <c r="L5" s="16">
        <v>172</v>
      </c>
      <c r="M5" s="6" t="s">
        <v>303</v>
      </c>
    </row>
    <row r="6" spans="1:17" x14ac:dyDescent="0.2">
      <c r="A6" s="7" t="str">
        <f t="shared" si="1"/>
        <v>2000/01末</v>
      </c>
      <c r="B6" s="7" t="str">
        <f t="shared" si="1"/>
        <v>平成12/1末</v>
      </c>
      <c r="C6" s="14">
        <v>4</v>
      </c>
      <c r="D6" s="14">
        <v>4</v>
      </c>
      <c r="E6" s="15" t="s">
        <v>41</v>
      </c>
      <c r="F6" s="14">
        <v>402</v>
      </c>
      <c r="G6" s="14"/>
      <c r="H6" s="14">
        <v>415</v>
      </c>
      <c r="I6" s="14"/>
      <c r="J6" s="14">
        <v>817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2000/01末</v>
      </c>
      <c r="B7" s="9" t="str">
        <f t="shared" si="1"/>
        <v>平成12/1末</v>
      </c>
      <c r="C7" s="16">
        <v>5</v>
      </c>
      <c r="D7" s="16">
        <v>5</v>
      </c>
      <c r="E7" s="17" t="s">
        <v>42</v>
      </c>
      <c r="F7" s="16">
        <v>239</v>
      </c>
      <c r="G7" s="16"/>
      <c r="H7" s="16">
        <v>261</v>
      </c>
      <c r="I7" s="16"/>
      <c r="J7" s="16">
        <v>500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2000/01末</v>
      </c>
      <c r="B8" s="7" t="str">
        <f t="shared" si="1"/>
        <v>平成12/1末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432</v>
      </c>
      <c r="I8" s="14"/>
      <c r="J8" s="14">
        <v>787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2000/01末</v>
      </c>
      <c r="B9" s="9" t="str">
        <f t="shared" si="1"/>
        <v>平成12/1末</v>
      </c>
      <c r="C9" s="16">
        <v>7</v>
      </c>
      <c r="D9" s="16">
        <v>7</v>
      </c>
      <c r="E9" s="17" t="s">
        <v>44</v>
      </c>
      <c r="F9" s="16">
        <v>207</v>
      </c>
      <c r="G9" s="16"/>
      <c r="H9" s="16">
        <v>220</v>
      </c>
      <c r="I9" s="16"/>
      <c r="J9" s="16">
        <v>427</v>
      </c>
      <c r="K9" s="16"/>
      <c r="L9" s="16">
        <v>159</v>
      </c>
      <c r="M9" s="6" t="s">
        <v>303</v>
      </c>
    </row>
    <row r="10" spans="1:17" x14ac:dyDescent="0.2">
      <c r="A10" s="7" t="str">
        <f t="shared" si="1"/>
        <v>2000/01末</v>
      </c>
      <c r="B10" s="7" t="str">
        <f t="shared" si="1"/>
        <v>平成12/1末</v>
      </c>
      <c r="C10" s="14">
        <v>8</v>
      </c>
      <c r="D10" s="14">
        <v>8</v>
      </c>
      <c r="E10" s="15" t="s">
        <v>45</v>
      </c>
      <c r="F10" s="14">
        <v>246</v>
      </c>
      <c r="G10" s="14"/>
      <c r="H10" s="14">
        <v>254</v>
      </c>
      <c r="I10" s="14"/>
      <c r="J10" s="14">
        <v>500</v>
      </c>
      <c r="K10" s="14"/>
      <c r="L10" s="14">
        <v>181</v>
      </c>
      <c r="M10" s="8" t="s">
        <v>303</v>
      </c>
    </row>
    <row r="11" spans="1:17" x14ac:dyDescent="0.2">
      <c r="A11" s="9" t="str">
        <f t="shared" si="1"/>
        <v>2000/01末</v>
      </c>
      <c r="B11" s="9" t="str">
        <f t="shared" si="1"/>
        <v>平成12/1末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2000/01末</v>
      </c>
      <c r="B12" s="7" t="str">
        <f t="shared" si="1"/>
        <v>平成12/1末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164</v>
      </c>
      <c r="I12" s="14"/>
      <c r="J12" s="14">
        <v>336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2000/01末</v>
      </c>
      <c r="B13" s="9" t="str">
        <f t="shared" si="1"/>
        <v>平成12/1末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128</v>
      </c>
      <c r="I13" s="16"/>
      <c r="J13" s="16">
        <v>237</v>
      </c>
      <c r="K13" s="16"/>
      <c r="L13" s="16">
        <v>116</v>
      </c>
      <c r="M13" s="6" t="s">
        <v>303</v>
      </c>
    </row>
    <row r="14" spans="1:17" x14ac:dyDescent="0.2">
      <c r="A14" s="7" t="str">
        <f t="shared" si="1"/>
        <v>2000/01末</v>
      </c>
      <c r="B14" s="7" t="str">
        <f t="shared" si="1"/>
        <v>平成12/1末</v>
      </c>
      <c r="C14" s="14">
        <v>12</v>
      </c>
      <c r="D14" s="14">
        <v>13</v>
      </c>
      <c r="E14" s="15" t="s">
        <v>49</v>
      </c>
      <c r="F14" s="14">
        <v>263</v>
      </c>
      <c r="G14" s="14"/>
      <c r="H14" s="14">
        <v>286</v>
      </c>
      <c r="I14" s="14"/>
      <c r="J14" s="14">
        <v>549</v>
      </c>
      <c r="K14" s="14"/>
      <c r="L14" s="14">
        <v>187</v>
      </c>
      <c r="M14" s="8" t="s">
        <v>303</v>
      </c>
    </row>
    <row r="15" spans="1:17" x14ac:dyDescent="0.2">
      <c r="A15" s="9" t="str">
        <f t="shared" si="1"/>
        <v>2000/01末</v>
      </c>
      <c r="B15" s="9" t="str">
        <f t="shared" si="1"/>
        <v>平成12/1末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145</v>
      </c>
      <c r="I15" s="16"/>
      <c r="J15" s="16">
        <v>291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2000/01末</v>
      </c>
      <c r="B16" s="7" t="str">
        <f t="shared" si="1"/>
        <v>平成12/1末</v>
      </c>
      <c r="C16" s="14">
        <v>14</v>
      </c>
      <c r="D16" s="14">
        <v>15</v>
      </c>
      <c r="E16" s="15" t="s">
        <v>51</v>
      </c>
      <c r="F16" s="14">
        <v>299</v>
      </c>
      <c r="G16" s="14"/>
      <c r="H16" s="14">
        <v>324</v>
      </c>
      <c r="I16" s="14"/>
      <c r="J16" s="14">
        <v>623</v>
      </c>
      <c r="K16" s="14"/>
      <c r="L16" s="14">
        <v>233</v>
      </c>
      <c r="M16" s="8" t="s">
        <v>303</v>
      </c>
    </row>
    <row r="17" spans="1:13" x14ac:dyDescent="0.2">
      <c r="A17" s="9" t="str">
        <f t="shared" si="1"/>
        <v>2000/01末</v>
      </c>
      <c r="B17" s="9" t="str">
        <f t="shared" si="1"/>
        <v>平成12/1末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109</v>
      </c>
      <c r="I17" s="16"/>
      <c r="J17" s="16">
        <v>202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2000/01末</v>
      </c>
      <c r="B18" s="7" t="str">
        <f t="shared" si="1"/>
        <v>平成12/1末</v>
      </c>
      <c r="C18" s="14">
        <v>16</v>
      </c>
      <c r="D18" s="14">
        <v>17</v>
      </c>
      <c r="E18" s="15" t="s">
        <v>53</v>
      </c>
      <c r="F18" s="14">
        <v>268</v>
      </c>
      <c r="G18" s="14"/>
      <c r="H18" s="14">
        <v>275</v>
      </c>
      <c r="I18" s="14"/>
      <c r="J18" s="14">
        <v>543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2000/01末</v>
      </c>
      <c r="B19" s="9" t="str">
        <f t="shared" si="1"/>
        <v>平成12/1末</v>
      </c>
      <c r="C19" s="16">
        <v>17</v>
      </c>
      <c r="D19" s="16">
        <v>18</v>
      </c>
      <c r="E19" s="17" t="s">
        <v>54</v>
      </c>
      <c r="F19" s="16">
        <v>314</v>
      </c>
      <c r="G19" s="16"/>
      <c r="H19" s="16">
        <v>328</v>
      </c>
      <c r="I19" s="16"/>
      <c r="J19" s="16">
        <v>642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2000/01末</v>
      </c>
      <c r="B20" s="7" t="str">
        <f t="shared" si="1"/>
        <v>平成12/1末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223</v>
      </c>
      <c r="I20" s="14"/>
      <c r="J20" s="14">
        <v>430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2000/01末</v>
      </c>
      <c r="B21" s="9" t="str">
        <f t="shared" si="2"/>
        <v>平成12/1末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229</v>
      </c>
      <c r="I21" s="16"/>
      <c r="J21" s="16">
        <v>454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2000/01末</v>
      </c>
      <c r="B22" s="7" t="str">
        <f t="shared" si="2"/>
        <v>平成12/1末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90</v>
      </c>
      <c r="I22" s="14"/>
      <c r="J22" s="14">
        <v>159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2000/01末</v>
      </c>
      <c r="B23" s="9" t="str">
        <f t="shared" si="2"/>
        <v>平成12/1末</v>
      </c>
      <c r="C23" s="16">
        <v>21</v>
      </c>
      <c r="D23" s="16">
        <v>105</v>
      </c>
      <c r="E23" s="17" t="s">
        <v>58</v>
      </c>
      <c r="F23" s="16">
        <v>18</v>
      </c>
      <c r="G23" s="16"/>
      <c r="H23" s="16">
        <v>22</v>
      </c>
      <c r="I23" s="16"/>
      <c r="J23" s="16">
        <v>40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2000/01末</v>
      </c>
      <c r="B24" s="7" t="str">
        <f t="shared" si="2"/>
        <v>平成12/1末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41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2000/01末</v>
      </c>
      <c r="B25" s="9" t="str">
        <f t="shared" si="2"/>
        <v>平成12/1末</v>
      </c>
      <c r="C25" s="16">
        <v>23</v>
      </c>
      <c r="D25" s="16">
        <v>21</v>
      </c>
      <c r="E25" s="17" t="s">
        <v>60</v>
      </c>
      <c r="F25" s="16">
        <v>250</v>
      </c>
      <c r="G25" s="16"/>
      <c r="H25" s="16">
        <v>257</v>
      </c>
      <c r="I25" s="16"/>
      <c r="J25" s="16">
        <v>507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2000/01末</v>
      </c>
      <c r="B26" s="7" t="str">
        <f t="shared" si="2"/>
        <v>平成12/1末</v>
      </c>
      <c r="C26" s="14">
        <v>24</v>
      </c>
      <c r="D26" s="14">
        <v>22</v>
      </c>
      <c r="E26" s="15" t="s">
        <v>61</v>
      </c>
      <c r="F26" s="14">
        <v>400</v>
      </c>
      <c r="G26" s="14"/>
      <c r="H26" s="14">
        <v>450</v>
      </c>
      <c r="I26" s="14"/>
      <c r="J26" s="14">
        <v>850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2000/01末</v>
      </c>
      <c r="B27" s="9" t="str">
        <f t="shared" si="2"/>
        <v>平成12/1末</v>
      </c>
      <c r="C27" s="16">
        <v>25</v>
      </c>
      <c r="D27" s="16">
        <v>23</v>
      </c>
      <c r="E27" s="17" t="s">
        <v>62</v>
      </c>
      <c r="F27" s="16">
        <v>310</v>
      </c>
      <c r="G27" s="16"/>
      <c r="H27" s="16">
        <v>323</v>
      </c>
      <c r="I27" s="16"/>
      <c r="J27" s="16">
        <v>633</v>
      </c>
      <c r="K27" s="16"/>
      <c r="L27" s="16">
        <v>206</v>
      </c>
      <c r="M27" s="6" t="s">
        <v>303</v>
      </c>
    </row>
    <row r="28" spans="1:13" x14ac:dyDescent="0.2">
      <c r="A28" s="7" t="str">
        <f t="shared" si="2"/>
        <v>2000/01末</v>
      </c>
      <c r="B28" s="7" t="str">
        <f t="shared" si="2"/>
        <v>平成12/1末</v>
      </c>
      <c r="C28" s="14">
        <v>26</v>
      </c>
      <c r="D28" s="14">
        <v>24</v>
      </c>
      <c r="E28" s="15" t="s">
        <v>63</v>
      </c>
      <c r="F28" s="14">
        <v>385</v>
      </c>
      <c r="G28" s="14"/>
      <c r="H28" s="14">
        <v>464</v>
      </c>
      <c r="I28" s="14"/>
      <c r="J28" s="14">
        <v>849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2000/01末</v>
      </c>
      <c r="B29" s="9" t="str">
        <f t="shared" si="2"/>
        <v>平成12/1末</v>
      </c>
      <c r="C29" s="16">
        <v>27</v>
      </c>
      <c r="D29" s="16">
        <v>25</v>
      </c>
      <c r="E29" s="17" t="s">
        <v>64</v>
      </c>
      <c r="F29" s="16">
        <v>250</v>
      </c>
      <c r="G29" s="16"/>
      <c r="H29" s="16">
        <v>295</v>
      </c>
      <c r="I29" s="16"/>
      <c r="J29" s="16">
        <v>545</v>
      </c>
      <c r="K29" s="16"/>
      <c r="L29" s="16">
        <v>215</v>
      </c>
      <c r="M29" s="6" t="s">
        <v>303</v>
      </c>
    </row>
    <row r="30" spans="1:13" x14ac:dyDescent="0.2">
      <c r="A30" s="7" t="str">
        <f t="shared" si="2"/>
        <v>2000/01末</v>
      </c>
      <c r="B30" s="7" t="str">
        <f t="shared" si="2"/>
        <v>平成12/1末</v>
      </c>
      <c r="C30" s="14">
        <v>28</v>
      </c>
      <c r="D30" s="14">
        <v>26</v>
      </c>
      <c r="E30" s="15" t="s">
        <v>65</v>
      </c>
      <c r="F30" s="14">
        <v>247</v>
      </c>
      <c r="G30" s="14"/>
      <c r="H30" s="14">
        <v>261</v>
      </c>
      <c r="I30" s="14"/>
      <c r="J30" s="14">
        <v>508</v>
      </c>
      <c r="K30" s="14"/>
      <c r="L30" s="14">
        <v>187</v>
      </c>
      <c r="M30" s="8" t="s">
        <v>303</v>
      </c>
    </row>
    <row r="31" spans="1:13" x14ac:dyDescent="0.2">
      <c r="A31" s="9" t="str">
        <f t="shared" si="2"/>
        <v>2000/01末</v>
      </c>
      <c r="B31" s="9" t="str">
        <f t="shared" si="2"/>
        <v>平成12/1末</v>
      </c>
      <c r="C31" s="16">
        <v>29</v>
      </c>
      <c r="D31" s="16">
        <v>28</v>
      </c>
      <c r="E31" s="17" t="s">
        <v>66</v>
      </c>
      <c r="F31" s="16">
        <v>11</v>
      </c>
      <c r="G31" s="16"/>
      <c r="H31" s="16">
        <v>37</v>
      </c>
      <c r="I31" s="16"/>
      <c r="J31" s="16">
        <v>48</v>
      </c>
      <c r="K31" s="16"/>
      <c r="L31" s="16">
        <v>48</v>
      </c>
      <c r="M31" s="6" t="s">
        <v>303</v>
      </c>
    </row>
    <row r="32" spans="1:13" x14ac:dyDescent="0.2">
      <c r="A32" s="7" t="str">
        <f t="shared" si="2"/>
        <v>2000/01末</v>
      </c>
      <c r="B32" s="7" t="str">
        <f t="shared" si="2"/>
        <v>平成12/1末</v>
      </c>
      <c r="C32" s="14">
        <v>30</v>
      </c>
      <c r="D32" s="14">
        <v>30</v>
      </c>
      <c r="E32" s="15" t="s">
        <v>68</v>
      </c>
      <c r="F32" s="14">
        <v>770</v>
      </c>
      <c r="G32" s="14"/>
      <c r="H32" s="14">
        <v>761</v>
      </c>
      <c r="I32" s="14"/>
      <c r="J32" s="14">
        <v>1531</v>
      </c>
      <c r="K32" s="14"/>
      <c r="L32" s="14">
        <v>546</v>
      </c>
      <c r="M32" s="8" t="s">
        <v>303</v>
      </c>
    </row>
    <row r="33" spans="1:13" x14ac:dyDescent="0.2">
      <c r="A33" s="9" t="str">
        <f t="shared" si="2"/>
        <v>2000/01末</v>
      </c>
      <c r="B33" s="9" t="str">
        <f t="shared" si="2"/>
        <v>平成12/1末</v>
      </c>
      <c r="C33" s="16">
        <v>31</v>
      </c>
      <c r="D33" s="16">
        <v>31</v>
      </c>
      <c r="E33" s="17" t="s">
        <v>69</v>
      </c>
      <c r="F33" s="16">
        <v>854</v>
      </c>
      <c r="G33" s="16"/>
      <c r="H33" s="16">
        <v>862</v>
      </c>
      <c r="I33" s="16"/>
      <c r="J33" s="16">
        <v>1716</v>
      </c>
      <c r="K33" s="16"/>
      <c r="L33" s="16">
        <v>650</v>
      </c>
      <c r="M33" s="6" t="s">
        <v>303</v>
      </c>
    </row>
    <row r="34" spans="1:13" x14ac:dyDescent="0.2">
      <c r="A34" s="7" t="str">
        <f t="shared" si="2"/>
        <v>2000/01末</v>
      </c>
      <c r="B34" s="7" t="str">
        <f t="shared" si="2"/>
        <v>平成12/1末</v>
      </c>
      <c r="C34" s="14">
        <v>32</v>
      </c>
      <c r="D34" s="14">
        <v>32</v>
      </c>
      <c r="E34" s="15" t="s">
        <v>70</v>
      </c>
      <c r="F34" s="14">
        <v>23</v>
      </c>
      <c r="G34" s="14"/>
      <c r="H34" s="14">
        <v>23</v>
      </c>
      <c r="I34" s="14"/>
      <c r="J34" s="14">
        <v>46</v>
      </c>
      <c r="K34" s="14"/>
      <c r="L34" s="14">
        <v>16</v>
      </c>
      <c r="M34" s="8" t="s">
        <v>303</v>
      </c>
    </row>
    <row r="35" spans="1:13" x14ac:dyDescent="0.2">
      <c r="A35" s="9" t="str">
        <f t="shared" si="2"/>
        <v>2000/01末</v>
      </c>
      <c r="B35" s="9" t="str">
        <f t="shared" si="2"/>
        <v>平成12/1末</v>
      </c>
      <c r="C35" s="16">
        <v>33</v>
      </c>
      <c r="D35" s="16">
        <v>33</v>
      </c>
      <c r="E35" s="17" t="s">
        <v>71</v>
      </c>
      <c r="F35" s="16">
        <v>272</v>
      </c>
      <c r="G35" s="16"/>
      <c r="H35" s="16">
        <v>274</v>
      </c>
      <c r="I35" s="16"/>
      <c r="J35" s="16">
        <v>546</v>
      </c>
      <c r="K35" s="16"/>
      <c r="L35" s="16">
        <v>169</v>
      </c>
      <c r="M35" s="6" t="s">
        <v>303</v>
      </c>
    </row>
    <row r="36" spans="1:13" x14ac:dyDescent="0.2">
      <c r="A36" s="7" t="str">
        <f t="shared" si="2"/>
        <v>2000/01末</v>
      </c>
      <c r="B36" s="7" t="str">
        <f t="shared" si="2"/>
        <v>平成12/1末</v>
      </c>
      <c r="C36" s="14">
        <v>34</v>
      </c>
      <c r="D36" s="14">
        <v>34</v>
      </c>
      <c r="E36" s="15" t="s">
        <v>72</v>
      </c>
      <c r="F36" s="14">
        <v>371</v>
      </c>
      <c r="G36" s="14"/>
      <c r="H36" s="14">
        <v>312</v>
      </c>
      <c r="I36" s="14"/>
      <c r="J36" s="14">
        <v>683</v>
      </c>
      <c r="K36" s="14"/>
      <c r="L36" s="14">
        <v>255</v>
      </c>
      <c r="M36" s="8" t="s">
        <v>303</v>
      </c>
    </row>
    <row r="37" spans="1:13" x14ac:dyDescent="0.2">
      <c r="A37" s="9" t="str">
        <f t="shared" ref="A37:B52" si="3">A36</f>
        <v>2000/01末</v>
      </c>
      <c r="B37" s="9" t="str">
        <f t="shared" si="3"/>
        <v>平成12/1末</v>
      </c>
      <c r="C37" s="16">
        <v>35</v>
      </c>
      <c r="D37" s="16">
        <v>35</v>
      </c>
      <c r="E37" s="17" t="s">
        <v>73</v>
      </c>
      <c r="F37" s="16">
        <v>299</v>
      </c>
      <c r="G37" s="16"/>
      <c r="H37" s="16">
        <v>275</v>
      </c>
      <c r="I37" s="16"/>
      <c r="J37" s="16">
        <v>574</v>
      </c>
      <c r="K37" s="16"/>
      <c r="L37" s="16">
        <v>186</v>
      </c>
      <c r="M37" s="6" t="s">
        <v>303</v>
      </c>
    </row>
    <row r="38" spans="1:13" x14ac:dyDescent="0.2">
      <c r="A38" s="7" t="str">
        <f t="shared" si="3"/>
        <v>2000/01末</v>
      </c>
      <c r="B38" s="7" t="str">
        <f t="shared" si="3"/>
        <v>平成12/1末</v>
      </c>
      <c r="C38" s="14">
        <v>36</v>
      </c>
      <c r="D38" s="14">
        <v>36</v>
      </c>
      <c r="E38" s="15" t="s">
        <v>74</v>
      </c>
      <c r="F38" s="14">
        <v>83</v>
      </c>
      <c r="G38" s="14"/>
      <c r="H38" s="14">
        <v>58</v>
      </c>
      <c r="I38" s="14"/>
      <c r="J38" s="14">
        <v>141</v>
      </c>
      <c r="K38" s="14"/>
      <c r="L38" s="14">
        <v>64</v>
      </c>
      <c r="M38" s="8" t="s">
        <v>303</v>
      </c>
    </row>
    <row r="39" spans="1:13" x14ac:dyDescent="0.2">
      <c r="A39" s="9" t="str">
        <f t="shared" si="3"/>
        <v>2000/01末</v>
      </c>
      <c r="B39" s="9" t="str">
        <f t="shared" si="3"/>
        <v>平成12/1末</v>
      </c>
      <c r="C39" s="16">
        <v>37</v>
      </c>
      <c r="D39" s="16">
        <v>37</v>
      </c>
      <c r="E39" s="17" t="s">
        <v>75</v>
      </c>
      <c r="F39" s="16">
        <v>292</v>
      </c>
      <c r="G39" s="16"/>
      <c r="H39" s="16">
        <v>280</v>
      </c>
      <c r="I39" s="16"/>
      <c r="J39" s="16">
        <v>572</v>
      </c>
      <c r="K39" s="16"/>
      <c r="L39" s="16">
        <v>178</v>
      </c>
      <c r="M39" s="6" t="s">
        <v>303</v>
      </c>
    </row>
    <row r="40" spans="1:13" x14ac:dyDescent="0.2">
      <c r="A40" s="7" t="str">
        <f t="shared" si="3"/>
        <v>2000/01末</v>
      </c>
      <c r="B40" s="7" t="str">
        <f t="shared" si="3"/>
        <v>平成12/1末</v>
      </c>
      <c r="C40" s="14">
        <v>38</v>
      </c>
      <c r="D40" s="14">
        <v>38</v>
      </c>
      <c r="E40" s="15" t="s">
        <v>76</v>
      </c>
      <c r="F40" s="14">
        <v>341</v>
      </c>
      <c r="G40" s="14"/>
      <c r="H40" s="14">
        <v>319</v>
      </c>
      <c r="I40" s="14"/>
      <c r="J40" s="14">
        <v>660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2000/01末</v>
      </c>
      <c r="B41" s="9" t="str">
        <f t="shared" si="3"/>
        <v>平成12/1末</v>
      </c>
      <c r="C41" s="16">
        <v>39</v>
      </c>
      <c r="D41" s="16">
        <v>39</v>
      </c>
      <c r="E41" s="17" t="s">
        <v>77</v>
      </c>
      <c r="F41" s="16">
        <v>129</v>
      </c>
      <c r="G41" s="16"/>
      <c r="H41" s="16">
        <v>129</v>
      </c>
      <c r="I41" s="16"/>
      <c r="J41" s="16">
        <v>258</v>
      </c>
      <c r="K41" s="16"/>
      <c r="L41" s="16">
        <v>87</v>
      </c>
      <c r="M41" s="6" t="s">
        <v>303</v>
      </c>
    </row>
    <row r="42" spans="1:13" x14ac:dyDescent="0.2">
      <c r="A42" s="7" t="str">
        <f t="shared" si="3"/>
        <v>2000/01末</v>
      </c>
      <c r="B42" s="7" t="str">
        <f t="shared" si="3"/>
        <v>平成12/1末</v>
      </c>
      <c r="C42" s="14">
        <v>40</v>
      </c>
      <c r="D42" s="14">
        <v>40</v>
      </c>
      <c r="E42" s="15" t="s">
        <v>619</v>
      </c>
      <c r="F42" s="14">
        <v>164</v>
      </c>
      <c r="G42" s="14"/>
      <c r="H42" s="14">
        <v>168</v>
      </c>
      <c r="I42" s="14"/>
      <c r="J42" s="14">
        <v>332</v>
      </c>
      <c r="K42" s="14"/>
      <c r="L42" s="14">
        <v>122</v>
      </c>
      <c r="M42" s="8" t="s">
        <v>303</v>
      </c>
    </row>
    <row r="43" spans="1:13" x14ac:dyDescent="0.2">
      <c r="A43" s="9" t="str">
        <f t="shared" si="3"/>
        <v>2000/01末</v>
      </c>
      <c r="B43" s="9" t="str">
        <f t="shared" si="3"/>
        <v>平成12/1末</v>
      </c>
      <c r="C43" s="16">
        <v>41</v>
      </c>
      <c r="D43" s="16">
        <v>41</v>
      </c>
      <c r="E43" s="17" t="s">
        <v>620</v>
      </c>
      <c r="F43" s="16">
        <v>176</v>
      </c>
      <c r="G43" s="16"/>
      <c r="H43" s="16">
        <v>204</v>
      </c>
      <c r="I43" s="16"/>
      <c r="J43" s="16">
        <v>380</v>
      </c>
      <c r="K43" s="16"/>
      <c r="L43" s="16">
        <v>135</v>
      </c>
      <c r="M43" s="6" t="s">
        <v>303</v>
      </c>
    </row>
    <row r="44" spans="1:13" x14ac:dyDescent="0.2">
      <c r="A44" s="7" t="str">
        <f t="shared" si="3"/>
        <v>2000/01末</v>
      </c>
      <c r="B44" s="7" t="str">
        <f t="shared" si="3"/>
        <v>平成12/1末</v>
      </c>
      <c r="C44" s="14">
        <v>42</v>
      </c>
      <c r="D44" s="14">
        <v>42</v>
      </c>
      <c r="E44" s="15" t="s">
        <v>78</v>
      </c>
      <c r="F44" s="14">
        <v>258</v>
      </c>
      <c r="G44" s="14"/>
      <c r="H44" s="14">
        <v>316</v>
      </c>
      <c r="I44" s="14"/>
      <c r="J44" s="14">
        <v>574</v>
      </c>
      <c r="K44" s="14"/>
      <c r="L44" s="14">
        <v>203</v>
      </c>
      <c r="M44" s="8" t="s">
        <v>303</v>
      </c>
    </row>
    <row r="45" spans="1:13" x14ac:dyDescent="0.2">
      <c r="A45" s="9" t="str">
        <f t="shared" si="3"/>
        <v>2000/01末</v>
      </c>
      <c r="B45" s="9" t="str">
        <f t="shared" si="3"/>
        <v>平成12/1末</v>
      </c>
      <c r="C45" s="16">
        <v>43</v>
      </c>
      <c r="D45" s="16">
        <v>43</v>
      </c>
      <c r="E45" s="17" t="s">
        <v>79</v>
      </c>
      <c r="F45" s="16">
        <v>356</v>
      </c>
      <c r="G45" s="16"/>
      <c r="H45" s="16">
        <v>382</v>
      </c>
      <c r="I45" s="16"/>
      <c r="J45" s="16">
        <v>738</v>
      </c>
      <c r="K45" s="16"/>
      <c r="L45" s="16">
        <v>247</v>
      </c>
      <c r="M45" s="6" t="s">
        <v>303</v>
      </c>
    </row>
    <row r="46" spans="1:13" x14ac:dyDescent="0.2">
      <c r="A46" s="7" t="str">
        <f t="shared" si="3"/>
        <v>2000/01末</v>
      </c>
      <c r="B46" s="7" t="str">
        <f t="shared" si="3"/>
        <v>平成12/1末</v>
      </c>
      <c r="C46" s="14">
        <v>44</v>
      </c>
      <c r="D46" s="14">
        <v>44</v>
      </c>
      <c r="E46" s="15" t="s">
        <v>80</v>
      </c>
      <c r="F46" s="14">
        <v>59</v>
      </c>
      <c r="G46" s="14"/>
      <c r="H46" s="14">
        <v>75</v>
      </c>
      <c r="I46" s="14"/>
      <c r="J46" s="14">
        <v>134</v>
      </c>
      <c r="K46" s="14"/>
      <c r="L46" s="14">
        <v>48</v>
      </c>
      <c r="M46" s="8" t="s">
        <v>303</v>
      </c>
    </row>
    <row r="47" spans="1:13" x14ac:dyDescent="0.2">
      <c r="A47" s="9" t="str">
        <f t="shared" si="3"/>
        <v>2000/01末</v>
      </c>
      <c r="B47" s="9" t="str">
        <f t="shared" si="3"/>
        <v>平成12/1末</v>
      </c>
      <c r="C47" s="16">
        <v>45</v>
      </c>
      <c r="D47" s="16">
        <v>45</v>
      </c>
      <c r="E47" s="17" t="s">
        <v>81</v>
      </c>
      <c r="F47" s="16">
        <v>228</v>
      </c>
      <c r="G47" s="16"/>
      <c r="H47" s="16">
        <v>261</v>
      </c>
      <c r="I47" s="16"/>
      <c r="J47" s="16">
        <v>489</v>
      </c>
      <c r="K47" s="16"/>
      <c r="L47" s="16">
        <v>167</v>
      </c>
      <c r="M47" s="6" t="s">
        <v>303</v>
      </c>
    </row>
    <row r="48" spans="1:13" x14ac:dyDescent="0.2">
      <c r="A48" s="7" t="str">
        <f t="shared" si="3"/>
        <v>2000/01末</v>
      </c>
      <c r="B48" s="7" t="str">
        <f t="shared" si="3"/>
        <v>平成12/1末</v>
      </c>
      <c r="C48" s="14">
        <v>46</v>
      </c>
      <c r="D48" s="14">
        <v>46</v>
      </c>
      <c r="E48" s="15" t="s">
        <v>82</v>
      </c>
      <c r="F48" s="14">
        <v>96</v>
      </c>
      <c r="G48" s="14"/>
      <c r="H48" s="14">
        <v>150</v>
      </c>
      <c r="I48" s="14"/>
      <c r="J48" s="14">
        <v>246</v>
      </c>
      <c r="K48" s="14"/>
      <c r="L48" s="14">
        <v>134</v>
      </c>
      <c r="M48" s="8" t="s">
        <v>303</v>
      </c>
    </row>
    <row r="49" spans="1:13" x14ac:dyDescent="0.2">
      <c r="A49" s="9" t="str">
        <f t="shared" si="3"/>
        <v>2000/01末</v>
      </c>
      <c r="B49" s="9" t="str">
        <f t="shared" si="3"/>
        <v>平成12/1末</v>
      </c>
      <c r="C49" s="16">
        <v>47</v>
      </c>
      <c r="D49" s="16">
        <v>47</v>
      </c>
      <c r="E49" s="17" t="s">
        <v>83</v>
      </c>
      <c r="F49" s="16">
        <v>187</v>
      </c>
      <c r="G49" s="16"/>
      <c r="H49" s="16">
        <v>219</v>
      </c>
      <c r="I49" s="16"/>
      <c r="J49" s="16">
        <v>406</v>
      </c>
      <c r="K49" s="16"/>
      <c r="L49" s="16">
        <v>120</v>
      </c>
      <c r="M49" s="6" t="s">
        <v>303</v>
      </c>
    </row>
    <row r="50" spans="1:13" x14ac:dyDescent="0.2">
      <c r="A50" s="7" t="str">
        <f t="shared" si="3"/>
        <v>2000/01末</v>
      </c>
      <c r="B50" s="7" t="str">
        <f t="shared" si="3"/>
        <v>平成12/1末</v>
      </c>
      <c r="C50" s="14">
        <v>48</v>
      </c>
      <c r="D50" s="14">
        <v>48</v>
      </c>
      <c r="E50" s="15" t="s">
        <v>84</v>
      </c>
      <c r="F50" s="14">
        <v>251</v>
      </c>
      <c r="G50" s="14"/>
      <c r="H50" s="14">
        <v>269</v>
      </c>
      <c r="I50" s="14"/>
      <c r="J50" s="14">
        <v>520</v>
      </c>
      <c r="K50" s="14"/>
      <c r="L50" s="14">
        <v>168</v>
      </c>
      <c r="M50" s="8" t="s">
        <v>303</v>
      </c>
    </row>
    <row r="51" spans="1:13" x14ac:dyDescent="0.2">
      <c r="A51" s="9" t="str">
        <f t="shared" si="3"/>
        <v>2000/01末</v>
      </c>
      <c r="B51" s="9" t="str">
        <f t="shared" si="3"/>
        <v>平成12/1末</v>
      </c>
      <c r="C51" s="16">
        <v>49</v>
      </c>
      <c r="D51" s="16">
        <v>49</v>
      </c>
      <c r="E51" s="17" t="s">
        <v>85</v>
      </c>
      <c r="F51" s="16">
        <v>127</v>
      </c>
      <c r="G51" s="16"/>
      <c r="H51" s="16">
        <v>136</v>
      </c>
      <c r="I51" s="16"/>
      <c r="J51" s="16">
        <v>263</v>
      </c>
      <c r="K51" s="16"/>
      <c r="L51" s="16">
        <v>98</v>
      </c>
      <c r="M51" s="6" t="s">
        <v>303</v>
      </c>
    </row>
    <row r="52" spans="1:13" x14ac:dyDescent="0.2">
      <c r="A52" s="7" t="str">
        <f t="shared" si="3"/>
        <v>2000/01末</v>
      </c>
      <c r="B52" s="7" t="str">
        <f t="shared" si="3"/>
        <v>平成12/1末</v>
      </c>
      <c r="C52" s="14">
        <v>50</v>
      </c>
      <c r="D52" s="14">
        <v>50</v>
      </c>
      <c r="E52" s="15" t="s">
        <v>86</v>
      </c>
      <c r="F52" s="14">
        <v>0</v>
      </c>
      <c r="G52" s="14"/>
      <c r="H52" s="14">
        <v>0</v>
      </c>
      <c r="I52" s="14"/>
      <c r="J52" s="14">
        <v>0</v>
      </c>
      <c r="K52" s="14"/>
      <c r="L52" s="14">
        <v>0</v>
      </c>
      <c r="M52" s="8" t="s">
        <v>303</v>
      </c>
    </row>
    <row r="53" spans="1:13" x14ac:dyDescent="0.2">
      <c r="A53" s="9" t="str">
        <f t="shared" ref="A53:B68" si="4">A52</f>
        <v>2000/01末</v>
      </c>
      <c r="B53" s="9" t="str">
        <f t="shared" si="4"/>
        <v>平成12/1末</v>
      </c>
      <c r="C53" s="16">
        <v>51</v>
      </c>
      <c r="D53" s="16">
        <v>51</v>
      </c>
      <c r="E53" s="17" t="s">
        <v>87</v>
      </c>
      <c r="F53" s="16">
        <v>161</v>
      </c>
      <c r="G53" s="16"/>
      <c r="H53" s="16">
        <v>158</v>
      </c>
      <c r="I53" s="16"/>
      <c r="J53" s="16">
        <v>319</v>
      </c>
      <c r="K53" s="16"/>
      <c r="L53" s="16">
        <v>105</v>
      </c>
      <c r="M53" s="6" t="s">
        <v>303</v>
      </c>
    </row>
    <row r="54" spans="1:13" x14ac:dyDescent="0.2">
      <c r="A54" s="7" t="str">
        <f t="shared" si="4"/>
        <v>2000/01末</v>
      </c>
      <c r="B54" s="7" t="str">
        <f t="shared" si="4"/>
        <v>平成12/1末</v>
      </c>
      <c r="C54" s="14">
        <v>52</v>
      </c>
      <c r="D54" s="14">
        <v>52</v>
      </c>
      <c r="E54" s="15" t="s">
        <v>88</v>
      </c>
      <c r="F54" s="14">
        <v>21</v>
      </c>
      <c r="G54" s="14"/>
      <c r="H54" s="14">
        <v>23</v>
      </c>
      <c r="I54" s="14"/>
      <c r="J54" s="14">
        <v>44</v>
      </c>
      <c r="K54" s="14"/>
      <c r="L54" s="14">
        <v>10</v>
      </c>
      <c r="M54" s="8" t="s">
        <v>303</v>
      </c>
    </row>
    <row r="55" spans="1:13" x14ac:dyDescent="0.2">
      <c r="A55" s="9" t="str">
        <f t="shared" si="4"/>
        <v>2000/01末</v>
      </c>
      <c r="B55" s="9" t="str">
        <f t="shared" si="4"/>
        <v>平成12/1末</v>
      </c>
      <c r="C55" s="16">
        <v>53</v>
      </c>
      <c r="D55" s="16">
        <v>53</v>
      </c>
      <c r="E55" s="17" t="s">
        <v>89</v>
      </c>
      <c r="F55" s="16">
        <v>92</v>
      </c>
      <c r="G55" s="16"/>
      <c r="H55" s="16">
        <v>79</v>
      </c>
      <c r="I55" s="16"/>
      <c r="J55" s="16">
        <v>171</v>
      </c>
      <c r="K55" s="16"/>
      <c r="L55" s="16">
        <v>47</v>
      </c>
      <c r="M55" s="6" t="s">
        <v>303</v>
      </c>
    </row>
    <row r="56" spans="1:13" x14ac:dyDescent="0.2">
      <c r="A56" s="7" t="str">
        <f t="shared" si="4"/>
        <v>2000/01末</v>
      </c>
      <c r="B56" s="7" t="str">
        <f t="shared" si="4"/>
        <v>平成12/1末</v>
      </c>
      <c r="C56" s="14">
        <v>54</v>
      </c>
      <c r="D56" s="14">
        <v>54</v>
      </c>
      <c r="E56" s="15" t="s">
        <v>90</v>
      </c>
      <c r="F56" s="14">
        <v>233</v>
      </c>
      <c r="G56" s="14"/>
      <c r="H56" s="14">
        <v>260</v>
      </c>
      <c r="I56" s="14"/>
      <c r="J56" s="14">
        <v>493</v>
      </c>
      <c r="K56" s="14"/>
      <c r="L56" s="14">
        <v>142</v>
      </c>
      <c r="M56" s="8" t="s">
        <v>303</v>
      </c>
    </row>
    <row r="57" spans="1:13" x14ac:dyDescent="0.2">
      <c r="A57" s="9" t="str">
        <f t="shared" si="4"/>
        <v>2000/01末</v>
      </c>
      <c r="B57" s="9" t="str">
        <f t="shared" si="4"/>
        <v>平成12/1末</v>
      </c>
      <c r="C57" s="16">
        <v>55</v>
      </c>
      <c r="D57" s="16">
        <v>55</v>
      </c>
      <c r="E57" s="17" t="s">
        <v>91</v>
      </c>
      <c r="F57" s="16">
        <v>376</v>
      </c>
      <c r="G57" s="16"/>
      <c r="H57" s="16">
        <v>343</v>
      </c>
      <c r="I57" s="16"/>
      <c r="J57" s="16">
        <v>719</v>
      </c>
      <c r="K57" s="16"/>
      <c r="L57" s="16">
        <v>262</v>
      </c>
      <c r="M57" s="6" t="s">
        <v>303</v>
      </c>
    </row>
    <row r="58" spans="1:13" x14ac:dyDescent="0.2">
      <c r="A58" s="7" t="str">
        <f t="shared" si="4"/>
        <v>2000/01末</v>
      </c>
      <c r="B58" s="7" t="str">
        <f t="shared" si="4"/>
        <v>平成12/1末</v>
      </c>
      <c r="C58" s="14">
        <v>56</v>
      </c>
      <c r="D58" s="14">
        <v>56</v>
      </c>
      <c r="E58" s="15" t="s">
        <v>621</v>
      </c>
      <c r="F58" s="14">
        <v>0</v>
      </c>
      <c r="G58" s="14"/>
      <c r="H58" s="14">
        <v>0</v>
      </c>
      <c r="I58" s="14"/>
      <c r="J58" s="14">
        <v>0</v>
      </c>
      <c r="K58" s="14"/>
      <c r="L58" s="14">
        <v>0</v>
      </c>
      <c r="M58" s="8" t="s">
        <v>303</v>
      </c>
    </row>
    <row r="59" spans="1:13" x14ac:dyDescent="0.2">
      <c r="A59" s="9" t="str">
        <f t="shared" si="4"/>
        <v>2000/01末</v>
      </c>
      <c r="B59" s="9" t="str">
        <f t="shared" si="4"/>
        <v>平成12/1末</v>
      </c>
      <c r="C59" s="16">
        <v>57</v>
      </c>
      <c r="D59" s="16">
        <v>57</v>
      </c>
      <c r="E59" s="17" t="s">
        <v>92</v>
      </c>
      <c r="F59" s="16">
        <v>76</v>
      </c>
      <c r="G59" s="16"/>
      <c r="H59" s="16">
        <v>81</v>
      </c>
      <c r="I59" s="16"/>
      <c r="J59" s="16">
        <v>157</v>
      </c>
      <c r="K59" s="16"/>
      <c r="L59" s="16">
        <v>56</v>
      </c>
      <c r="M59" s="6" t="s">
        <v>303</v>
      </c>
    </row>
    <row r="60" spans="1:13" x14ac:dyDescent="0.2">
      <c r="A60" s="7" t="str">
        <f t="shared" si="4"/>
        <v>2000/01末</v>
      </c>
      <c r="B60" s="7" t="str">
        <f t="shared" si="4"/>
        <v>平成12/1末</v>
      </c>
      <c r="C60" s="14">
        <v>58</v>
      </c>
      <c r="D60" s="14">
        <v>58</v>
      </c>
      <c r="E60" s="15" t="s">
        <v>93</v>
      </c>
      <c r="F60" s="14">
        <v>183</v>
      </c>
      <c r="G60" s="14"/>
      <c r="H60" s="14">
        <v>164</v>
      </c>
      <c r="I60" s="14"/>
      <c r="J60" s="14">
        <v>347</v>
      </c>
      <c r="K60" s="14"/>
      <c r="L60" s="14">
        <v>99</v>
      </c>
      <c r="M60" s="8" t="s">
        <v>303</v>
      </c>
    </row>
    <row r="61" spans="1:13" x14ac:dyDescent="0.2">
      <c r="A61" s="9" t="str">
        <f t="shared" si="4"/>
        <v>2000/01末</v>
      </c>
      <c r="B61" s="9" t="str">
        <f t="shared" si="4"/>
        <v>平成12/1末</v>
      </c>
      <c r="C61" s="16">
        <v>59</v>
      </c>
      <c r="D61" s="16">
        <v>59</v>
      </c>
      <c r="E61" s="17" t="s">
        <v>94</v>
      </c>
      <c r="F61" s="16">
        <v>264</v>
      </c>
      <c r="G61" s="16"/>
      <c r="H61" s="16">
        <v>269</v>
      </c>
      <c r="I61" s="16"/>
      <c r="J61" s="16">
        <v>533</v>
      </c>
      <c r="K61" s="16"/>
      <c r="L61" s="16">
        <v>158</v>
      </c>
      <c r="M61" s="6" t="s">
        <v>303</v>
      </c>
    </row>
    <row r="62" spans="1:13" x14ac:dyDescent="0.2">
      <c r="A62" s="7" t="str">
        <f t="shared" si="4"/>
        <v>2000/01末</v>
      </c>
      <c r="B62" s="7" t="str">
        <f t="shared" si="4"/>
        <v>平成12/1末</v>
      </c>
      <c r="C62" s="14">
        <v>60</v>
      </c>
      <c r="D62" s="14">
        <v>60</v>
      </c>
      <c r="E62" s="15" t="s">
        <v>95</v>
      </c>
      <c r="F62" s="14">
        <v>347</v>
      </c>
      <c r="G62" s="14"/>
      <c r="H62" s="14">
        <v>365</v>
      </c>
      <c r="I62" s="14"/>
      <c r="J62" s="14">
        <v>712</v>
      </c>
      <c r="K62" s="14"/>
      <c r="L62" s="14">
        <v>264</v>
      </c>
      <c r="M62" s="8" t="s">
        <v>303</v>
      </c>
    </row>
    <row r="63" spans="1:13" x14ac:dyDescent="0.2">
      <c r="A63" s="9" t="str">
        <f t="shared" si="4"/>
        <v>2000/01末</v>
      </c>
      <c r="B63" s="9" t="str">
        <f t="shared" si="4"/>
        <v>平成12/1末</v>
      </c>
      <c r="C63" s="16">
        <v>61</v>
      </c>
      <c r="D63" s="16">
        <v>61</v>
      </c>
      <c r="E63" s="17" t="s">
        <v>96</v>
      </c>
      <c r="F63" s="16">
        <v>257</v>
      </c>
      <c r="G63" s="16"/>
      <c r="H63" s="16">
        <v>280</v>
      </c>
      <c r="I63" s="16"/>
      <c r="J63" s="16">
        <v>537</v>
      </c>
      <c r="K63" s="16"/>
      <c r="L63" s="16">
        <v>201</v>
      </c>
      <c r="M63" s="6" t="s">
        <v>303</v>
      </c>
    </row>
    <row r="64" spans="1:13" x14ac:dyDescent="0.2">
      <c r="A64" s="7" t="str">
        <f t="shared" si="4"/>
        <v>2000/01末</v>
      </c>
      <c r="B64" s="7" t="str">
        <f t="shared" si="4"/>
        <v>平成12/1末</v>
      </c>
      <c r="C64" s="14">
        <v>62</v>
      </c>
      <c r="D64" s="14">
        <v>62</v>
      </c>
      <c r="E64" s="15" t="s">
        <v>97</v>
      </c>
      <c r="F64" s="14">
        <v>58</v>
      </c>
      <c r="G64" s="14"/>
      <c r="H64" s="14">
        <v>46</v>
      </c>
      <c r="I64" s="14"/>
      <c r="J64" s="14">
        <v>104</v>
      </c>
      <c r="K64" s="14"/>
      <c r="L64" s="14">
        <v>52</v>
      </c>
      <c r="M64" s="8" t="s">
        <v>303</v>
      </c>
    </row>
    <row r="65" spans="1:13" x14ac:dyDescent="0.2">
      <c r="A65" s="9" t="str">
        <f t="shared" si="4"/>
        <v>2000/01末</v>
      </c>
      <c r="B65" s="9" t="str">
        <f t="shared" si="4"/>
        <v>平成12/1末</v>
      </c>
      <c r="C65" s="16">
        <v>63</v>
      </c>
      <c r="D65" s="16">
        <v>63</v>
      </c>
      <c r="E65" s="17" t="s">
        <v>98</v>
      </c>
      <c r="F65" s="16">
        <v>508</v>
      </c>
      <c r="G65" s="16"/>
      <c r="H65" s="16">
        <v>483</v>
      </c>
      <c r="I65" s="16"/>
      <c r="J65" s="16">
        <v>991</v>
      </c>
      <c r="K65" s="16"/>
      <c r="L65" s="16">
        <v>368</v>
      </c>
      <c r="M65" s="6" t="s">
        <v>303</v>
      </c>
    </row>
    <row r="66" spans="1:13" x14ac:dyDescent="0.2">
      <c r="A66" s="7" t="str">
        <f t="shared" si="4"/>
        <v>2000/01末</v>
      </c>
      <c r="B66" s="7" t="str">
        <f t="shared" si="4"/>
        <v>平成12/1末</v>
      </c>
      <c r="C66" s="14">
        <v>64</v>
      </c>
      <c r="D66" s="14">
        <v>64</v>
      </c>
      <c r="E66" s="15" t="s">
        <v>99</v>
      </c>
      <c r="F66" s="14">
        <v>390</v>
      </c>
      <c r="G66" s="14"/>
      <c r="H66" s="14">
        <v>384</v>
      </c>
      <c r="I66" s="14"/>
      <c r="J66" s="14">
        <v>774</v>
      </c>
      <c r="K66" s="14"/>
      <c r="L66" s="14">
        <v>270</v>
      </c>
      <c r="M66" s="8" t="s">
        <v>303</v>
      </c>
    </row>
    <row r="67" spans="1:13" x14ac:dyDescent="0.2">
      <c r="A67" s="9" t="str">
        <f t="shared" si="4"/>
        <v>2000/01末</v>
      </c>
      <c r="B67" s="9" t="str">
        <f t="shared" si="4"/>
        <v>平成12/1末</v>
      </c>
      <c r="C67" s="16">
        <v>65</v>
      </c>
      <c r="D67" s="16">
        <v>65</v>
      </c>
      <c r="E67" s="17" t="s">
        <v>100</v>
      </c>
      <c r="F67" s="16">
        <v>20</v>
      </c>
      <c r="G67" s="16"/>
      <c r="H67" s="16">
        <v>14</v>
      </c>
      <c r="I67" s="16"/>
      <c r="J67" s="16">
        <v>34</v>
      </c>
      <c r="K67" s="16"/>
      <c r="L67" s="16">
        <v>34</v>
      </c>
      <c r="M67" s="6" t="s">
        <v>303</v>
      </c>
    </row>
    <row r="68" spans="1:13" x14ac:dyDescent="0.2">
      <c r="A68" s="7" t="str">
        <f t="shared" si="4"/>
        <v>2000/01末</v>
      </c>
      <c r="B68" s="7" t="str">
        <f t="shared" si="4"/>
        <v>平成12/1末</v>
      </c>
      <c r="C68" s="14">
        <v>66</v>
      </c>
      <c r="D68" s="14">
        <v>66</v>
      </c>
      <c r="E68" s="15" t="s">
        <v>101</v>
      </c>
      <c r="F68" s="14">
        <v>138</v>
      </c>
      <c r="G68" s="14"/>
      <c r="H68" s="14">
        <v>146</v>
      </c>
      <c r="I68" s="14"/>
      <c r="J68" s="14">
        <v>284</v>
      </c>
      <c r="K68" s="14"/>
      <c r="L68" s="14">
        <v>92</v>
      </c>
      <c r="M68" s="8" t="s">
        <v>303</v>
      </c>
    </row>
    <row r="69" spans="1:13" x14ac:dyDescent="0.2">
      <c r="A69" s="9" t="str">
        <f t="shared" ref="A69:B84" si="5">A68</f>
        <v>2000/01末</v>
      </c>
      <c r="B69" s="9" t="str">
        <f t="shared" si="5"/>
        <v>平成12/1末</v>
      </c>
      <c r="C69" s="16">
        <v>67</v>
      </c>
      <c r="D69" s="16">
        <v>67</v>
      </c>
      <c r="E69" s="17" t="s">
        <v>102</v>
      </c>
      <c r="F69" s="16">
        <v>234</v>
      </c>
      <c r="G69" s="16"/>
      <c r="H69" s="16">
        <v>241</v>
      </c>
      <c r="I69" s="16"/>
      <c r="J69" s="16">
        <v>475</v>
      </c>
      <c r="K69" s="16"/>
      <c r="L69" s="16">
        <v>161</v>
      </c>
      <c r="M69" s="6" t="s">
        <v>303</v>
      </c>
    </row>
    <row r="70" spans="1:13" x14ac:dyDescent="0.2">
      <c r="A70" s="7" t="str">
        <f t="shared" si="5"/>
        <v>2000/01末</v>
      </c>
      <c r="B70" s="7" t="str">
        <f t="shared" si="5"/>
        <v>平成12/1末</v>
      </c>
      <c r="C70" s="14">
        <v>68</v>
      </c>
      <c r="D70" s="14">
        <v>68</v>
      </c>
      <c r="E70" s="15" t="s">
        <v>103</v>
      </c>
      <c r="F70" s="14">
        <v>423</v>
      </c>
      <c r="G70" s="14"/>
      <c r="H70" s="14">
        <v>389</v>
      </c>
      <c r="I70" s="14"/>
      <c r="J70" s="14">
        <v>812</v>
      </c>
      <c r="K70" s="14"/>
      <c r="L70" s="14">
        <v>310</v>
      </c>
      <c r="M70" s="8" t="s">
        <v>303</v>
      </c>
    </row>
    <row r="71" spans="1:13" x14ac:dyDescent="0.2">
      <c r="A71" s="9" t="str">
        <f t="shared" si="5"/>
        <v>2000/01末</v>
      </c>
      <c r="B71" s="9" t="str">
        <f t="shared" si="5"/>
        <v>平成12/1末</v>
      </c>
      <c r="C71" s="16">
        <v>69</v>
      </c>
      <c r="D71" s="16">
        <v>69</v>
      </c>
      <c r="E71" s="17" t="s">
        <v>104</v>
      </c>
      <c r="F71" s="16">
        <v>290</v>
      </c>
      <c r="G71" s="16"/>
      <c r="H71" s="16">
        <v>228</v>
      </c>
      <c r="I71" s="16"/>
      <c r="J71" s="16">
        <v>518</v>
      </c>
      <c r="K71" s="16"/>
      <c r="L71" s="16">
        <v>192</v>
      </c>
      <c r="M71" s="6" t="s">
        <v>303</v>
      </c>
    </row>
    <row r="72" spans="1:13" x14ac:dyDescent="0.2">
      <c r="A72" s="7" t="str">
        <f t="shared" si="5"/>
        <v>2000/01末</v>
      </c>
      <c r="B72" s="7" t="str">
        <f t="shared" si="5"/>
        <v>平成12/1末</v>
      </c>
      <c r="C72" s="14">
        <v>70</v>
      </c>
      <c r="D72" s="14">
        <v>70</v>
      </c>
      <c r="E72" s="15" t="s">
        <v>105</v>
      </c>
      <c r="F72" s="14">
        <v>123</v>
      </c>
      <c r="G72" s="14"/>
      <c r="H72" s="14">
        <v>108</v>
      </c>
      <c r="I72" s="14"/>
      <c r="J72" s="14">
        <v>231</v>
      </c>
      <c r="K72" s="14"/>
      <c r="L72" s="14">
        <v>91</v>
      </c>
      <c r="M72" s="8" t="s">
        <v>303</v>
      </c>
    </row>
    <row r="73" spans="1:13" x14ac:dyDescent="0.2">
      <c r="A73" s="9" t="str">
        <f t="shared" si="5"/>
        <v>2000/01末</v>
      </c>
      <c r="B73" s="9" t="str">
        <f t="shared" si="5"/>
        <v>平成12/1末</v>
      </c>
      <c r="C73" s="16">
        <v>71</v>
      </c>
      <c r="D73" s="16">
        <v>71</v>
      </c>
      <c r="E73" s="17" t="s">
        <v>106</v>
      </c>
      <c r="F73" s="16">
        <v>164</v>
      </c>
      <c r="G73" s="16"/>
      <c r="H73" s="16">
        <v>126</v>
      </c>
      <c r="I73" s="16"/>
      <c r="J73" s="16">
        <v>290</v>
      </c>
      <c r="K73" s="16"/>
      <c r="L73" s="16">
        <v>123</v>
      </c>
      <c r="M73" s="6" t="s">
        <v>303</v>
      </c>
    </row>
    <row r="74" spans="1:13" x14ac:dyDescent="0.2">
      <c r="A74" s="7" t="str">
        <f t="shared" si="5"/>
        <v>2000/01末</v>
      </c>
      <c r="B74" s="7" t="str">
        <f t="shared" si="5"/>
        <v>平成12/1末</v>
      </c>
      <c r="C74" s="14">
        <v>72</v>
      </c>
      <c r="D74" s="14">
        <v>72</v>
      </c>
      <c r="E74" s="15" t="s">
        <v>107</v>
      </c>
      <c r="F74" s="14">
        <v>275</v>
      </c>
      <c r="G74" s="14"/>
      <c r="H74" s="14">
        <v>311</v>
      </c>
      <c r="I74" s="14"/>
      <c r="J74" s="14">
        <v>586</v>
      </c>
      <c r="K74" s="14"/>
      <c r="L74" s="14">
        <v>238</v>
      </c>
      <c r="M74" s="8" t="s">
        <v>303</v>
      </c>
    </row>
    <row r="75" spans="1:13" x14ac:dyDescent="0.2">
      <c r="A75" s="9" t="str">
        <f t="shared" si="5"/>
        <v>2000/01末</v>
      </c>
      <c r="B75" s="9" t="str">
        <f t="shared" si="5"/>
        <v>平成12/1末</v>
      </c>
      <c r="C75" s="16">
        <v>73</v>
      </c>
      <c r="D75" s="16">
        <v>73</v>
      </c>
      <c r="E75" s="17" t="s">
        <v>108</v>
      </c>
      <c r="F75" s="16">
        <v>407</v>
      </c>
      <c r="G75" s="16"/>
      <c r="H75" s="16">
        <v>301</v>
      </c>
      <c r="I75" s="16"/>
      <c r="J75" s="16">
        <v>708</v>
      </c>
      <c r="K75" s="16"/>
      <c r="L75" s="16">
        <v>340</v>
      </c>
      <c r="M75" s="6" t="s">
        <v>303</v>
      </c>
    </row>
    <row r="76" spans="1:13" x14ac:dyDescent="0.2">
      <c r="A76" s="7" t="str">
        <f t="shared" si="5"/>
        <v>2000/01末</v>
      </c>
      <c r="B76" s="7" t="str">
        <f t="shared" si="5"/>
        <v>平成12/1末</v>
      </c>
      <c r="C76" s="14">
        <v>74</v>
      </c>
      <c r="D76" s="14">
        <v>74</v>
      </c>
      <c r="E76" s="15" t="s">
        <v>109</v>
      </c>
      <c r="F76" s="14">
        <v>320</v>
      </c>
      <c r="G76" s="14"/>
      <c r="H76" s="14">
        <v>341</v>
      </c>
      <c r="I76" s="14"/>
      <c r="J76" s="14">
        <v>661</v>
      </c>
      <c r="K76" s="14"/>
      <c r="L76" s="14">
        <v>218</v>
      </c>
      <c r="M76" s="8" t="s">
        <v>303</v>
      </c>
    </row>
    <row r="77" spans="1:13" x14ac:dyDescent="0.2">
      <c r="A77" s="9" t="str">
        <f t="shared" si="5"/>
        <v>2000/01末</v>
      </c>
      <c r="B77" s="9" t="str">
        <f t="shared" si="5"/>
        <v>平成12/1末</v>
      </c>
      <c r="C77" s="16">
        <v>75</v>
      </c>
      <c r="D77" s="16">
        <v>75</v>
      </c>
      <c r="E77" s="17" t="s">
        <v>110</v>
      </c>
      <c r="F77" s="16">
        <v>259</v>
      </c>
      <c r="G77" s="16"/>
      <c r="H77" s="16">
        <v>265</v>
      </c>
      <c r="I77" s="16"/>
      <c r="J77" s="16">
        <v>524</v>
      </c>
      <c r="K77" s="16"/>
      <c r="L77" s="16">
        <v>166</v>
      </c>
      <c r="M77" s="6" t="s">
        <v>303</v>
      </c>
    </row>
    <row r="78" spans="1:13" x14ac:dyDescent="0.2">
      <c r="A78" s="7" t="str">
        <f t="shared" si="5"/>
        <v>2000/01末</v>
      </c>
      <c r="B78" s="7" t="str">
        <f t="shared" si="5"/>
        <v>平成12/1末</v>
      </c>
      <c r="C78" s="14">
        <v>76</v>
      </c>
      <c r="D78" s="14">
        <v>76</v>
      </c>
      <c r="E78" s="15" t="s">
        <v>111</v>
      </c>
      <c r="F78" s="14">
        <v>97</v>
      </c>
      <c r="G78" s="14"/>
      <c r="H78" s="14">
        <v>89</v>
      </c>
      <c r="I78" s="14"/>
      <c r="J78" s="14">
        <v>186</v>
      </c>
      <c r="K78" s="14"/>
      <c r="L78" s="14">
        <v>55</v>
      </c>
      <c r="M78" s="8" t="s">
        <v>303</v>
      </c>
    </row>
    <row r="79" spans="1:13" x14ac:dyDescent="0.2">
      <c r="A79" s="9" t="str">
        <f t="shared" si="5"/>
        <v>2000/01末</v>
      </c>
      <c r="B79" s="9" t="str">
        <f t="shared" si="5"/>
        <v>平成12/1末</v>
      </c>
      <c r="C79" s="16">
        <v>77</v>
      </c>
      <c r="D79" s="16">
        <v>77</v>
      </c>
      <c r="E79" s="17" t="s">
        <v>684</v>
      </c>
      <c r="F79" s="16">
        <v>277</v>
      </c>
      <c r="G79" s="16"/>
      <c r="H79" s="16">
        <v>260</v>
      </c>
      <c r="I79" s="16"/>
      <c r="J79" s="16">
        <v>537</v>
      </c>
      <c r="K79" s="16"/>
      <c r="L79" s="16">
        <v>161</v>
      </c>
      <c r="M79" s="6" t="s">
        <v>303</v>
      </c>
    </row>
    <row r="80" spans="1:13" x14ac:dyDescent="0.2">
      <c r="A80" s="7" t="str">
        <f t="shared" si="5"/>
        <v>2000/01末</v>
      </c>
      <c r="B80" s="7" t="str">
        <f t="shared" si="5"/>
        <v>平成12/1末</v>
      </c>
      <c r="C80" s="14">
        <v>78</v>
      </c>
      <c r="D80" s="14">
        <v>80</v>
      </c>
      <c r="E80" s="15" t="s">
        <v>115</v>
      </c>
      <c r="F80" s="14">
        <v>314</v>
      </c>
      <c r="G80" s="14"/>
      <c r="H80" s="14">
        <v>278</v>
      </c>
      <c r="I80" s="14"/>
      <c r="J80" s="14">
        <v>592</v>
      </c>
      <c r="K80" s="14"/>
      <c r="L80" s="14">
        <v>255</v>
      </c>
      <c r="M80" s="8" t="s">
        <v>303</v>
      </c>
    </row>
    <row r="81" spans="1:13" x14ac:dyDescent="0.2">
      <c r="A81" s="9" t="str">
        <f t="shared" si="5"/>
        <v>2000/01末</v>
      </c>
      <c r="B81" s="9" t="str">
        <f t="shared" si="5"/>
        <v>平成12/1末</v>
      </c>
      <c r="C81" s="16">
        <v>79</v>
      </c>
      <c r="D81" s="16">
        <v>81</v>
      </c>
      <c r="E81" s="17" t="s">
        <v>116</v>
      </c>
      <c r="F81" s="16">
        <v>361</v>
      </c>
      <c r="G81" s="16"/>
      <c r="H81" s="16">
        <v>317</v>
      </c>
      <c r="I81" s="16"/>
      <c r="J81" s="16">
        <v>678</v>
      </c>
      <c r="K81" s="16"/>
      <c r="L81" s="16">
        <v>272</v>
      </c>
      <c r="M81" s="6" t="s">
        <v>303</v>
      </c>
    </row>
    <row r="82" spans="1:13" x14ac:dyDescent="0.2">
      <c r="A82" s="7" t="str">
        <f t="shared" si="5"/>
        <v>2000/01末</v>
      </c>
      <c r="B82" s="7" t="str">
        <f t="shared" si="5"/>
        <v>平成12/1末</v>
      </c>
      <c r="C82" s="14">
        <v>80</v>
      </c>
      <c r="D82" s="14">
        <v>82</v>
      </c>
      <c r="E82" s="15" t="s">
        <v>117</v>
      </c>
      <c r="F82" s="14">
        <v>231</v>
      </c>
      <c r="G82" s="14"/>
      <c r="H82" s="14">
        <v>215</v>
      </c>
      <c r="I82" s="14"/>
      <c r="J82" s="14">
        <v>446</v>
      </c>
      <c r="K82" s="14"/>
      <c r="L82" s="14">
        <v>180</v>
      </c>
      <c r="M82" s="8" t="s">
        <v>303</v>
      </c>
    </row>
    <row r="83" spans="1:13" x14ac:dyDescent="0.2">
      <c r="A83" s="9" t="str">
        <f t="shared" si="5"/>
        <v>2000/01末</v>
      </c>
      <c r="B83" s="9" t="str">
        <f t="shared" si="5"/>
        <v>平成12/1末</v>
      </c>
      <c r="C83" s="16">
        <v>81</v>
      </c>
      <c r="D83" s="16">
        <v>83</v>
      </c>
      <c r="E83" s="17" t="s">
        <v>118</v>
      </c>
      <c r="F83" s="16">
        <v>282</v>
      </c>
      <c r="G83" s="16"/>
      <c r="H83" s="16">
        <v>311</v>
      </c>
      <c r="I83" s="16"/>
      <c r="J83" s="16">
        <v>593</v>
      </c>
      <c r="K83" s="16"/>
      <c r="L83" s="16">
        <v>226</v>
      </c>
      <c r="M83" s="6" t="s">
        <v>303</v>
      </c>
    </row>
    <row r="84" spans="1:13" x14ac:dyDescent="0.2">
      <c r="A84" s="7" t="str">
        <f t="shared" si="5"/>
        <v>2000/01末</v>
      </c>
      <c r="B84" s="7" t="str">
        <f t="shared" si="5"/>
        <v>平成12/1末</v>
      </c>
      <c r="C84" s="14">
        <v>82</v>
      </c>
      <c r="D84" s="14">
        <v>84</v>
      </c>
      <c r="E84" s="15" t="s">
        <v>119</v>
      </c>
      <c r="F84" s="14">
        <v>201</v>
      </c>
      <c r="G84" s="14"/>
      <c r="H84" s="14">
        <v>203</v>
      </c>
      <c r="I84" s="14"/>
      <c r="J84" s="14">
        <v>404</v>
      </c>
      <c r="K84" s="14"/>
      <c r="L84" s="14">
        <v>148</v>
      </c>
      <c r="M84" s="8" t="s">
        <v>303</v>
      </c>
    </row>
    <row r="85" spans="1:13" x14ac:dyDescent="0.2">
      <c r="A85" s="9" t="str">
        <f t="shared" ref="A85:B100" si="6">A84</f>
        <v>2000/01末</v>
      </c>
      <c r="B85" s="9" t="str">
        <f t="shared" si="6"/>
        <v>平成12/1末</v>
      </c>
      <c r="C85" s="16">
        <v>83</v>
      </c>
      <c r="D85" s="16">
        <v>85</v>
      </c>
      <c r="E85" s="17" t="s">
        <v>120</v>
      </c>
      <c r="F85" s="16">
        <v>179</v>
      </c>
      <c r="G85" s="16"/>
      <c r="H85" s="16">
        <v>197</v>
      </c>
      <c r="I85" s="16"/>
      <c r="J85" s="16">
        <v>376</v>
      </c>
      <c r="K85" s="16"/>
      <c r="L85" s="16">
        <v>126</v>
      </c>
      <c r="M85" s="6" t="s">
        <v>303</v>
      </c>
    </row>
    <row r="86" spans="1:13" x14ac:dyDescent="0.2">
      <c r="A86" s="7" t="str">
        <f t="shared" si="6"/>
        <v>2000/01末</v>
      </c>
      <c r="B86" s="7" t="str">
        <f t="shared" si="6"/>
        <v>平成12/1末</v>
      </c>
      <c r="C86" s="14">
        <v>84</v>
      </c>
      <c r="D86" s="14">
        <v>86</v>
      </c>
      <c r="E86" s="15" t="s">
        <v>121</v>
      </c>
      <c r="F86" s="14">
        <v>269</v>
      </c>
      <c r="G86" s="14"/>
      <c r="H86" s="14">
        <v>286</v>
      </c>
      <c r="I86" s="14"/>
      <c r="J86" s="14">
        <v>555</v>
      </c>
      <c r="K86" s="14"/>
      <c r="L86" s="14">
        <v>194</v>
      </c>
      <c r="M86" s="8" t="s">
        <v>303</v>
      </c>
    </row>
    <row r="87" spans="1:13" x14ac:dyDescent="0.2">
      <c r="A87" s="9" t="str">
        <f t="shared" si="6"/>
        <v>2000/01末</v>
      </c>
      <c r="B87" s="9" t="str">
        <f t="shared" si="6"/>
        <v>平成12/1末</v>
      </c>
      <c r="C87" s="16">
        <v>85</v>
      </c>
      <c r="D87" s="16">
        <v>87</v>
      </c>
      <c r="E87" s="17" t="s">
        <v>122</v>
      </c>
      <c r="F87" s="16">
        <v>372</v>
      </c>
      <c r="G87" s="16"/>
      <c r="H87" s="16">
        <v>404</v>
      </c>
      <c r="I87" s="16"/>
      <c r="J87" s="16">
        <v>776</v>
      </c>
      <c r="K87" s="16"/>
      <c r="L87" s="16">
        <v>282</v>
      </c>
      <c r="M87" s="6" t="s">
        <v>303</v>
      </c>
    </row>
    <row r="88" spans="1:13" x14ac:dyDescent="0.2">
      <c r="A88" s="7" t="str">
        <f t="shared" si="6"/>
        <v>2000/01末</v>
      </c>
      <c r="B88" s="7" t="str">
        <f t="shared" si="6"/>
        <v>平成12/1末</v>
      </c>
      <c r="C88" s="14">
        <v>86</v>
      </c>
      <c r="D88" s="14">
        <v>88</v>
      </c>
      <c r="E88" s="15" t="s">
        <v>123</v>
      </c>
      <c r="F88" s="14">
        <v>278</v>
      </c>
      <c r="G88" s="14"/>
      <c r="H88" s="14">
        <v>282</v>
      </c>
      <c r="I88" s="14"/>
      <c r="J88" s="14">
        <v>560</v>
      </c>
      <c r="K88" s="14"/>
      <c r="L88" s="14">
        <v>206</v>
      </c>
      <c r="M88" s="8" t="s">
        <v>303</v>
      </c>
    </row>
    <row r="89" spans="1:13" x14ac:dyDescent="0.2">
      <c r="A89" s="9" t="str">
        <f t="shared" si="6"/>
        <v>2000/01末</v>
      </c>
      <c r="B89" s="9" t="str">
        <f t="shared" si="6"/>
        <v>平成12/1末</v>
      </c>
      <c r="C89" s="16">
        <v>87</v>
      </c>
      <c r="D89" s="16">
        <v>89</v>
      </c>
      <c r="E89" s="17" t="s">
        <v>124</v>
      </c>
      <c r="F89" s="16">
        <v>167</v>
      </c>
      <c r="G89" s="16"/>
      <c r="H89" s="16">
        <v>146</v>
      </c>
      <c r="I89" s="16"/>
      <c r="J89" s="16">
        <v>313</v>
      </c>
      <c r="K89" s="16"/>
      <c r="L89" s="16">
        <v>125</v>
      </c>
      <c r="M89" s="6" t="s">
        <v>303</v>
      </c>
    </row>
    <row r="90" spans="1:13" x14ac:dyDescent="0.2">
      <c r="A90" s="7" t="str">
        <f t="shared" si="6"/>
        <v>2000/01末</v>
      </c>
      <c r="B90" s="7" t="str">
        <f t="shared" si="6"/>
        <v>平成12/1末</v>
      </c>
      <c r="C90" s="14">
        <v>88</v>
      </c>
      <c r="D90" s="14">
        <v>90</v>
      </c>
      <c r="E90" s="15" t="s">
        <v>622</v>
      </c>
      <c r="F90" s="14">
        <v>439</v>
      </c>
      <c r="G90" s="14"/>
      <c r="H90" s="14">
        <v>442</v>
      </c>
      <c r="I90" s="14"/>
      <c r="J90" s="14">
        <v>881</v>
      </c>
      <c r="K90" s="14"/>
      <c r="L90" s="14">
        <v>320</v>
      </c>
      <c r="M90" s="8" t="s">
        <v>303</v>
      </c>
    </row>
    <row r="91" spans="1:13" x14ac:dyDescent="0.2">
      <c r="A91" s="9" t="str">
        <f t="shared" si="6"/>
        <v>2000/01末</v>
      </c>
      <c r="B91" s="9" t="str">
        <f t="shared" si="6"/>
        <v>平成12/1末</v>
      </c>
      <c r="C91" s="16">
        <v>89</v>
      </c>
      <c r="D91" s="16">
        <v>91</v>
      </c>
      <c r="E91" s="17" t="s">
        <v>126</v>
      </c>
      <c r="F91" s="16">
        <v>199</v>
      </c>
      <c r="G91" s="16"/>
      <c r="H91" s="16">
        <v>186</v>
      </c>
      <c r="I91" s="16"/>
      <c r="J91" s="16">
        <v>385</v>
      </c>
      <c r="K91" s="16"/>
      <c r="L91" s="16">
        <v>128</v>
      </c>
      <c r="M91" s="6" t="s">
        <v>303</v>
      </c>
    </row>
    <row r="92" spans="1:13" x14ac:dyDescent="0.2">
      <c r="A92" s="7" t="str">
        <f t="shared" si="6"/>
        <v>2000/01末</v>
      </c>
      <c r="B92" s="7" t="str">
        <f t="shared" si="6"/>
        <v>平成12/1末</v>
      </c>
      <c r="C92" s="14">
        <v>90</v>
      </c>
      <c r="D92" s="14">
        <v>92</v>
      </c>
      <c r="E92" s="15" t="s">
        <v>127</v>
      </c>
      <c r="F92" s="14">
        <v>75</v>
      </c>
      <c r="G92" s="14"/>
      <c r="H92" s="14">
        <v>70</v>
      </c>
      <c r="I92" s="14"/>
      <c r="J92" s="14">
        <v>145</v>
      </c>
      <c r="K92" s="14"/>
      <c r="L92" s="14">
        <v>59</v>
      </c>
      <c r="M92" s="8" t="s">
        <v>303</v>
      </c>
    </row>
    <row r="93" spans="1:13" x14ac:dyDescent="0.2">
      <c r="A93" s="9" t="str">
        <f t="shared" si="6"/>
        <v>2000/01末</v>
      </c>
      <c r="B93" s="9" t="str">
        <f t="shared" si="6"/>
        <v>平成12/1末</v>
      </c>
      <c r="C93" s="16">
        <v>91</v>
      </c>
      <c r="D93" s="16">
        <v>93</v>
      </c>
      <c r="E93" s="17" t="s">
        <v>128</v>
      </c>
      <c r="F93" s="16">
        <v>122</v>
      </c>
      <c r="G93" s="16"/>
      <c r="H93" s="16">
        <v>104</v>
      </c>
      <c r="I93" s="16"/>
      <c r="J93" s="16">
        <v>226</v>
      </c>
      <c r="K93" s="16"/>
      <c r="L93" s="16">
        <v>92</v>
      </c>
      <c r="M93" s="6" t="s">
        <v>303</v>
      </c>
    </row>
    <row r="94" spans="1:13" x14ac:dyDescent="0.2">
      <c r="A94" s="7" t="str">
        <f t="shared" si="6"/>
        <v>2000/01末</v>
      </c>
      <c r="B94" s="7" t="str">
        <f t="shared" si="6"/>
        <v>平成12/1末</v>
      </c>
      <c r="C94" s="14">
        <v>92</v>
      </c>
      <c r="D94" s="14">
        <v>95</v>
      </c>
      <c r="E94" s="15" t="s">
        <v>129</v>
      </c>
      <c r="F94" s="14">
        <v>128</v>
      </c>
      <c r="G94" s="14"/>
      <c r="H94" s="14">
        <v>125</v>
      </c>
      <c r="I94" s="14"/>
      <c r="J94" s="14">
        <v>253</v>
      </c>
      <c r="K94" s="14"/>
      <c r="L94" s="14">
        <v>82</v>
      </c>
      <c r="M94" s="8" t="s">
        <v>303</v>
      </c>
    </row>
    <row r="95" spans="1:13" x14ac:dyDescent="0.2">
      <c r="A95" s="9" t="str">
        <f t="shared" si="6"/>
        <v>2000/01末</v>
      </c>
      <c r="B95" s="9" t="str">
        <f t="shared" si="6"/>
        <v>平成12/1末</v>
      </c>
      <c r="C95" s="16">
        <v>93</v>
      </c>
      <c r="D95" s="16">
        <v>96</v>
      </c>
      <c r="E95" s="17" t="s">
        <v>130</v>
      </c>
      <c r="F95" s="16">
        <v>171</v>
      </c>
      <c r="G95" s="16"/>
      <c r="H95" s="16">
        <v>152</v>
      </c>
      <c r="I95" s="16"/>
      <c r="J95" s="16">
        <v>323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2000/01末</v>
      </c>
      <c r="B96" s="7" t="str">
        <f t="shared" si="6"/>
        <v>平成12/1末</v>
      </c>
      <c r="C96" s="14">
        <v>94</v>
      </c>
      <c r="D96" s="14">
        <v>97</v>
      </c>
      <c r="E96" s="15" t="s">
        <v>131</v>
      </c>
      <c r="F96" s="14">
        <v>182</v>
      </c>
      <c r="G96" s="14"/>
      <c r="H96" s="14">
        <v>176</v>
      </c>
      <c r="I96" s="14"/>
      <c r="J96" s="14">
        <v>358</v>
      </c>
      <c r="K96" s="14"/>
      <c r="L96" s="14">
        <v>122</v>
      </c>
      <c r="M96" s="8" t="s">
        <v>303</v>
      </c>
    </row>
    <row r="97" spans="1:13" x14ac:dyDescent="0.2">
      <c r="A97" s="9" t="str">
        <f t="shared" si="6"/>
        <v>2000/01末</v>
      </c>
      <c r="B97" s="9" t="str">
        <f t="shared" si="6"/>
        <v>平成12/1末</v>
      </c>
      <c r="C97" s="16">
        <v>95</v>
      </c>
      <c r="D97" s="16">
        <v>98</v>
      </c>
      <c r="E97" s="17" t="s">
        <v>132</v>
      </c>
      <c r="F97" s="16">
        <v>198</v>
      </c>
      <c r="G97" s="16"/>
      <c r="H97" s="16">
        <v>197</v>
      </c>
      <c r="I97" s="16"/>
      <c r="J97" s="16">
        <v>395</v>
      </c>
      <c r="K97" s="16"/>
      <c r="L97" s="16">
        <v>137</v>
      </c>
      <c r="M97" s="6" t="s">
        <v>303</v>
      </c>
    </row>
    <row r="98" spans="1:13" x14ac:dyDescent="0.2">
      <c r="A98" s="7" t="str">
        <f t="shared" si="6"/>
        <v>2000/01末</v>
      </c>
      <c r="B98" s="7" t="str">
        <f t="shared" si="6"/>
        <v>平成12/1末</v>
      </c>
      <c r="C98" s="14">
        <v>96</v>
      </c>
      <c r="D98" s="14">
        <v>99</v>
      </c>
      <c r="E98" s="15" t="s">
        <v>133</v>
      </c>
      <c r="F98" s="14">
        <v>96</v>
      </c>
      <c r="G98" s="14"/>
      <c r="H98" s="14">
        <v>115</v>
      </c>
      <c r="I98" s="14"/>
      <c r="J98" s="14">
        <v>211</v>
      </c>
      <c r="K98" s="14"/>
      <c r="L98" s="14">
        <v>67</v>
      </c>
      <c r="M98" s="8" t="s">
        <v>303</v>
      </c>
    </row>
    <row r="99" spans="1:13" x14ac:dyDescent="0.2">
      <c r="A99" s="9" t="str">
        <f t="shared" si="6"/>
        <v>2000/01末</v>
      </c>
      <c r="B99" s="9" t="str">
        <f t="shared" si="6"/>
        <v>平成12/1末</v>
      </c>
      <c r="C99" s="16">
        <v>97</v>
      </c>
      <c r="D99" s="16">
        <v>120</v>
      </c>
      <c r="E99" s="17" t="s">
        <v>140</v>
      </c>
      <c r="F99" s="16">
        <v>45</v>
      </c>
      <c r="G99" s="16"/>
      <c r="H99" s="16">
        <v>46</v>
      </c>
      <c r="I99" s="16"/>
      <c r="J99" s="16">
        <v>91</v>
      </c>
      <c r="K99" s="16"/>
      <c r="L99" s="16">
        <v>28</v>
      </c>
      <c r="M99" s="6" t="s">
        <v>304</v>
      </c>
    </row>
    <row r="100" spans="1:13" x14ac:dyDescent="0.2">
      <c r="A100" s="7" t="str">
        <f t="shared" si="6"/>
        <v>2000/01末</v>
      </c>
      <c r="B100" s="7" t="str">
        <f t="shared" si="6"/>
        <v>平成12/1末</v>
      </c>
      <c r="C100" s="14">
        <v>98</v>
      </c>
      <c r="D100" s="14">
        <v>140</v>
      </c>
      <c r="E100" s="15" t="s">
        <v>141</v>
      </c>
      <c r="F100" s="14">
        <v>535</v>
      </c>
      <c r="G100" s="14"/>
      <c r="H100" s="14">
        <v>569</v>
      </c>
      <c r="I100" s="14"/>
      <c r="J100" s="14">
        <v>1104</v>
      </c>
      <c r="K100" s="14"/>
      <c r="L100" s="14">
        <v>362</v>
      </c>
      <c r="M100" s="8" t="s">
        <v>304</v>
      </c>
    </row>
    <row r="101" spans="1:13" x14ac:dyDescent="0.2">
      <c r="A101" s="9" t="str">
        <f t="shared" ref="A101:B116" si="7">A100</f>
        <v>2000/01末</v>
      </c>
      <c r="B101" s="9" t="str">
        <f t="shared" si="7"/>
        <v>平成12/1末</v>
      </c>
      <c r="C101" s="16">
        <v>99</v>
      </c>
      <c r="D101" s="16">
        <v>141</v>
      </c>
      <c r="E101" s="17" t="s">
        <v>142</v>
      </c>
      <c r="F101" s="16">
        <v>480</v>
      </c>
      <c r="G101" s="16"/>
      <c r="H101" s="16">
        <v>453</v>
      </c>
      <c r="I101" s="16"/>
      <c r="J101" s="16">
        <v>933</v>
      </c>
      <c r="K101" s="16"/>
      <c r="L101" s="16">
        <v>306</v>
      </c>
      <c r="M101" s="6" t="s">
        <v>304</v>
      </c>
    </row>
    <row r="102" spans="1:13" x14ac:dyDescent="0.2">
      <c r="A102" s="7" t="str">
        <f t="shared" si="7"/>
        <v>2000/01末</v>
      </c>
      <c r="B102" s="7" t="str">
        <f t="shared" si="7"/>
        <v>平成12/1末</v>
      </c>
      <c r="C102" s="14">
        <v>100</v>
      </c>
      <c r="D102" s="14">
        <v>142</v>
      </c>
      <c r="E102" s="15" t="s">
        <v>143</v>
      </c>
      <c r="F102" s="14">
        <v>541</v>
      </c>
      <c r="G102" s="14"/>
      <c r="H102" s="14">
        <v>574</v>
      </c>
      <c r="I102" s="14"/>
      <c r="J102" s="14">
        <v>1115</v>
      </c>
      <c r="K102" s="14"/>
      <c r="L102" s="14">
        <v>419</v>
      </c>
      <c r="M102" s="8" t="s">
        <v>304</v>
      </c>
    </row>
    <row r="103" spans="1:13" x14ac:dyDescent="0.2">
      <c r="A103" s="9" t="str">
        <f t="shared" si="7"/>
        <v>2000/01末</v>
      </c>
      <c r="B103" s="9" t="str">
        <f t="shared" si="7"/>
        <v>平成12/1末</v>
      </c>
      <c r="C103" s="16">
        <v>101</v>
      </c>
      <c r="D103" s="16">
        <v>143</v>
      </c>
      <c r="E103" s="17" t="s">
        <v>144</v>
      </c>
      <c r="F103" s="16">
        <v>362</v>
      </c>
      <c r="G103" s="16"/>
      <c r="H103" s="16">
        <v>359</v>
      </c>
      <c r="I103" s="16"/>
      <c r="J103" s="16">
        <v>721</v>
      </c>
      <c r="K103" s="16"/>
      <c r="L103" s="16">
        <v>334</v>
      </c>
      <c r="M103" s="6" t="s">
        <v>304</v>
      </c>
    </row>
    <row r="104" spans="1:13" x14ac:dyDescent="0.2">
      <c r="A104" s="7" t="str">
        <f t="shared" si="7"/>
        <v>2000/01末</v>
      </c>
      <c r="B104" s="7" t="str">
        <f t="shared" si="7"/>
        <v>平成12/1末</v>
      </c>
      <c r="C104" s="14">
        <v>102</v>
      </c>
      <c r="D104" s="14">
        <v>144</v>
      </c>
      <c r="E104" s="15" t="s">
        <v>145</v>
      </c>
      <c r="F104" s="14">
        <v>39</v>
      </c>
      <c r="G104" s="14"/>
      <c r="H104" s="14">
        <v>44</v>
      </c>
      <c r="I104" s="14"/>
      <c r="J104" s="14">
        <v>83</v>
      </c>
      <c r="K104" s="14"/>
      <c r="L104" s="14">
        <v>27</v>
      </c>
      <c r="M104" s="8" t="s">
        <v>304</v>
      </c>
    </row>
    <row r="105" spans="1:13" x14ac:dyDescent="0.2">
      <c r="A105" s="9" t="str">
        <f t="shared" si="7"/>
        <v>2000/01末</v>
      </c>
      <c r="B105" s="9" t="str">
        <f t="shared" si="7"/>
        <v>平成12/1末</v>
      </c>
      <c r="C105" s="16">
        <v>103</v>
      </c>
      <c r="D105" s="16">
        <v>145</v>
      </c>
      <c r="E105" s="17" t="s">
        <v>146</v>
      </c>
      <c r="F105" s="16">
        <v>267</v>
      </c>
      <c r="G105" s="16"/>
      <c r="H105" s="16">
        <v>250</v>
      </c>
      <c r="I105" s="16"/>
      <c r="J105" s="16">
        <v>517</v>
      </c>
      <c r="K105" s="16"/>
      <c r="L105" s="16">
        <v>172</v>
      </c>
      <c r="M105" s="6" t="s">
        <v>304</v>
      </c>
    </row>
    <row r="106" spans="1:13" x14ac:dyDescent="0.2">
      <c r="A106" s="7" t="str">
        <f t="shared" si="7"/>
        <v>2000/01末</v>
      </c>
      <c r="B106" s="7" t="str">
        <f t="shared" si="7"/>
        <v>平成12/1末</v>
      </c>
      <c r="C106" s="14">
        <v>104</v>
      </c>
      <c r="D106" s="14">
        <v>146</v>
      </c>
      <c r="E106" s="15" t="s">
        <v>147</v>
      </c>
      <c r="F106" s="14">
        <v>208</v>
      </c>
      <c r="G106" s="14"/>
      <c r="H106" s="14">
        <v>222</v>
      </c>
      <c r="I106" s="14"/>
      <c r="J106" s="14">
        <v>430</v>
      </c>
      <c r="K106" s="14"/>
      <c r="L106" s="14">
        <v>147</v>
      </c>
      <c r="M106" s="8" t="s">
        <v>304</v>
      </c>
    </row>
    <row r="107" spans="1:13" x14ac:dyDescent="0.2">
      <c r="A107" s="9" t="str">
        <f t="shared" si="7"/>
        <v>2000/01末</v>
      </c>
      <c r="B107" s="9" t="str">
        <f t="shared" si="7"/>
        <v>平成12/1末</v>
      </c>
      <c r="C107" s="16">
        <v>105</v>
      </c>
      <c r="D107" s="16">
        <v>147</v>
      </c>
      <c r="E107" s="17" t="s">
        <v>148</v>
      </c>
      <c r="F107" s="16">
        <v>137</v>
      </c>
      <c r="G107" s="16"/>
      <c r="H107" s="16">
        <v>149</v>
      </c>
      <c r="I107" s="16"/>
      <c r="J107" s="16">
        <v>286</v>
      </c>
      <c r="K107" s="16"/>
      <c r="L107" s="16">
        <v>80</v>
      </c>
      <c r="M107" s="6" t="s">
        <v>304</v>
      </c>
    </row>
    <row r="108" spans="1:13" x14ac:dyDescent="0.2">
      <c r="A108" s="7" t="str">
        <f t="shared" si="7"/>
        <v>2000/01末</v>
      </c>
      <c r="B108" s="7" t="str">
        <f t="shared" si="7"/>
        <v>平成12/1末</v>
      </c>
      <c r="C108" s="14">
        <v>106</v>
      </c>
      <c r="D108" s="14">
        <v>148</v>
      </c>
      <c r="E108" s="15" t="s">
        <v>149</v>
      </c>
      <c r="F108" s="14">
        <v>0</v>
      </c>
      <c r="G108" s="14"/>
      <c r="H108" s="14">
        <v>0</v>
      </c>
      <c r="I108" s="14"/>
      <c r="J108" s="14">
        <v>0</v>
      </c>
      <c r="K108" s="14"/>
      <c r="L108" s="14">
        <v>0</v>
      </c>
      <c r="M108" s="8" t="s">
        <v>304</v>
      </c>
    </row>
    <row r="109" spans="1:13" x14ac:dyDescent="0.2">
      <c r="A109" s="9" t="str">
        <f t="shared" si="7"/>
        <v>2000/01末</v>
      </c>
      <c r="B109" s="9" t="str">
        <f t="shared" si="7"/>
        <v>平成12/1末</v>
      </c>
      <c r="C109" s="16">
        <v>107</v>
      </c>
      <c r="D109" s="16">
        <v>110</v>
      </c>
      <c r="E109" s="17" t="s">
        <v>150</v>
      </c>
      <c r="F109" s="16">
        <v>248</v>
      </c>
      <c r="G109" s="16"/>
      <c r="H109" s="16">
        <v>284</v>
      </c>
      <c r="I109" s="16"/>
      <c r="J109" s="16">
        <v>532</v>
      </c>
      <c r="K109" s="16"/>
      <c r="L109" s="16">
        <v>169</v>
      </c>
      <c r="M109" s="6" t="s">
        <v>305</v>
      </c>
    </row>
    <row r="110" spans="1:13" x14ac:dyDescent="0.2">
      <c r="A110" s="7" t="str">
        <f t="shared" si="7"/>
        <v>2000/01末</v>
      </c>
      <c r="B110" s="7" t="str">
        <f t="shared" si="7"/>
        <v>平成12/1末</v>
      </c>
      <c r="C110" s="14">
        <v>108</v>
      </c>
      <c r="D110" s="14">
        <v>111</v>
      </c>
      <c r="E110" s="15" t="s">
        <v>151</v>
      </c>
      <c r="F110" s="14">
        <v>222</v>
      </c>
      <c r="G110" s="14"/>
      <c r="H110" s="14">
        <v>215</v>
      </c>
      <c r="I110" s="14"/>
      <c r="J110" s="14">
        <v>437</v>
      </c>
      <c r="K110" s="14"/>
      <c r="L110" s="14">
        <v>142</v>
      </c>
      <c r="M110" s="8" t="s">
        <v>305</v>
      </c>
    </row>
    <row r="111" spans="1:13" x14ac:dyDescent="0.2">
      <c r="A111" s="9" t="str">
        <f t="shared" si="7"/>
        <v>2000/01末</v>
      </c>
      <c r="B111" s="9" t="str">
        <f t="shared" si="7"/>
        <v>平成12/1末</v>
      </c>
      <c r="C111" s="16">
        <v>109</v>
      </c>
      <c r="D111" s="16">
        <v>112</v>
      </c>
      <c r="E111" s="17" t="s">
        <v>152</v>
      </c>
      <c r="F111" s="16">
        <v>101</v>
      </c>
      <c r="G111" s="16"/>
      <c r="H111" s="16">
        <v>104</v>
      </c>
      <c r="I111" s="16"/>
      <c r="J111" s="16">
        <v>205</v>
      </c>
      <c r="K111" s="16"/>
      <c r="L111" s="16">
        <v>54</v>
      </c>
      <c r="M111" s="6" t="s">
        <v>305</v>
      </c>
    </row>
    <row r="112" spans="1:13" x14ac:dyDescent="0.2">
      <c r="A112" s="7" t="str">
        <f t="shared" si="7"/>
        <v>2000/01末</v>
      </c>
      <c r="B112" s="7" t="str">
        <f t="shared" si="7"/>
        <v>平成12/1末</v>
      </c>
      <c r="C112" s="14">
        <v>110</v>
      </c>
      <c r="D112" s="14">
        <v>113</v>
      </c>
      <c r="E112" s="15" t="s">
        <v>623</v>
      </c>
      <c r="F112" s="14">
        <v>64</v>
      </c>
      <c r="G112" s="14"/>
      <c r="H112" s="14">
        <v>84</v>
      </c>
      <c r="I112" s="14"/>
      <c r="J112" s="14">
        <v>148</v>
      </c>
      <c r="K112" s="14"/>
      <c r="L112" s="14">
        <v>43</v>
      </c>
      <c r="M112" s="8" t="s">
        <v>305</v>
      </c>
    </row>
    <row r="113" spans="1:13" x14ac:dyDescent="0.2">
      <c r="A113" s="9" t="str">
        <f t="shared" si="7"/>
        <v>2000/01末</v>
      </c>
      <c r="B113" s="9" t="str">
        <f t="shared" si="7"/>
        <v>平成12/1末</v>
      </c>
      <c r="C113" s="16">
        <v>111</v>
      </c>
      <c r="D113" s="16">
        <v>114</v>
      </c>
      <c r="E113" s="17" t="s">
        <v>153</v>
      </c>
      <c r="F113" s="16">
        <v>255</v>
      </c>
      <c r="G113" s="16"/>
      <c r="H113" s="16">
        <v>242</v>
      </c>
      <c r="I113" s="16"/>
      <c r="J113" s="16">
        <v>497</v>
      </c>
      <c r="K113" s="16"/>
      <c r="L113" s="16">
        <v>148</v>
      </c>
      <c r="M113" s="6" t="s">
        <v>305</v>
      </c>
    </row>
    <row r="114" spans="1:13" x14ac:dyDescent="0.2">
      <c r="A114" s="7" t="str">
        <f t="shared" si="7"/>
        <v>2000/01末</v>
      </c>
      <c r="B114" s="7" t="str">
        <f t="shared" si="7"/>
        <v>平成12/1末</v>
      </c>
      <c r="C114" s="14">
        <v>112</v>
      </c>
      <c r="D114" s="14">
        <v>115</v>
      </c>
      <c r="E114" s="15" t="s">
        <v>154</v>
      </c>
      <c r="F114" s="14">
        <v>511</v>
      </c>
      <c r="G114" s="14"/>
      <c r="H114" s="14">
        <v>505</v>
      </c>
      <c r="I114" s="14"/>
      <c r="J114" s="14">
        <v>1016</v>
      </c>
      <c r="K114" s="14"/>
      <c r="L114" s="14">
        <v>338</v>
      </c>
      <c r="M114" s="8" t="s">
        <v>305</v>
      </c>
    </row>
    <row r="115" spans="1:13" x14ac:dyDescent="0.2">
      <c r="A115" s="9" t="str">
        <f t="shared" si="7"/>
        <v>2000/01末</v>
      </c>
      <c r="B115" s="9" t="str">
        <f t="shared" si="7"/>
        <v>平成12/1末</v>
      </c>
      <c r="C115" s="16">
        <v>113</v>
      </c>
      <c r="D115" s="16">
        <v>116</v>
      </c>
      <c r="E115" s="17" t="s">
        <v>155</v>
      </c>
      <c r="F115" s="16">
        <v>19</v>
      </c>
      <c r="G115" s="16"/>
      <c r="H115" s="16">
        <v>2</v>
      </c>
      <c r="I115" s="16"/>
      <c r="J115" s="16">
        <v>21</v>
      </c>
      <c r="K115" s="16"/>
      <c r="L115" s="16">
        <v>19</v>
      </c>
      <c r="M115" s="6" t="s">
        <v>305</v>
      </c>
    </row>
    <row r="116" spans="1:13" x14ac:dyDescent="0.2">
      <c r="A116" s="7" t="str">
        <f t="shared" si="7"/>
        <v>2000/01末</v>
      </c>
      <c r="B116" s="7" t="str">
        <f t="shared" si="7"/>
        <v>平成12/1末</v>
      </c>
      <c r="C116" s="14">
        <v>114</v>
      </c>
      <c r="D116" s="14">
        <v>117</v>
      </c>
      <c r="E116" s="15" t="s">
        <v>156</v>
      </c>
      <c r="F116" s="14">
        <v>0</v>
      </c>
      <c r="G116" s="14"/>
      <c r="H116" s="14">
        <v>0</v>
      </c>
      <c r="I116" s="14"/>
      <c r="J116" s="14">
        <v>0</v>
      </c>
      <c r="K116" s="14"/>
      <c r="L116" s="14">
        <v>0</v>
      </c>
      <c r="M116" s="8" t="s">
        <v>305</v>
      </c>
    </row>
    <row r="117" spans="1:13" x14ac:dyDescent="0.2">
      <c r="A117" s="9" t="str">
        <f t="shared" ref="A117:B132" si="8">A116</f>
        <v>2000/01末</v>
      </c>
      <c r="B117" s="9" t="str">
        <f t="shared" si="8"/>
        <v>平成12/1末</v>
      </c>
      <c r="C117" s="16">
        <v>115</v>
      </c>
      <c r="D117" s="16">
        <v>118</v>
      </c>
      <c r="E117" s="17" t="s">
        <v>157</v>
      </c>
      <c r="F117" s="16">
        <v>265</v>
      </c>
      <c r="G117" s="16"/>
      <c r="H117" s="16">
        <v>250</v>
      </c>
      <c r="I117" s="16"/>
      <c r="J117" s="16">
        <v>515</v>
      </c>
      <c r="K117" s="16"/>
      <c r="L117" s="16">
        <v>150</v>
      </c>
      <c r="M117" s="6" t="s">
        <v>305</v>
      </c>
    </row>
    <row r="118" spans="1:13" x14ac:dyDescent="0.2">
      <c r="A118" s="7" t="str">
        <f t="shared" si="8"/>
        <v>2000/01末</v>
      </c>
      <c r="B118" s="7" t="str">
        <f t="shared" si="8"/>
        <v>平成12/1末</v>
      </c>
      <c r="C118" s="14">
        <v>116</v>
      </c>
      <c r="D118" s="14">
        <v>119</v>
      </c>
      <c r="E118" s="15" t="s">
        <v>158</v>
      </c>
      <c r="F118" s="14">
        <v>1</v>
      </c>
      <c r="G118" s="14"/>
      <c r="H118" s="14">
        <v>1</v>
      </c>
      <c r="I118" s="14"/>
      <c r="J118" s="14">
        <v>2</v>
      </c>
      <c r="K118" s="14"/>
      <c r="L118" s="14">
        <v>1</v>
      </c>
      <c r="M118" s="8" t="s">
        <v>305</v>
      </c>
    </row>
    <row r="119" spans="1:13" x14ac:dyDescent="0.2">
      <c r="A119" s="9" t="str">
        <f t="shared" si="8"/>
        <v>2000/01末</v>
      </c>
      <c r="B119" s="9" t="str">
        <f t="shared" si="8"/>
        <v>平成12/1末</v>
      </c>
      <c r="C119" s="16">
        <v>117</v>
      </c>
      <c r="D119" s="16">
        <v>122</v>
      </c>
      <c r="E119" s="17" t="s">
        <v>159</v>
      </c>
      <c r="F119" s="16">
        <v>62</v>
      </c>
      <c r="G119" s="16"/>
      <c r="H119" s="16">
        <v>71</v>
      </c>
      <c r="I119" s="16"/>
      <c r="J119" s="16">
        <v>133</v>
      </c>
      <c r="K119" s="16"/>
      <c r="L119" s="16">
        <v>34</v>
      </c>
      <c r="M119" s="6" t="s">
        <v>305</v>
      </c>
    </row>
    <row r="120" spans="1:13" x14ac:dyDescent="0.2">
      <c r="A120" s="7" t="str">
        <f t="shared" si="8"/>
        <v>2000/01末</v>
      </c>
      <c r="B120" s="7" t="str">
        <f t="shared" si="8"/>
        <v>平成12/1末</v>
      </c>
      <c r="C120" s="14">
        <v>118</v>
      </c>
      <c r="D120" s="14">
        <v>123</v>
      </c>
      <c r="E120" s="15" t="s">
        <v>160</v>
      </c>
      <c r="F120" s="14">
        <v>412</v>
      </c>
      <c r="G120" s="14"/>
      <c r="H120" s="14">
        <v>419</v>
      </c>
      <c r="I120" s="14"/>
      <c r="J120" s="14">
        <v>831</v>
      </c>
      <c r="K120" s="14"/>
      <c r="L120" s="14">
        <v>245</v>
      </c>
      <c r="M120" s="8" t="s">
        <v>305</v>
      </c>
    </row>
    <row r="121" spans="1:13" x14ac:dyDescent="0.2">
      <c r="A121" s="9" t="str">
        <f t="shared" si="8"/>
        <v>2000/01末</v>
      </c>
      <c r="B121" s="9" t="str">
        <f t="shared" si="8"/>
        <v>平成12/1末</v>
      </c>
      <c r="C121" s="16">
        <v>119</v>
      </c>
      <c r="D121" s="16">
        <v>124</v>
      </c>
      <c r="E121" s="17" t="s">
        <v>161</v>
      </c>
      <c r="F121" s="16">
        <v>158</v>
      </c>
      <c r="G121" s="16"/>
      <c r="H121" s="16">
        <v>180</v>
      </c>
      <c r="I121" s="16"/>
      <c r="J121" s="16">
        <v>338</v>
      </c>
      <c r="K121" s="16"/>
      <c r="L121" s="16">
        <v>99</v>
      </c>
      <c r="M121" s="6" t="s">
        <v>305</v>
      </c>
    </row>
    <row r="122" spans="1:13" x14ac:dyDescent="0.2">
      <c r="A122" s="7" t="str">
        <f t="shared" si="8"/>
        <v>2000/01末</v>
      </c>
      <c r="B122" s="7" t="str">
        <f t="shared" si="8"/>
        <v>平成12/1末</v>
      </c>
      <c r="C122" s="14">
        <v>120</v>
      </c>
      <c r="D122" s="14">
        <v>125</v>
      </c>
      <c r="E122" s="15" t="s">
        <v>687</v>
      </c>
      <c r="F122" s="14">
        <v>313</v>
      </c>
      <c r="G122" s="14"/>
      <c r="H122" s="14">
        <v>323</v>
      </c>
      <c r="I122" s="14"/>
      <c r="J122" s="14">
        <v>636</v>
      </c>
      <c r="K122" s="14"/>
      <c r="L122" s="14">
        <v>183</v>
      </c>
      <c r="M122" s="8" t="s">
        <v>305</v>
      </c>
    </row>
    <row r="123" spans="1:13" x14ac:dyDescent="0.2">
      <c r="A123" s="9" t="str">
        <f t="shared" si="8"/>
        <v>2000/01末</v>
      </c>
      <c r="B123" s="9" t="str">
        <f t="shared" si="8"/>
        <v>平成12/1末</v>
      </c>
      <c r="C123" s="16">
        <v>121</v>
      </c>
      <c r="D123" s="16">
        <v>126</v>
      </c>
      <c r="E123" s="17" t="s">
        <v>163</v>
      </c>
      <c r="F123" s="16">
        <v>126</v>
      </c>
      <c r="G123" s="16"/>
      <c r="H123" s="16">
        <v>140</v>
      </c>
      <c r="I123" s="16"/>
      <c r="J123" s="16">
        <v>266</v>
      </c>
      <c r="K123" s="16"/>
      <c r="L123" s="16">
        <v>60</v>
      </c>
      <c r="M123" s="6" t="s">
        <v>305</v>
      </c>
    </row>
    <row r="124" spans="1:13" x14ac:dyDescent="0.2">
      <c r="A124" s="7" t="str">
        <f t="shared" si="8"/>
        <v>2000/01末</v>
      </c>
      <c r="B124" s="7" t="str">
        <f t="shared" si="8"/>
        <v>平成12/1末</v>
      </c>
      <c r="C124" s="14">
        <v>122</v>
      </c>
      <c r="D124" s="14">
        <v>127</v>
      </c>
      <c r="E124" s="15" t="s">
        <v>164</v>
      </c>
      <c r="F124" s="14">
        <v>36</v>
      </c>
      <c r="G124" s="14"/>
      <c r="H124" s="14">
        <v>43</v>
      </c>
      <c r="I124" s="14"/>
      <c r="J124" s="14">
        <v>79</v>
      </c>
      <c r="K124" s="14"/>
      <c r="L124" s="14">
        <v>20</v>
      </c>
      <c r="M124" s="8" t="s">
        <v>305</v>
      </c>
    </row>
    <row r="125" spans="1:13" x14ac:dyDescent="0.2">
      <c r="A125" s="9" t="str">
        <f t="shared" si="8"/>
        <v>2000/01末</v>
      </c>
      <c r="B125" s="9" t="str">
        <f t="shared" si="8"/>
        <v>平成12/1末</v>
      </c>
      <c r="C125" s="16">
        <v>123</v>
      </c>
      <c r="D125" s="16">
        <v>128</v>
      </c>
      <c r="E125" s="17" t="s">
        <v>165</v>
      </c>
      <c r="F125" s="16">
        <v>129</v>
      </c>
      <c r="G125" s="16"/>
      <c r="H125" s="16">
        <v>136</v>
      </c>
      <c r="I125" s="16"/>
      <c r="J125" s="16">
        <v>265</v>
      </c>
      <c r="K125" s="16"/>
      <c r="L125" s="16">
        <v>64</v>
      </c>
      <c r="M125" s="6" t="s">
        <v>305</v>
      </c>
    </row>
    <row r="126" spans="1:13" x14ac:dyDescent="0.2">
      <c r="A126" s="7" t="str">
        <f t="shared" si="8"/>
        <v>2000/01末</v>
      </c>
      <c r="B126" s="7" t="str">
        <f t="shared" si="8"/>
        <v>平成12/1末</v>
      </c>
      <c r="C126" s="14">
        <v>124</v>
      </c>
      <c r="D126" s="14">
        <v>129</v>
      </c>
      <c r="E126" s="15" t="s">
        <v>166</v>
      </c>
      <c r="F126" s="14">
        <v>94</v>
      </c>
      <c r="G126" s="14"/>
      <c r="H126" s="14">
        <v>109</v>
      </c>
      <c r="I126" s="14"/>
      <c r="J126" s="14">
        <v>203</v>
      </c>
      <c r="K126" s="14"/>
      <c r="L126" s="14">
        <v>46</v>
      </c>
      <c r="M126" s="8" t="s">
        <v>305</v>
      </c>
    </row>
    <row r="127" spans="1:13" x14ac:dyDescent="0.2">
      <c r="A127" s="9" t="str">
        <f t="shared" si="8"/>
        <v>2000/01末</v>
      </c>
      <c r="B127" s="9" t="str">
        <f t="shared" si="8"/>
        <v>平成12/1末</v>
      </c>
      <c r="C127" s="16">
        <v>125</v>
      </c>
      <c r="D127" s="16">
        <v>150</v>
      </c>
      <c r="E127" s="17" t="s">
        <v>169</v>
      </c>
      <c r="F127" s="16">
        <v>199</v>
      </c>
      <c r="G127" s="16"/>
      <c r="H127" s="16">
        <v>216</v>
      </c>
      <c r="I127" s="16"/>
      <c r="J127" s="16">
        <v>415</v>
      </c>
      <c r="K127" s="16"/>
      <c r="L127" s="16">
        <v>103</v>
      </c>
      <c r="M127" s="6" t="s">
        <v>306</v>
      </c>
    </row>
    <row r="128" spans="1:13" x14ac:dyDescent="0.2">
      <c r="A128" s="7" t="str">
        <f t="shared" si="8"/>
        <v>2000/01末</v>
      </c>
      <c r="B128" s="7" t="str">
        <f t="shared" si="8"/>
        <v>平成12/1末</v>
      </c>
      <c r="C128" s="14">
        <v>126</v>
      </c>
      <c r="D128" s="14">
        <v>151</v>
      </c>
      <c r="E128" s="15" t="s">
        <v>170</v>
      </c>
      <c r="F128" s="14">
        <v>406</v>
      </c>
      <c r="G128" s="14"/>
      <c r="H128" s="14">
        <v>397</v>
      </c>
      <c r="I128" s="14"/>
      <c r="J128" s="14">
        <v>803</v>
      </c>
      <c r="K128" s="14"/>
      <c r="L128" s="14">
        <v>226</v>
      </c>
      <c r="M128" s="8" t="s">
        <v>306</v>
      </c>
    </row>
    <row r="129" spans="1:13" x14ac:dyDescent="0.2">
      <c r="A129" s="9" t="str">
        <f t="shared" si="8"/>
        <v>2000/01末</v>
      </c>
      <c r="B129" s="9" t="str">
        <f t="shared" si="8"/>
        <v>平成12/1末</v>
      </c>
      <c r="C129" s="16">
        <v>127</v>
      </c>
      <c r="D129" s="16">
        <v>152</v>
      </c>
      <c r="E129" s="17" t="s">
        <v>171</v>
      </c>
      <c r="F129" s="16">
        <v>397</v>
      </c>
      <c r="G129" s="16"/>
      <c r="H129" s="16">
        <v>423</v>
      </c>
      <c r="I129" s="16"/>
      <c r="J129" s="16">
        <v>820</v>
      </c>
      <c r="K129" s="16"/>
      <c r="L129" s="16">
        <v>223</v>
      </c>
      <c r="M129" s="6" t="s">
        <v>306</v>
      </c>
    </row>
    <row r="130" spans="1:13" x14ac:dyDescent="0.2">
      <c r="A130" s="7" t="str">
        <f t="shared" si="8"/>
        <v>2000/01末</v>
      </c>
      <c r="B130" s="7" t="str">
        <f t="shared" si="8"/>
        <v>平成12/1末</v>
      </c>
      <c r="C130" s="14">
        <v>128</v>
      </c>
      <c r="D130" s="14">
        <v>153</v>
      </c>
      <c r="E130" s="15" t="s">
        <v>172</v>
      </c>
      <c r="F130" s="14">
        <v>189</v>
      </c>
      <c r="G130" s="14"/>
      <c r="H130" s="14">
        <v>196</v>
      </c>
      <c r="I130" s="14"/>
      <c r="J130" s="14">
        <v>385</v>
      </c>
      <c r="K130" s="14"/>
      <c r="L130" s="14">
        <v>108</v>
      </c>
      <c r="M130" s="8" t="s">
        <v>306</v>
      </c>
    </row>
    <row r="131" spans="1:13" x14ac:dyDescent="0.2">
      <c r="A131" s="9" t="str">
        <f t="shared" si="8"/>
        <v>2000/01末</v>
      </c>
      <c r="B131" s="9" t="str">
        <f t="shared" si="8"/>
        <v>平成12/1末</v>
      </c>
      <c r="C131" s="16">
        <v>129</v>
      </c>
      <c r="D131" s="16">
        <v>154</v>
      </c>
      <c r="E131" s="17" t="s">
        <v>173</v>
      </c>
      <c r="F131" s="16">
        <v>170</v>
      </c>
      <c r="G131" s="16"/>
      <c r="H131" s="16">
        <v>185</v>
      </c>
      <c r="I131" s="16"/>
      <c r="J131" s="16">
        <v>355</v>
      </c>
      <c r="K131" s="16"/>
      <c r="L131" s="16">
        <v>90</v>
      </c>
      <c r="M131" s="6" t="s">
        <v>306</v>
      </c>
    </row>
    <row r="132" spans="1:13" x14ac:dyDescent="0.2">
      <c r="A132" s="7" t="str">
        <f t="shared" si="8"/>
        <v>2000/01末</v>
      </c>
      <c r="B132" s="7" t="str">
        <f t="shared" si="8"/>
        <v>平成12/1末</v>
      </c>
      <c r="C132" s="14">
        <v>130</v>
      </c>
      <c r="D132" s="14">
        <v>155</v>
      </c>
      <c r="E132" s="15" t="s">
        <v>174</v>
      </c>
      <c r="F132" s="14">
        <v>137</v>
      </c>
      <c r="G132" s="14"/>
      <c r="H132" s="14">
        <v>131</v>
      </c>
      <c r="I132" s="14"/>
      <c r="J132" s="14">
        <v>268</v>
      </c>
      <c r="K132" s="14"/>
      <c r="L132" s="14">
        <v>87</v>
      </c>
      <c r="M132" s="8" t="s">
        <v>306</v>
      </c>
    </row>
    <row r="133" spans="1:13" x14ac:dyDescent="0.2">
      <c r="A133" s="9" t="str">
        <f t="shared" ref="A133:B148" si="9">A132</f>
        <v>2000/01末</v>
      </c>
      <c r="B133" s="9" t="str">
        <f t="shared" si="9"/>
        <v>平成12/1末</v>
      </c>
      <c r="C133" s="16">
        <v>131</v>
      </c>
      <c r="D133" s="16">
        <v>157</v>
      </c>
      <c r="E133" s="17" t="s">
        <v>175</v>
      </c>
      <c r="F133" s="16">
        <v>98</v>
      </c>
      <c r="G133" s="16"/>
      <c r="H133" s="16">
        <v>99</v>
      </c>
      <c r="I133" s="16"/>
      <c r="J133" s="16">
        <v>197</v>
      </c>
      <c r="K133" s="16"/>
      <c r="L133" s="16">
        <v>188</v>
      </c>
      <c r="M133" s="6" t="s">
        <v>306</v>
      </c>
    </row>
    <row r="134" spans="1:13" x14ac:dyDescent="0.2">
      <c r="A134" s="7" t="str">
        <f t="shared" si="9"/>
        <v>2000/01末</v>
      </c>
      <c r="B134" s="7" t="str">
        <f t="shared" si="9"/>
        <v>平成12/1末</v>
      </c>
      <c r="C134" s="14">
        <v>132</v>
      </c>
      <c r="D134" s="14">
        <v>158</v>
      </c>
      <c r="E134" s="15" t="s">
        <v>176</v>
      </c>
      <c r="F134" s="14">
        <v>19</v>
      </c>
      <c r="G134" s="14"/>
      <c r="H134" s="14">
        <v>78</v>
      </c>
      <c r="I134" s="14"/>
      <c r="J134" s="14">
        <v>97</v>
      </c>
      <c r="K134" s="14"/>
      <c r="L134" s="14">
        <v>97</v>
      </c>
      <c r="M134" s="8" t="s">
        <v>306</v>
      </c>
    </row>
    <row r="135" spans="1:13" x14ac:dyDescent="0.2">
      <c r="A135" s="9" t="str">
        <f>A134</f>
        <v>2000/01末</v>
      </c>
      <c r="B135" s="9" t="str">
        <f>B134</f>
        <v>平成12/1末</v>
      </c>
      <c r="C135" s="16">
        <v>133</v>
      </c>
      <c r="D135" s="16">
        <v>159</v>
      </c>
      <c r="E135" s="17" t="s">
        <v>177</v>
      </c>
      <c r="F135" s="16">
        <v>25</v>
      </c>
      <c r="G135" s="16"/>
      <c r="H135" s="16">
        <v>53</v>
      </c>
      <c r="I135" s="16"/>
      <c r="J135" s="16">
        <v>78</v>
      </c>
      <c r="K135" s="16"/>
      <c r="L135" s="16">
        <v>74</v>
      </c>
      <c r="M135" s="6" t="s">
        <v>307</v>
      </c>
    </row>
    <row r="136" spans="1:13" x14ac:dyDescent="0.2">
      <c r="A136" s="7" t="str">
        <f t="shared" si="9"/>
        <v>2000/01末</v>
      </c>
      <c r="B136" s="7" t="str">
        <f t="shared" si="9"/>
        <v>平成12/1末</v>
      </c>
      <c r="C136" s="14">
        <v>134</v>
      </c>
      <c r="D136" s="14">
        <v>160</v>
      </c>
      <c r="E136" s="15" t="s">
        <v>624</v>
      </c>
      <c r="F136" s="14">
        <v>96</v>
      </c>
      <c r="G136" s="14"/>
      <c r="H136" s="14">
        <v>86</v>
      </c>
      <c r="I136" s="14"/>
      <c r="J136" s="14">
        <v>182</v>
      </c>
      <c r="K136" s="14"/>
      <c r="L136" s="14">
        <v>80</v>
      </c>
      <c r="M136" s="8" t="s">
        <v>307</v>
      </c>
    </row>
    <row r="137" spans="1:13" x14ac:dyDescent="0.2">
      <c r="A137" s="9" t="str">
        <f t="shared" si="9"/>
        <v>2000/01末</v>
      </c>
      <c r="B137" s="9" t="str">
        <f t="shared" si="9"/>
        <v>平成12/1末</v>
      </c>
      <c r="C137" s="16">
        <v>135</v>
      </c>
      <c r="D137" s="16">
        <v>161</v>
      </c>
      <c r="E137" s="17" t="s">
        <v>178</v>
      </c>
      <c r="F137" s="16">
        <v>185</v>
      </c>
      <c r="G137" s="16"/>
      <c r="H137" s="16">
        <v>172</v>
      </c>
      <c r="I137" s="16"/>
      <c r="J137" s="16">
        <v>357</v>
      </c>
      <c r="K137" s="16"/>
      <c r="L137" s="16">
        <v>121</v>
      </c>
      <c r="M137" s="6" t="s">
        <v>307</v>
      </c>
    </row>
    <row r="138" spans="1:13" x14ac:dyDescent="0.2">
      <c r="A138" s="7" t="str">
        <f t="shared" si="9"/>
        <v>2000/01末</v>
      </c>
      <c r="B138" s="7" t="str">
        <f t="shared" si="9"/>
        <v>平成12/1末</v>
      </c>
      <c r="C138" s="14">
        <v>136</v>
      </c>
      <c r="D138" s="14">
        <v>162</v>
      </c>
      <c r="E138" s="15" t="s">
        <v>179</v>
      </c>
      <c r="F138" s="14">
        <v>110</v>
      </c>
      <c r="G138" s="14"/>
      <c r="H138" s="14">
        <v>96</v>
      </c>
      <c r="I138" s="14"/>
      <c r="J138" s="14">
        <v>206</v>
      </c>
      <c r="K138" s="14"/>
      <c r="L138" s="14">
        <v>80</v>
      </c>
      <c r="M138" s="8" t="s">
        <v>307</v>
      </c>
    </row>
    <row r="139" spans="1:13" x14ac:dyDescent="0.2">
      <c r="A139" s="9" t="str">
        <f t="shared" si="9"/>
        <v>2000/01末</v>
      </c>
      <c r="B139" s="9" t="str">
        <f t="shared" si="9"/>
        <v>平成12/1末</v>
      </c>
      <c r="C139" s="16">
        <v>137</v>
      </c>
      <c r="D139" s="16">
        <v>163</v>
      </c>
      <c r="E139" s="17" t="s">
        <v>180</v>
      </c>
      <c r="F139" s="16">
        <v>64</v>
      </c>
      <c r="G139" s="16"/>
      <c r="H139" s="16">
        <v>64</v>
      </c>
      <c r="I139" s="16"/>
      <c r="J139" s="16">
        <v>128</v>
      </c>
      <c r="K139" s="16"/>
      <c r="L139" s="16">
        <v>38</v>
      </c>
      <c r="M139" s="6" t="s">
        <v>307</v>
      </c>
    </row>
    <row r="140" spans="1:13" x14ac:dyDescent="0.2">
      <c r="A140" s="7" t="str">
        <f t="shared" si="9"/>
        <v>2000/01末</v>
      </c>
      <c r="B140" s="7" t="str">
        <f t="shared" si="9"/>
        <v>平成12/1末</v>
      </c>
      <c r="C140" s="14">
        <v>138</v>
      </c>
      <c r="D140" s="14">
        <v>164</v>
      </c>
      <c r="E140" s="15" t="s">
        <v>181</v>
      </c>
      <c r="F140" s="14">
        <v>94</v>
      </c>
      <c r="G140" s="14"/>
      <c r="H140" s="14">
        <v>110</v>
      </c>
      <c r="I140" s="14"/>
      <c r="J140" s="14">
        <v>204</v>
      </c>
      <c r="K140" s="14"/>
      <c r="L140" s="14">
        <v>58</v>
      </c>
      <c r="M140" s="8" t="s">
        <v>307</v>
      </c>
    </row>
    <row r="141" spans="1:13" x14ac:dyDescent="0.2">
      <c r="A141" s="9" t="str">
        <f t="shared" si="9"/>
        <v>2000/01末</v>
      </c>
      <c r="B141" s="9" t="str">
        <f t="shared" si="9"/>
        <v>平成12/1末</v>
      </c>
      <c r="C141" s="16">
        <v>139</v>
      </c>
      <c r="D141" s="16">
        <v>165</v>
      </c>
      <c r="E141" s="17" t="s">
        <v>182</v>
      </c>
      <c r="F141" s="16">
        <v>72</v>
      </c>
      <c r="G141" s="16"/>
      <c r="H141" s="16">
        <v>79</v>
      </c>
      <c r="I141" s="16"/>
      <c r="J141" s="16">
        <v>151</v>
      </c>
      <c r="K141" s="16"/>
      <c r="L141" s="16">
        <v>41</v>
      </c>
      <c r="M141" s="6" t="s">
        <v>307</v>
      </c>
    </row>
    <row r="142" spans="1:13" x14ac:dyDescent="0.2">
      <c r="A142" s="7" t="str">
        <f t="shared" si="9"/>
        <v>2000/01末</v>
      </c>
      <c r="B142" s="7" t="str">
        <f t="shared" si="9"/>
        <v>平成12/1末</v>
      </c>
      <c r="C142" s="14">
        <v>140</v>
      </c>
      <c r="D142" s="14">
        <v>166</v>
      </c>
      <c r="E142" s="15" t="s">
        <v>183</v>
      </c>
      <c r="F142" s="14">
        <v>181</v>
      </c>
      <c r="G142" s="14"/>
      <c r="H142" s="14">
        <v>205</v>
      </c>
      <c r="I142" s="14"/>
      <c r="J142" s="14">
        <v>386</v>
      </c>
      <c r="K142" s="14"/>
      <c r="L142" s="14">
        <v>107</v>
      </c>
      <c r="M142" s="8" t="s">
        <v>307</v>
      </c>
    </row>
    <row r="143" spans="1:13" x14ac:dyDescent="0.2">
      <c r="A143" s="9" t="str">
        <f t="shared" si="9"/>
        <v>2000/01末</v>
      </c>
      <c r="B143" s="9" t="str">
        <f t="shared" si="9"/>
        <v>平成12/1末</v>
      </c>
      <c r="C143" s="16">
        <v>141</v>
      </c>
      <c r="D143" s="16">
        <v>167</v>
      </c>
      <c r="E143" s="17" t="s">
        <v>184</v>
      </c>
      <c r="F143" s="16">
        <v>206</v>
      </c>
      <c r="G143" s="16"/>
      <c r="H143" s="16">
        <v>201</v>
      </c>
      <c r="I143" s="16"/>
      <c r="J143" s="16">
        <v>407</v>
      </c>
      <c r="K143" s="16"/>
      <c r="L143" s="16">
        <v>119</v>
      </c>
      <c r="M143" s="6" t="s">
        <v>307</v>
      </c>
    </row>
    <row r="144" spans="1:13" x14ac:dyDescent="0.2">
      <c r="A144" s="7" t="str">
        <f t="shared" si="9"/>
        <v>2000/01末</v>
      </c>
      <c r="B144" s="7" t="str">
        <f t="shared" si="9"/>
        <v>平成12/1末</v>
      </c>
      <c r="C144" s="14">
        <v>142</v>
      </c>
      <c r="D144" s="14">
        <v>168</v>
      </c>
      <c r="E144" s="15" t="s">
        <v>185</v>
      </c>
      <c r="F144" s="14">
        <v>347</v>
      </c>
      <c r="G144" s="14"/>
      <c r="H144" s="14">
        <v>315</v>
      </c>
      <c r="I144" s="14"/>
      <c r="J144" s="14">
        <v>662</v>
      </c>
      <c r="K144" s="14"/>
      <c r="L144" s="14">
        <v>222</v>
      </c>
      <c r="M144" s="8" t="s">
        <v>307</v>
      </c>
    </row>
    <row r="145" spans="1:13" x14ac:dyDescent="0.2">
      <c r="A145" s="9" t="str">
        <f t="shared" si="9"/>
        <v>2000/01末</v>
      </c>
      <c r="B145" s="9" t="str">
        <f t="shared" si="9"/>
        <v>平成12/1末</v>
      </c>
      <c r="C145" s="16">
        <v>143</v>
      </c>
      <c r="D145" s="16">
        <v>169</v>
      </c>
      <c r="E145" s="17" t="s">
        <v>186</v>
      </c>
      <c r="F145" s="16">
        <v>191</v>
      </c>
      <c r="G145" s="16"/>
      <c r="H145" s="16">
        <v>200</v>
      </c>
      <c r="I145" s="16"/>
      <c r="J145" s="16">
        <v>391</v>
      </c>
      <c r="K145" s="16"/>
      <c r="L145" s="16">
        <v>128</v>
      </c>
      <c r="M145" s="6" t="s">
        <v>307</v>
      </c>
    </row>
    <row r="146" spans="1:13" x14ac:dyDescent="0.2">
      <c r="A146" s="7" t="str">
        <f t="shared" si="9"/>
        <v>2000/01末</v>
      </c>
      <c r="B146" s="7" t="str">
        <f t="shared" si="9"/>
        <v>平成12/1末</v>
      </c>
      <c r="C146" s="14">
        <v>144</v>
      </c>
      <c r="D146" s="14">
        <v>170</v>
      </c>
      <c r="E146" s="15" t="s">
        <v>187</v>
      </c>
      <c r="F146" s="14">
        <v>550</v>
      </c>
      <c r="G146" s="14"/>
      <c r="H146" s="14">
        <v>567</v>
      </c>
      <c r="I146" s="14"/>
      <c r="J146" s="14">
        <v>1117</v>
      </c>
      <c r="K146" s="14"/>
      <c r="L146" s="14">
        <v>310</v>
      </c>
      <c r="M146" s="8" t="s">
        <v>307</v>
      </c>
    </row>
    <row r="147" spans="1:13" x14ac:dyDescent="0.2">
      <c r="A147" s="9" t="str">
        <f t="shared" si="9"/>
        <v>2000/01末</v>
      </c>
      <c r="B147" s="9" t="str">
        <f t="shared" si="9"/>
        <v>平成12/1末</v>
      </c>
      <c r="C147" s="16">
        <v>145</v>
      </c>
      <c r="D147" s="16">
        <v>171</v>
      </c>
      <c r="E147" s="17" t="s">
        <v>188</v>
      </c>
      <c r="F147" s="16">
        <v>338</v>
      </c>
      <c r="G147" s="16"/>
      <c r="H147" s="16">
        <v>340</v>
      </c>
      <c r="I147" s="16"/>
      <c r="J147" s="16">
        <v>678</v>
      </c>
      <c r="K147" s="16"/>
      <c r="L147" s="16">
        <v>177</v>
      </c>
      <c r="M147" s="6" t="s">
        <v>307</v>
      </c>
    </row>
    <row r="148" spans="1:13" x14ac:dyDescent="0.2">
      <c r="A148" s="7" t="str">
        <f t="shared" si="9"/>
        <v>2000/01末</v>
      </c>
      <c r="B148" s="7" t="str">
        <f t="shared" si="9"/>
        <v>平成12/1末</v>
      </c>
      <c r="C148" s="14">
        <v>146</v>
      </c>
      <c r="D148" s="14">
        <v>172</v>
      </c>
      <c r="E148" s="15" t="s">
        <v>189</v>
      </c>
      <c r="F148" s="14">
        <v>486</v>
      </c>
      <c r="G148" s="14"/>
      <c r="H148" s="14">
        <v>473</v>
      </c>
      <c r="I148" s="14"/>
      <c r="J148" s="14">
        <v>959</v>
      </c>
      <c r="K148" s="14"/>
      <c r="L148" s="14">
        <v>298</v>
      </c>
      <c r="M148" s="8" t="s">
        <v>307</v>
      </c>
    </row>
    <row r="149" spans="1:13" x14ac:dyDescent="0.2">
      <c r="A149" s="9" t="str">
        <f t="shared" ref="A149:B164" si="10">A148</f>
        <v>2000/01末</v>
      </c>
      <c r="B149" s="9" t="str">
        <f t="shared" si="10"/>
        <v>平成12/1末</v>
      </c>
      <c r="C149" s="16">
        <v>147</v>
      </c>
      <c r="D149" s="16">
        <v>173</v>
      </c>
      <c r="E149" s="17" t="s">
        <v>190</v>
      </c>
      <c r="F149" s="16">
        <v>305</v>
      </c>
      <c r="G149" s="16"/>
      <c r="H149" s="16">
        <v>283</v>
      </c>
      <c r="I149" s="16"/>
      <c r="J149" s="16">
        <v>588</v>
      </c>
      <c r="K149" s="16"/>
      <c r="L149" s="16">
        <v>166</v>
      </c>
      <c r="M149" s="6" t="s">
        <v>307</v>
      </c>
    </row>
    <row r="150" spans="1:13" x14ac:dyDescent="0.2">
      <c r="A150" s="7" t="str">
        <f t="shared" si="10"/>
        <v>2000/01末</v>
      </c>
      <c r="B150" s="7" t="str">
        <f t="shared" si="10"/>
        <v>平成12/1末</v>
      </c>
      <c r="C150" s="14">
        <v>148</v>
      </c>
      <c r="D150" s="14">
        <v>174</v>
      </c>
      <c r="E150" s="15" t="s">
        <v>625</v>
      </c>
      <c r="F150" s="14">
        <v>1</v>
      </c>
      <c r="G150" s="14"/>
      <c r="H150" s="14">
        <v>2</v>
      </c>
      <c r="I150" s="14"/>
      <c r="J150" s="14">
        <v>3</v>
      </c>
      <c r="K150" s="14"/>
      <c r="L150" s="14">
        <v>1</v>
      </c>
      <c r="M150" s="8" t="s">
        <v>307</v>
      </c>
    </row>
    <row r="151" spans="1:13" x14ac:dyDescent="0.2">
      <c r="A151" s="9" t="str">
        <f t="shared" si="10"/>
        <v>2000/01末</v>
      </c>
      <c r="B151" s="9" t="str">
        <f t="shared" si="10"/>
        <v>平成12/1末</v>
      </c>
      <c r="C151" s="16">
        <v>149</v>
      </c>
      <c r="D151" s="16">
        <v>175</v>
      </c>
      <c r="E151" s="17" t="s">
        <v>626</v>
      </c>
      <c r="F151" s="16">
        <v>225</v>
      </c>
      <c r="G151" s="16"/>
      <c r="H151" s="16">
        <v>213</v>
      </c>
      <c r="I151" s="16"/>
      <c r="J151" s="16">
        <v>438</v>
      </c>
      <c r="K151" s="16"/>
      <c r="L151" s="16">
        <v>146</v>
      </c>
      <c r="M151" s="6" t="s">
        <v>307</v>
      </c>
    </row>
    <row r="152" spans="1:13" x14ac:dyDescent="0.2">
      <c r="A152" s="7" t="str">
        <f t="shared" si="10"/>
        <v>2000/01末</v>
      </c>
      <c r="B152" s="7" t="str">
        <f t="shared" si="10"/>
        <v>平成12/1末</v>
      </c>
      <c r="C152" s="14">
        <v>150</v>
      </c>
      <c r="D152" s="14">
        <v>176</v>
      </c>
      <c r="E152" s="15" t="s">
        <v>627</v>
      </c>
      <c r="F152" s="14">
        <v>144</v>
      </c>
      <c r="G152" s="14"/>
      <c r="H152" s="14">
        <v>157</v>
      </c>
      <c r="I152" s="14"/>
      <c r="J152" s="14">
        <v>301</v>
      </c>
      <c r="K152" s="14"/>
      <c r="L152" s="14">
        <v>95</v>
      </c>
      <c r="M152" s="8" t="s">
        <v>307</v>
      </c>
    </row>
    <row r="153" spans="1:13" x14ac:dyDescent="0.2">
      <c r="A153" s="9" t="str">
        <f t="shared" si="10"/>
        <v>2000/01末</v>
      </c>
      <c r="B153" s="9" t="str">
        <f t="shared" si="10"/>
        <v>平成12/1末</v>
      </c>
      <c r="C153" s="16">
        <v>151</v>
      </c>
      <c r="D153" s="16">
        <v>177</v>
      </c>
      <c r="E153" s="17" t="s">
        <v>191</v>
      </c>
      <c r="F153" s="16">
        <v>69</v>
      </c>
      <c r="G153" s="16"/>
      <c r="H153" s="16">
        <v>71</v>
      </c>
      <c r="I153" s="16"/>
      <c r="J153" s="16">
        <v>140</v>
      </c>
      <c r="K153" s="16"/>
      <c r="L153" s="16">
        <v>48</v>
      </c>
      <c r="M153" s="6" t="s">
        <v>307</v>
      </c>
    </row>
    <row r="154" spans="1:13" x14ac:dyDescent="0.2">
      <c r="A154" s="7" t="str">
        <f t="shared" si="10"/>
        <v>2000/01末</v>
      </c>
      <c r="B154" s="7" t="str">
        <f t="shared" si="10"/>
        <v>平成12/1末</v>
      </c>
      <c r="C154" s="14">
        <v>152</v>
      </c>
      <c r="D154" s="14">
        <v>178</v>
      </c>
      <c r="E154" s="15" t="s">
        <v>192</v>
      </c>
      <c r="F154" s="14">
        <v>61</v>
      </c>
      <c r="G154" s="14"/>
      <c r="H154" s="14">
        <v>68</v>
      </c>
      <c r="I154" s="14"/>
      <c r="J154" s="14">
        <v>129</v>
      </c>
      <c r="K154" s="14"/>
      <c r="L154" s="14">
        <v>43</v>
      </c>
      <c r="M154" s="8" t="s">
        <v>307</v>
      </c>
    </row>
    <row r="155" spans="1:13" x14ac:dyDescent="0.2">
      <c r="A155" s="9" t="str">
        <f t="shared" si="10"/>
        <v>2000/01末</v>
      </c>
      <c r="B155" s="9" t="str">
        <f t="shared" si="10"/>
        <v>平成12/1末</v>
      </c>
      <c r="C155" s="16">
        <v>153</v>
      </c>
      <c r="D155" s="16">
        <v>179</v>
      </c>
      <c r="E155" s="17" t="s">
        <v>193</v>
      </c>
      <c r="F155" s="16">
        <v>221</v>
      </c>
      <c r="G155" s="16"/>
      <c r="H155" s="16">
        <v>229</v>
      </c>
      <c r="I155" s="16"/>
      <c r="J155" s="16">
        <v>450</v>
      </c>
      <c r="K155" s="16"/>
      <c r="L155" s="16">
        <v>152</v>
      </c>
      <c r="M155" s="6" t="s">
        <v>307</v>
      </c>
    </row>
    <row r="156" spans="1:13" x14ac:dyDescent="0.2">
      <c r="A156" s="7" t="str">
        <f t="shared" si="10"/>
        <v>2000/01末</v>
      </c>
      <c r="B156" s="7" t="str">
        <f t="shared" si="10"/>
        <v>平成12/1末</v>
      </c>
      <c r="C156" s="14">
        <v>154</v>
      </c>
      <c r="D156" s="14">
        <v>180</v>
      </c>
      <c r="E156" s="15" t="s">
        <v>196</v>
      </c>
      <c r="F156" s="14">
        <v>136</v>
      </c>
      <c r="G156" s="14"/>
      <c r="H156" s="14">
        <v>153</v>
      </c>
      <c r="I156" s="14"/>
      <c r="J156" s="14">
        <v>289</v>
      </c>
      <c r="K156" s="14"/>
      <c r="L156" s="14">
        <v>69</v>
      </c>
      <c r="M156" s="8" t="s">
        <v>308</v>
      </c>
    </row>
    <row r="157" spans="1:13" x14ac:dyDescent="0.2">
      <c r="A157" s="9" t="str">
        <f t="shared" si="10"/>
        <v>2000/01末</v>
      </c>
      <c r="B157" s="9" t="str">
        <f t="shared" si="10"/>
        <v>平成12/1末</v>
      </c>
      <c r="C157" s="16">
        <v>155</v>
      </c>
      <c r="D157" s="16">
        <v>181</v>
      </c>
      <c r="E157" s="17" t="s">
        <v>197</v>
      </c>
      <c r="F157" s="16">
        <v>36</v>
      </c>
      <c r="G157" s="16"/>
      <c r="H157" s="16">
        <v>37</v>
      </c>
      <c r="I157" s="16"/>
      <c r="J157" s="16">
        <v>73</v>
      </c>
      <c r="K157" s="16"/>
      <c r="L157" s="16">
        <v>16</v>
      </c>
      <c r="M157" s="6" t="s">
        <v>308</v>
      </c>
    </row>
    <row r="158" spans="1:13" x14ac:dyDescent="0.2">
      <c r="A158" s="7" t="str">
        <f t="shared" si="10"/>
        <v>2000/01末</v>
      </c>
      <c r="B158" s="7" t="str">
        <f t="shared" si="10"/>
        <v>平成12/1末</v>
      </c>
      <c r="C158" s="14">
        <v>156</v>
      </c>
      <c r="D158" s="14">
        <v>182</v>
      </c>
      <c r="E158" s="15" t="s">
        <v>198</v>
      </c>
      <c r="F158" s="14">
        <v>0</v>
      </c>
      <c r="G158" s="14"/>
      <c r="H158" s="14">
        <v>0</v>
      </c>
      <c r="I158" s="14"/>
      <c r="J158" s="14">
        <v>0</v>
      </c>
      <c r="K158" s="14"/>
      <c r="L158" s="14">
        <v>0</v>
      </c>
      <c r="M158" s="8" t="s">
        <v>308</v>
      </c>
    </row>
    <row r="159" spans="1:13" x14ac:dyDescent="0.2">
      <c r="A159" s="9" t="str">
        <f t="shared" si="10"/>
        <v>2000/01末</v>
      </c>
      <c r="B159" s="9" t="str">
        <f t="shared" si="10"/>
        <v>平成12/1末</v>
      </c>
      <c r="C159" s="16">
        <v>157</v>
      </c>
      <c r="D159" s="16">
        <v>183</v>
      </c>
      <c r="E159" s="17" t="s">
        <v>199</v>
      </c>
      <c r="F159" s="16">
        <v>504</v>
      </c>
      <c r="G159" s="16"/>
      <c r="H159" s="16">
        <v>546</v>
      </c>
      <c r="I159" s="16"/>
      <c r="J159" s="16">
        <v>1050</v>
      </c>
      <c r="K159" s="16"/>
      <c r="L159" s="16">
        <v>277</v>
      </c>
      <c r="M159" s="6" t="s">
        <v>308</v>
      </c>
    </row>
    <row r="160" spans="1:13" x14ac:dyDescent="0.2">
      <c r="A160" s="7" t="str">
        <f t="shared" si="10"/>
        <v>2000/01末</v>
      </c>
      <c r="B160" s="7" t="str">
        <f t="shared" si="10"/>
        <v>平成12/1末</v>
      </c>
      <c r="C160" s="14">
        <v>158</v>
      </c>
      <c r="D160" s="14">
        <v>184</v>
      </c>
      <c r="E160" s="15" t="s">
        <v>200</v>
      </c>
      <c r="F160" s="14">
        <v>163</v>
      </c>
      <c r="G160" s="14"/>
      <c r="H160" s="14">
        <v>148</v>
      </c>
      <c r="I160" s="14"/>
      <c r="J160" s="14">
        <v>311</v>
      </c>
      <c r="K160" s="14"/>
      <c r="L160" s="14">
        <v>81</v>
      </c>
      <c r="M160" s="8" t="s">
        <v>308</v>
      </c>
    </row>
    <row r="161" spans="1:13" x14ac:dyDescent="0.2">
      <c r="A161" s="9" t="str">
        <f t="shared" si="10"/>
        <v>2000/01末</v>
      </c>
      <c r="B161" s="9" t="str">
        <f t="shared" si="10"/>
        <v>平成12/1末</v>
      </c>
      <c r="C161" s="16">
        <v>159</v>
      </c>
      <c r="D161" s="16">
        <v>185</v>
      </c>
      <c r="E161" s="17" t="s">
        <v>201</v>
      </c>
      <c r="F161" s="16">
        <v>134</v>
      </c>
      <c r="G161" s="16"/>
      <c r="H161" s="16">
        <v>144</v>
      </c>
      <c r="I161" s="16"/>
      <c r="J161" s="16">
        <v>278</v>
      </c>
      <c r="K161" s="16"/>
      <c r="L161" s="16">
        <v>79</v>
      </c>
      <c r="M161" s="6" t="s">
        <v>308</v>
      </c>
    </row>
    <row r="162" spans="1:13" x14ac:dyDescent="0.2">
      <c r="A162" s="7" t="str">
        <f t="shared" si="10"/>
        <v>2000/01末</v>
      </c>
      <c r="B162" s="7" t="str">
        <f t="shared" si="10"/>
        <v>平成12/1末</v>
      </c>
      <c r="C162" s="14">
        <v>160</v>
      </c>
      <c r="D162" s="14">
        <v>186</v>
      </c>
      <c r="E162" s="15" t="s">
        <v>202</v>
      </c>
      <c r="F162" s="14">
        <v>238</v>
      </c>
      <c r="G162" s="14"/>
      <c r="H162" s="14">
        <v>223</v>
      </c>
      <c r="I162" s="14"/>
      <c r="J162" s="14">
        <v>461</v>
      </c>
      <c r="K162" s="14"/>
      <c r="L162" s="14">
        <v>167</v>
      </c>
      <c r="M162" s="8" t="s">
        <v>308</v>
      </c>
    </row>
    <row r="163" spans="1:13" x14ac:dyDescent="0.2">
      <c r="A163" s="9" t="str">
        <f t="shared" si="10"/>
        <v>2000/01末</v>
      </c>
      <c r="B163" s="9" t="str">
        <f t="shared" si="10"/>
        <v>平成12/1末</v>
      </c>
      <c r="C163" s="16">
        <v>161</v>
      </c>
      <c r="D163" s="16">
        <v>187</v>
      </c>
      <c r="E163" s="17" t="s">
        <v>203</v>
      </c>
      <c r="F163" s="16">
        <v>215</v>
      </c>
      <c r="G163" s="16"/>
      <c r="H163" s="16">
        <v>195</v>
      </c>
      <c r="I163" s="16"/>
      <c r="J163" s="16">
        <v>410</v>
      </c>
      <c r="K163" s="16"/>
      <c r="L163" s="16">
        <v>144</v>
      </c>
      <c r="M163" s="6" t="s">
        <v>308</v>
      </c>
    </row>
    <row r="164" spans="1:13" x14ac:dyDescent="0.2">
      <c r="A164" s="7" t="str">
        <f t="shared" si="10"/>
        <v>2000/01末</v>
      </c>
      <c r="B164" s="7" t="str">
        <f t="shared" si="10"/>
        <v>平成12/1末</v>
      </c>
      <c r="C164" s="14">
        <v>162</v>
      </c>
      <c r="D164" s="14">
        <v>188</v>
      </c>
      <c r="E164" s="15" t="s">
        <v>204</v>
      </c>
      <c r="F164" s="14">
        <v>242</v>
      </c>
      <c r="G164" s="14"/>
      <c r="H164" s="14">
        <v>206</v>
      </c>
      <c r="I164" s="14"/>
      <c r="J164" s="14">
        <v>448</v>
      </c>
      <c r="K164" s="14"/>
      <c r="L164" s="14">
        <v>150</v>
      </c>
      <c r="M164" s="8" t="s">
        <v>308</v>
      </c>
    </row>
    <row r="165" spans="1:13" x14ac:dyDescent="0.2">
      <c r="A165" s="9" t="str">
        <f t="shared" ref="A165:B180" si="11">A164</f>
        <v>2000/01末</v>
      </c>
      <c r="B165" s="9" t="str">
        <f t="shared" si="11"/>
        <v>平成12/1末</v>
      </c>
      <c r="C165" s="16">
        <v>163</v>
      </c>
      <c r="D165" s="16">
        <v>189</v>
      </c>
      <c r="E165" s="17" t="s">
        <v>205</v>
      </c>
      <c r="F165" s="16">
        <v>82</v>
      </c>
      <c r="G165" s="16"/>
      <c r="H165" s="16">
        <v>89</v>
      </c>
      <c r="I165" s="16"/>
      <c r="J165" s="16">
        <v>171</v>
      </c>
      <c r="K165" s="16"/>
      <c r="L165" s="16">
        <v>50</v>
      </c>
      <c r="M165" s="6" t="s">
        <v>308</v>
      </c>
    </row>
    <row r="166" spans="1:13" x14ac:dyDescent="0.2">
      <c r="A166" s="7" t="str">
        <f t="shared" si="11"/>
        <v>2000/01末</v>
      </c>
      <c r="B166" s="7" t="str">
        <f t="shared" si="11"/>
        <v>平成12/1末</v>
      </c>
      <c r="C166" s="14">
        <v>164</v>
      </c>
      <c r="D166" s="14">
        <v>190</v>
      </c>
      <c r="E166" s="15" t="s">
        <v>206</v>
      </c>
      <c r="F166" s="14">
        <v>174</v>
      </c>
      <c r="G166" s="14"/>
      <c r="H166" s="14">
        <v>168</v>
      </c>
      <c r="I166" s="14"/>
      <c r="J166" s="14">
        <v>342</v>
      </c>
      <c r="K166" s="14"/>
      <c r="L166" s="14">
        <v>106</v>
      </c>
      <c r="M166" s="8" t="s">
        <v>308</v>
      </c>
    </row>
    <row r="167" spans="1:13" x14ac:dyDescent="0.2">
      <c r="A167" s="9" t="str">
        <f t="shared" si="11"/>
        <v>2000/01末</v>
      </c>
      <c r="B167" s="9" t="str">
        <f t="shared" si="11"/>
        <v>平成12/1末</v>
      </c>
      <c r="C167" s="16">
        <v>165</v>
      </c>
      <c r="D167" s="16">
        <v>192</v>
      </c>
      <c r="E167" s="17" t="s">
        <v>207</v>
      </c>
      <c r="F167" s="16">
        <v>355</v>
      </c>
      <c r="G167" s="16"/>
      <c r="H167" s="16">
        <v>336</v>
      </c>
      <c r="I167" s="16"/>
      <c r="J167" s="16">
        <v>691</v>
      </c>
      <c r="K167" s="16"/>
      <c r="L167" s="16">
        <v>198</v>
      </c>
      <c r="M167" s="6" t="s">
        <v>308</v>
      </c>
    </row>
    <row r="168" spans="1:13" x14ac:dyDescent="0.2">
      <c r="A168" s="7" t="str">
        <f t="shared" si="11"/>
        <v>2000/01末</v>
      </c>
      <c r="B168" s="7" t="str">
        <f t="shared" si="11"/>
        <v>平成12/1末</v>
      </c>
      <c r="C168" s="14">
        <v>166</v>
      </c>
      <c r="D168" s="14">
        <v>191</v>
      </c>
      <c r="E168" s="15" t="s">
        <v>208</v>
      </c>
      <c r="F168" s="14">
        <v>492</v>
      </c>
      <c r="G168" s="14"/>
      <c r="H168" s="14">
        <v>465</v>
      </c>
      <c r="I168" s="14"/>
      <c r="J168" s="14">
        <v>957</v>
      </c>
      <c r="K168" s="14"/>
      <c r="L168" s="14">
        <v>302</v>
      </c>
      <c r="M168" s="8" t="s">
        <v>308</v>
      </c>
    </row>
    <row r="169" spans="1:13" x14ac:dyDescent="0.2">
      <c r="A169" s="9" t="str">
        <f t="shared" si="11"/>
        <v>2000/01末</v>
      </c>
      <c r="B169" s="9" t="str">
        <f t="shared" si="11"/>
        <v>平成12/1末</v>
      </c>
      <c r="C169" s="16">
        <v>167</v>
      </c>
      <c r="D169" s="16">
        <v>240</v>
      </c>
      <c r="E169" s="17" t="s">
        <v>209</v>
      </c>
      <c r="F169" s="16">
        <v>96</v>
      </c>
      <c r="G169" s="16"/>
      <c r="H169" s="16">
        <v>112</v>
      </c>
      <c r="I169" s="16"/>
      <c r="J169" s="16">
        <v>208</v>
      </c>
      <c r="K169" s="16"/>
      <c r="L169" s="16">
        <v>58</v>
      </c>
      <c r="M169" s="6" t="s">
        <v>309</v>
      </c>
    </row>
    <row r="170" spans="1:13" x14ac:dyDescent="0.2">
      <c r="A170" s="7" t="str">
        <f t="shared" si="11"/>
        <v>2000/01末</v>
      </c>
      <c r="B170" s="7" t="str">
        <f t="shared" si="11"/>
        <v>平成12/1末</v>
      </c>
      <c r="C170" s="14">
        <v>168</v>
      </c>
      <c r="D170" s="14">
        <v>241</v>
      </c>
      <c r="E170" s="15" t="s">
        <v>210</v>
      </c>
      <c r="F170" s="14">
        <v>224</v>
      </c>
      <c r="G170" s="14"/>
      <c r="H170" s="14">
        <v>224</v>
      </c>
      <c r="I170" s="14"/>
      <c r="J170" s="14">
        <v>448</v>
      </c>
      <c r="K170" s="14"/>
      <c r="L170" s="14">
        <v>130</v>
      </c>
      <c r="M170" s="8" t="s">
        <v>309</v>
      </c>
    </row>
    <row r="171" spans="1:13" x14ac:dyDescent="0.2">
      <c r="A171" s="9" t="str">
        <f t="shared" si="11"/>
        <v>2000/01末</v>
      </c>
      <c r="B171" s="9" t="str">
        <f t="shared" si="11"/>
        <v>平成12/1末</v>
      </c>
      <c r="C171" s="16">
        <v>169</v>
      </c>
      <c r="D171" s="16">
        <v>242</v>
      </c>
      <c r="E171" s="17" t="s">
        <v>211</v>
      </c>
      <c r="F171" s="16">
        <v>85</v>
      </c>
      <c r="G171" s="16"/>
      <c r="H171" s="16">
        <v>90</v>
      </c>
      <c r="I171" s="16"/>
      <c r="J171" s="16">
        <v>175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2000/01末</v>
      </c>
      <c r="B172" s="7" t="str">
        <f t="shared" si="11"/>
        <v>平成12/1末</v>
      </c>
      <c r="C172" s="14">
        <v>170</v>
      </c>
      <c r="D172" s="14">
        <v>243</v>
      </c>
      <c r="E172" s="15" t="s">
        <v>212</v>
      </c>
      <c r="F172" s="14">
        <v>90</v>
      </c>
      <c r="G172" s="14"/>
      <c r="H172" s="14">
        <v>94</v>
      </c>
      <c r="I172" s="14"/>
      <c r="J172" s="14">
        <v>184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2000/01末</v>
      </c>
      <c r="B173" s="9" t="str">
        <f t="shared" si="11"/>
        <v>平成12/1末</v>
      </c>
      <c r="C173" s="16">
        <v>171</v>
      </c>
      <c r="D173" s="16">
        <v>244</v>
      </c>
      <c r="E173" s="17" t="s">
        <v>213</v>
      </c>
      <c r="F173" s="16">
        <v>50</v>
      </c>
      <c r="G173" s="16"/>
      <c r="H173" s="16">
        <v>46</v>
      </c>
      <c r="I173" s="16"/>
      <c r="J173" s="16">
        <v>96</v>
      </c>
      <c r="K173" s="16"/>
      <c r="L173" s="16">
        <v>27</v>
      </c>
      <c r="M173" s="6" t="s">
        <v>309</v>
      </c>
    </row>
    <row r="174" spans="1:13" x14ac:dyDescent="0.2">
      <c r="A174" s="7" t="str">
        <f t="shared" si="11"/>
        <v>2000/01末</v>
      </c>
      <c r="B174" s="7" t="str">
        <f t="shared" si="11"/>
        <v>平成12/1末</v>
      </c>
      <c r="C174" s="14">
        <v>172</v>
      </c>
      <c r="D174" s="14">
        <v>245</v>
      </c>
      <c r="E174" s="15" t="s">
        <v>214</v>
      </c>
      <c r="F174" s="14">
        <v>31</v>
      </c>
      <c r="G174" s="14"/>
      <c r="H174" s="14">
        <v>33</v>
      </c>
      <c r="I174" s="14"/>
      <c r="J174" s="14">
        <v>64</v>
      </c>
      <c r="K174" s="14"/>
      <c r="L174" s="14">
        <v>20</v>
      </c>
      <c r="M174" s="8" t="s">
        <v>309</v>
      </c>
    </row>
    <row r="175" spans="1:13" x14ac:dyDescent="0.2">
      <c r="A175" s="9" t="str">
        <f t="shared" si="11"/>
        <v>2000/01末</v>
      </c>
      <c r="B175" s="9" t="str">
        <f t="shared" si="11"/>
        <v>平成12/1末</v>
      </c>
      <c r="C175" s="16">
        <v>173</v>
      </c>
      <c r="D175" s="16">
        <v>246</v>
      </c>
      <c r="E175" s="17" t="s">
        <v>215</v>
      </c>
      <c r="F175" s="16">
        <v>0</v>
      </c>
      <c r="G175" s="16"/>
      <c r="H175" s="16">
        <v>0</v>
      </c>
      <c r="I175" s="16"/>
      <c r="J175" s="16">
        <v>0</v>
      </c>
      <c r="K175" s="16"/>
      <c r="L175" s="16">
        <v>0</v>
      </c>
      <c r="M175" s="6" t="s">
        <v>309</v>
      </c>
    </row>
    <row r="176" spans="1:13" x14ac:dyDescent="0.2">
      <c r="A176" s="7" t="str">
        <f t="shared" si="11"/>
        <v>2000/01末</v>
      </c>
      <c r="B176" s="7" t="str">
        <f t="shared" si="11"/>
        <v>平成12/1末</v>
      </c>
      <c r="C176" s="14">
        <v>174</v>
      </c>
      <c r="D176" s="14">
        <v>247</v>
      </c>
      <c r="E176" s="15" t="s">
        <v>216</v>
      </c>
      <c r="F176" s="14">
        <v>20</v>
      </c>
      <c r="G176" s="14"/>
      <c r="H176" s="14">
        <v>58</v>
      </c>
      <c r="I176" s="14"/>
      <c r="J176" s="14">
        <v>78</v>
      </c>
      <c r="K176" s="14"/>
      <c r="L176" s="14">
        <v>78</v>
      </c>
      <c r="M176" s="8" t="s">
        <v>309</v>
      </c>
    </row>
    <row r="177" spans="1:13" x14ac:dyDescent="0.2">
      <c r="A177" s="9" t="str">
        <f t="shared" si="11"/>
        <v>2000/01末</v>
      </c>
      <c r="B177" s="9" t="str">
        <f t="shared" si="11"/>
        <v>平成12/1末</v>
      </c>
      <c r="C177" s="16">
        <v>175</v>
      </c>
      <c r="D177" s="16">
        <v>100</v>
      </c>
      <c r="E177" s="17" t="s">
        <v>217</v>
      </c>
      <c r="F177" s="16">
        <v>170</v>
      </c>
      <c r="G177" s="16"/>
      <c r="H177" s="16">
        <v>184</v>
      </c>
      <c r="I177" s="16"/>
      <c r="J177" s="16">
        <v>354</v>
      </c>
      <c r="K177" s="16"/>
      <c r="L177" s="16">
        <v>94</v>
      </c>
      <c r="M177" s="6" t="s">
        <v>310</v>
      </c>
    </row>
    <row r="178" spans="1:13" x14ac:dyDescent="0.2">
      <c r="A178" s="7" t="str">
        <f t="shared" si="11"/>
        <v>2000/01末</v>
      </c>
      <c r="B178" s="7" t="str">
        <f t="shared" si="11"/>
        <v>平成12/1末</v>
      </c>
      <c r="C178" s="14">
        <v>176</v>
      </c>
      <c r="D178" s="14">
        <v>101</v>
      </c>
      <c r="E178" s="15" t="s">
        <v>218</v>
      </c>
      <c r="F178" s="14">
        <v>4</v>
      </c>
      <c r="G178" s="14"/>
      <c r="H178" s="14">
        <v>5</v>
      </c>
      <c r="I178" s="14"/>
      <c r="J178" s="14">
        <v>9</v>
      </c>
      <c r="K178" s="14"/>
      <c r="L178" s="14">
        <v>2</v>
      </c>
      <c r="M178" s="8" t="s">
        <v>310</v>
      </c>
    </row>
    <row r="179" spans="1:13" x14ac:dyDescent="0.2">
      <c r="A179" s="9" t="str">
        <f t="shared" si="11"/>
        <v>2000/01末</v>
      </c>
      <c r="B179" s="9" t="str">
        <f t="shared" si="11"/>
        <v>平成12/1末</v>
      </c>
      <c r="C179" s="16">
        <v>177</v>
      </c>
      <c r="D179" s="16">
        <v>102</v>
      </c>
      <c r="E179" s="17" t="s">
        <v>219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310</v>
      </c>
    </row>
    <row r="180" spans="1:13" x14ac:dyDescent="0.2">
      <c r="A180" s="7" t="str">
        <f t="shared" si="11"/>
        <v>2000/01末</v>
      </c>
      <c r="B180" s="7" t="str">
        <f t="shared" si="11"/>
        <v>平成12/1末</v>
      </c>
      <c r="C180" s="14">
        <v>178</v>
      </c>
      <c r="D180" s="14">
        <v>220</v>
      </c>
      <c r="E180" s="15" t="s">
        <v>221</v>
      </c>
      <c r="F180" s="14">
        <v>99</v>
      </c>
      <c r="G180" s="14"/>
      <c r="H180" s="14">
        <v>113</v>
      </c>
      <c r="I180" s="14"/>
      <c r="J180" s="14">
        <v>212</v>
      </c>
      <c r="K180" s="14"/>
      <c r="L180" s="14">
        <v>59</v>
      </c>
      <c r="M180" s="8" t="s">
        <v>311</v>
      </c>
    </row>
    <row r="181" spans="1:13" x14ac:dyDescent="0.2">
      <c r="A181" s="9" t="str">
        <f t="shared" ref="A181:B196" si="12">A180</f>
        <v>2000/01末</v>
      </c>
      <c r="B181" s="9" t="str">
        <f t="shared" si="12"/>
        <v>平成12/1末</v>
      </c>
      <c r="C181" s="16">
        <v>179</v>
      </c>
      <c r="D181" s="16">
        <v>221</v>
      </c>
      <c r="E181" s="17" t="s">
        <v>222</v>
      </c>
      <c r="F181" s="16">
        <v>185</v>
      </c>
      <c r="G181" s="16"/>
      <c r="H181" s="16">
        <v>220</v>
      </c>
      <c r="I181" s="16"/>
      <c r="J181" s="16">
        <v>405</v>
      </c>
      <c r="K181" s="16"/>
      <c r="L181" s="16">
        <v>114</v>
      </c>
      <c r="M181" s="6" t="s">
        <v>311</v>
      </c>
    </row>
    <row r="182" spans="1:13" x14ac:dyDescent="0.2">
      <c r="A182" s="7" t="str">
        <f t="shared" si="12"/>
        <v>2000/01末</v>
      </c>
      <c r="B182" s="7" t="str">
        <f t="shared" si="12"/>
        <v>平成12/1末</v>
      </c>
      <c r="C182" s="14">
        <v>180</v>
      </c>
      <c r="D182" s="14">
        <v>222</v>
      </c>
      <c r="E182" s="15" t="s">
        <v>223</v>
      </c>
      <c r="F182" s="14">
        <v>50</v>
      </c>
      <c r="G182" s="14"/>
      <c r="H182" s="14">
        <v>55</v>
      </c>
      <c r="I182" s="14"/>
      <c r="J182" s="14">
        <v>105</v>
      </c>
      <c r="K182" s="14"/>
      <c r="L182" s="14">
        <v>30</v>
      </c>
      <c r="M182" s="8" t="s">
        <v>311</v>
      </c>
    </row>
    <row r="183" spans="1:13" x14ac:dyDescent="0.2">
      <c r="A183" s="9" t="str">
        <f t="shared" si="12"/>
        <v>2000/01末</v>
      </c>
      <c r="B183" s="9" t="str">
        <f t="shared" si="12"/>
        <v>平成12/1末</v>
      </c>
      <c r="C183" s="16">
        <v>181</v>
      </c>
      <c r="D183" s="16">
        <v>223</v>
      </c>
      <c r="E183" s="17" t="s">
        <v>224</v>
      </c>
      <c r="F183" s="16">
        <v>288</v>
      </c>
      <c r="G183" s="16"/>
      <c r="H183" s="16">
        <v>314</v>
      </c>
      <c r="I183" s="16"/>
      <c r="J183" s="16">
        <v>602</v>
      </c>
      <c r="K183" s="16"/>
      <c r="L183" s="16">
        <v>169</v>
      </c>
      <c r="M183" s="6" t="s">
        <v>311</v>
      </c>
    </row>
    <row r="184" spans="1:13" x14ac:dyDescent="0.2">
      <c r="A184" s="7" t="str">
        <f t="shared" si="12"/>
        <v>2000/01末</v>
      </c>
      <c r="B184" s="7" t="str">
        <f t="shared" si="12"/>
        <v>平成12/1末</v>
      </c>
      <c r="C184" s="14">
        <v>182</v>
      </c>
      <c r="D184" s="14">
        <v>224</v>
      </c>
      <c r="E184" s="15" t="s">
        <v>225</v>
      </c>
      <c r="F184" s="14">
        <v>10</v>
      </c>
      <c r="G184" s="14"/>
      <c r="H184" s="14">
        <v>12</v>
      </c>
      <c r="I184" s="14"/>
      <c r="J184" s="14">
        <v>22</v>
      </c>
      <c r="K184" s="14"/>
      <c r="L184" s="14">
        <v>10</v>
      </c>
      <c r="M184" s="8" t="s">
        <v>311</v>
      </c>
    </row>
    <row r="185" spans="1:13" x14ac:dyDescent="0.2">
      <c r="A185" s="9" t="str">
        <f t="shared" si="12"/>
        <v>2000/01末</v>
      </c>
      <c r="B185" s="9" t="str">
        <f t="shared" si="12"/>
        <v>平成12/1末</v>
      </c>
      <c r="C185" s="16">
        <v>183</v>
      </c>
      <c r="D185" s="16">
        <v>225</v>
      </c>
      <c r="E185" s="17" t="s">
        <v>226</v>
      </c>
      <c r="F185" s="16">
        <v>0</v>
      </c>
      <c r="G185" s="16"/>
      <c r="H185" s="16">
        <v>0</v>
      </c>
      <c r="I185" s="16"/>
      <c r="J185" s="16">
        <v>0</v>
      </c>
      <c r="K185" s="16"/>
      <c r="L185" s="16">
        <v>0</v>
      </c>
      <c r="M185" s="6" t="s">
        <v>311</v>
      </c>
    </row>
    <row r="186" spans="1:13" x14ac:dyDescent="0.2">
      <c r="A186" s="7" t="str">
        <f t="shared" si="12"/>
        <v>2000/01末</v>
      </c>
      <c r="B186" s="7" t="str">
        <f t="shared" si="12"/>
        <v>平成12/1末</v>
      </c>
      <c r="C186" s="14">
        <v>184</v>
      </c>
      <c r="D186" s="14">
        <v>226</v>
      </c>
      <c r="E186" s="15" t="s">
        <v>227</v>
      </c>
      <c r="F186" s="14">
        <v>34</v>
      </c>
      <c r="G186" s="14"/>
      <c r="H186" s="14">
        <v>39</v>
      </c>
      <c r="I186" s="14"/>
      <c r="J186" s="14">
        <v>73</v>
      </c>
      <c r="K186" s="14"/>
      <c r="L186" s="14">
        <v>27</v>
      </c>
      <c r="M186" s="8" t="s">
        <v>311</v>
      </c>
    </row>
    <row r="187" spans="1:13" x14ac:dyDescent="0.2">
      <c r="A187" s="9" t="str">
        <f t="shared" si="12"/>
        <v>2000/01末</v>
      </c>
      <c r="B187" s="9" t="str">
        <f t="shared" si="12"/>
        <v>平成12/1末</v>
      </c>
      <c r="C187" s="16">
        <v>185</v>
      </c>
      <c r="D187" s="16">
        <v>227</v>
      </c>
      <c r="E187" s="17" t="s">
        <v>228</v>
      </c>
      <c r="F187" s="16">
        <v>4</v>
      </c>
      <c r="G187" s="16"/>
      <c r="H187" s="16">
        <v>6</v>
      </c>
      <c r="I187" s="16"/>
      <c r="J187" s="16">
        <v>10</v>
      </c>
      <c r="K187" s="16"/>
      <c r="L187" s="16">
        <v>4</v>
      </c>
      <c r="M187" s="6" t="s">
        <v>311</v>
      </c>
    </row>
    <row r="188" spans="1:13" x14ac:dyDescent="0.2">
      <c r="A188" s="7" t="str">
        <f t="shared" si="12"/>
        <v>2000/01末</v>
      </c>
      <c r="B188" s="7" t="str">
        <f t="shared" si="12"/>
        <v>平成12/1末</v>
      </c>
      <c r="C188" s="14">
        <v>186</v>
      </c>
      <c r="D188" s="14">
        <v>228</v>
      </c>
      <c r="E188" s="15" t="s">
        <v>229</v>
      </c>
      <c r="F188" s="14">
        <v>0</v>
      </c>
      <c r="G188" s="14"/>
      <c r="H188" s="14">
        <v>0</v>
      </c>
      <c r="I188" s="14"/>
      <c r="J188" s="14">
        <v>0</v>
      </c>
      <c r="K188" s="14"/>
      <c r="L188" s="14">
        <v>0</v>
      </c>
      <c r="M188" s="8" t="s">
        <v>311</v>
      </c>
    </row>
    <row r="189" spans="1:13" x14ac:dyDescent="0.2">
      <c r="A189" s="9" t="str">
        <f t="shared" si="12"/>
        <v>2000/01末</v>
      </c>
      <c r="B189" s="9" t="str">
        <f t="shared" si="12"/>
        <v>平成12/1末</v>
      </c>
      <c r="C189" s="16">
        <v>187</v>
      </c>
      <c r="D189" s="16">
        <v>230</v>
      </c>
      <c r="E189" s="17" t="s">
        <v>230</v>
      </c>
      <c r="F189" s="16">
        <v>34</v>
      </c>
      <c r="G189" s="16"/>
      <c r="H189" s="16">
        <v>37</v>
      </c>
      <c r="I189" s="16"/>
      <c r="J189" s="16">
        <v>71</v>
      </c>
      <c r="K189" s="16"/>
      <c r="L189" s="16">
        <v>20</v>
      </c>
      <c r="M189" s="6" t="s">
        <v>312</v>
      </c>
    </row>
    <row r="190" spans="1:13" x14ac:dyDescent="0.2">
      <c r="A190" s="7" t="str">
        <f t="shared" si="12"/>
        <v>2000/01末</v>
      </c>
      <c r="B190" s="7" t="str">
        <f t="shared" si="12"/>
        <v>平成12/1末</v>
      </c>
      <c r="C190" s="14">
        <v>188</v>
      </c>
      <c r="D190" s="14">
        <v>231</v>
      </c>
      <c r="E190" s="15" t="s">
        <v>231</v>
      </c>
      <c r="F190" s="14">
        <v>218</v>
      </c>
      <c r="G190" s="14"/>
      <c r="H190" s="14">
        <v>248</v>
      </c>
      <c r="I190" s="14"/>
      <c r="J190" s="14">
        <v>466</v>
      </c>
      <c r="K190" s="14"/>
      <c r="L190" s="14">
        <v>155</v>
      </c>
      <c r="M190" s="8" t="s">
        <v>312</v>
      </c>
    </row>
    <row r="191" spans="1:13" x14ac:dyDescent="0.2">
      <c r="A191" s="9" t="str">
        <f t="shared" si="12"/>
        <v>2000/01末</v>
      </c>
      <c r="B191" s="9" t="str">
        <f t="shared" si="12"/>
        <v>平成12/1末</v>
      </c>
      <c r="C191" s="16">
        <v>189</v>
      </c>
      <c r="D191" s="16">
        <v>232</v>
      </c>
      <c r="E191" s="17" t="s">
        <v>232</v>
      </c>
      <c r="F191" s="16">
        <v>105</v>
      </c>
      <c r="G191" s="16"/>
      <c r="H191" s="16">
        <v>126</v>
      </c>
      <c r="I191" s="16"/>
      <c r="J191" s="16">
        <v>231</v>
      </c>
      <c r="K191" s="16"/>
      <c r="L191" s="16">
        <v>92</v>
      </c>
      <c r="M191" s="6" t="s">
        <v>312</v>
      </c>
    </row>
    <row r="192" spans="1:13" x14ac:dyDescent="0.2">
      <c r="A192" s="7" t="str">
        <f t="shared" si="12"/>
        <v>2000/01末</v>
      </c>
      <c r="B192" s="7" t="str">
        <f t="shared" si="12"/>
        <v>平成12/1末</v>
      </c>
      <c r="C192" s="14">
        <v>190</v>
      </c>
      <c r="D192" s="14">
        <v>200</v>
      </c>
      <c r="E192" s="15" t="s">
        <v>685</v>
      </c>
      <c r="F192" s="14">
        <v>40</v>
      </c>
      <c r="G192" s="14"/>
      <c r="H192" s="14">
        <v>38</v>
      </c>
      <c r="I192" s="14"/>
      <c r="J192" s="14">
        <v>78</v>
      </c>
      <c r="K192" s="14"/>
      <c r="L192" s="14">
        <v>19</v>
      </c>
      <c r="M192" s="8" t="s">
        <v>313</v>
      </c>
    </row>
    <row r="193" spans="1:13" x14ac:dyDescent="0.2">
      <c r="A193" s="9" t="str">
        <f t="shared" si="12"/>
        <v>2000/01末</v>
      </c>
      <c r="B193" s="9" t="str">
        <f t="shared" si="12"/>
        <v>平成12/1末</v>
      </c>
      <c r="C193" s="16">
        <v>191</v>
      </c>
      <c r="D193" s="16">
        <v>201</v>
      </c>
      <c r="E193" s="17" t="s">
        <v>234</v>
      </c>
      <c r="F193" s="16">
        <v>86</v>
      </c>
      <c r="G193" s="16"/>
      <c r="H193" s="16">
        <v>102</v>
      </c>
      <c r="I193" s="16"/>
      <c r="J193" s="16">
        <v>188</v>
      </c>
      <c r="K193" s="16"/>
      <c r="L193" s="16">
        <v>43</v>
      </c>
      <c r="M193" s="6" t="s">
        <v>313</v>
      </c>
    </row>
    <row r="194" spans="1:13" x14ac:dyDescent="0.2">
      <c r="A194" s="7" t="str">
        <f t="shared" si="12"/>
        <v>2000/01末</v>
      </c>
      <c r="B194" s="7" t="str">
        <f t="shared" si="12"/>
        <v>平成12/1末</v>
      </c>
      <c r="C194" s="14">
        <v>192</v>
      </c>
      <c r="D194" s="14">
        <v>202</v>
      </c>
      <c r="E194" s="15" t="s">
        <v>235</v>
      </c>
      <c r="F194" s="14">
        <v>65</v>
      </c>
      <c r="G194" s="14"/>
      <c r="H194" s="14">
        <v>66</v>
      </c>
      <c r="I194" s="14"/>
      <c r="J194" s="14">
        <v>131</v>
      </c>
      <c r="K194" s="14"/>
      <c r="L194" s="14">
        <v>35</v>
      </c>
      <c r="M194" s="8" t="s">
        <v>313</v>
      </c>
    </row>
    <row r="195" spans="1:13" x14ac:dyDescent="0.2">
      <c r="A195" s="9" t="str">
        <f t="shared" si="12"/>
        <v>2000/01末</v>
      </c>
      <c r="B195" s="9" t="str">
        <f t="shared" si="12"/>
        <v>平成12/1末</v>
      </c>
      <c r="C195" s="16">
        <v>193</v>
      </c>
      <c r="D195" s="16">
        <v>203</v>
      </c>
      <c r="E195" s="17" t="s">
        <v>686</v>
      </c>
      <c r="F195" s="16">
        <v>258</v>
      </c>
      <c r="G195" s="16"/>
      <c r="H195" s="16">
        <v>265</v>
      </c>
      <c r="I195" s="16"/>
      <c r="J195" s="16">
        <v>523</v>
      </c>
      <c r="K195" s="16"/>
      <c r="L195" s="16">
        <v>156</v>
      </c>
      <c r="M195" s="6" t="s">
        <v>313</v>
      </c>
    </row>
    <row r="196" spans="1:13" x14ac:dyDescent="0.2">
      <c r="A196" s="7" t="str">
        <f t="shared" si="12"/>
        <v>2000/01末</v>
      </c>
      <c r="B196" s="7" t="str">
        <f t="shared" si="12"/>
        <v>平成12/1末</v>
      </c>
      <c r="C196" s="14">
        <v>194</v>
      </c>
      <c r="D196" s="14">
        <v>204</v>
      </c>
      <c r="E196" s="15" t="s">
        <v>237</v>
      </c>
      <c r="F196" s="14">
        <v>286</v>
      </c>
      <c r="G196" s="14"/>
      <c r="H196" s="14">
        <v>308</v>
      </c>
      <c r="I196" s="14"/>
      <c r="J196" s="14">
        <v>594</v>
      </c>
      <c r="K196" s="14"/>
      <c r="L196" s="14">
        <v>154</v>
      </c>
      <c r="M196" s="8" t="s">
        <v>313</v>
      </c>
    </row>
    <row r="197" spans="1:13" x14ac:dyDescent="0.2">
      <c r="A197" s="9" t="str">
        <f t="shared" ref="A197:B212" si="13">A196</f>
        <v>2000/01末</v>
      </c>
      <c r="B197" s="9" t="str">
        <f t="shared" si="13"/>
        <v>平成12/1末</v>
      </c>
      <c r="C197" s="16">
        <v>195</v>
      </c>
      <c r="D197" s="16">
        <v>205</v>
      </c>
      <c r="E197" s="17" t="s">
        <v>238</v>
      </c>
      <c r="F197" s="16">
        <v>149</v>
      </c>
      <c r="G197" s="16"/>
      <c r="H197" s="16">
        <v>140</v>
      </c>
      <c r="I197" s="16"/>
      <c r="J197" s="16">
        <v>289</v>
      </c>
      <c r="K197" s="16"/>
      <c r="L197" s="16">
        <v>76</v>
      </c>
      <c r="M197" s="6" t="s">
        <v>313</v>
      </c>
    </row>
    <row r="198" spans="1:13" x14ac:dyDescent="0.2">
      <c r="A198" s="7" t="str">
        <f t="shared" si="13"/>
        <v>2000/01末</v>
      </c>
      <c r="B198" s="7" t="str">
        <f t="shared" si="13"/>
        <v>平成12/1末</v>
      </c>
      <c r="C198" s="14">
        <v>196</v>
      </c>
      <c r="D198" s="14">
        <v>206</v>
      </c>
      <c r="E198" s="15" t="s">
        <v>239</v>
      </c>
      <c r="F198" s="14">
        <v>16</v>
      </c>
      <c r="G198" s="14"/>
      <c r="H198" s="14">
        <v>16</v>
      </c>
      <c r="I198" s="14"/>
      <c r="J198" s="14">
        <v>32</v>
      </c>
      <c r="K198" s="14"/>
      <c r="L198" s="14">
        <v>8</v>
      </c>
      <c r="M198" s="8" t="s">
        <v>313</v>
      </c>
    </row>
    <row r="199" spans="1:13" x14ac:dyDescent="0.2">
      <c r="A199" s="9" t="str">
        <f t="shared" si="13"/>
        <v>2000/01末</v>
      </c>
      <c r="B199" s="9" t="str">
        <f t="shared" si="13"/>
        <v>平成12/1末</v>
      </c>
      <c r="C199" s="16">
        <v>197</v>
      </c>
      <c r="D199" s="16">
        <v>207</v>
      </c>
      <c r="E199" s="17" t="s">
        <v>240</v>
      </c>
      <c r="F199" s="16">
        <v>0</v>
      </c>
      <c r="G199" s="16"/>
      <c r="H199" s="16">
        <v>1</v>
      </c>
      <c r="I199" s="16"/>
      <c r="J199" s="16">
        <v>1</v>
      </c>
      <c r="K199" s="16"/>
      <c r="L199" s="16">
        <v>1</v>
      </c>
      <c r="M199" s="6" t="s">
        <v>313</v>
      </c>
    </row>
    <row r="200" spans="1:13" x14ac:dyDescent="0.2">
      <c r="A200" s="7" t="str">
        <f t="shared" si="13"/>
        <v>2000/01末</v>
      </c>
      <c r="B200" s="7" t="str">
        <f t="shared" si="13"/>
        <v>平成12/1末</v>
      </c>
      <c r="C200" s="14">
        <v>198</v>
      </c>
      <c r="D200" s="14">
        <v>208</v>
      </c>
      <c r="E200" s="15" t="s">
        <v>241</v>
      </c>
      <c r="F200" s="14">
        <v>0</v>
      </c>
      <c r="G200" s="14"/>
      <c r="H200" s="14">
        <v>0</v>
      </c>
      <c r="I200" s="14"/>
      <c r="J200" s="14">
        <v>0</v>
      </c>
      <c r="K200" s="14"/>
      <c r="L200" s="14">
        <v>0</v>
      </c>
      <c r="M200" s="8" t="s">
        <v>313</v>
      </c>
    </row>
    <row r="201" spans="1:13" x14ac:dyDescent="0.2">
      <c r="A201" s="9" t="str">
        <f t="shared" si="13"/>
        <v>2000/01末</v>
      </c>
      <c r="B201" s="9" t="str">
        <f t="shared" si="13"/>
        <v>平成12/1末</v>
      </c>
      <c r="C201" s="16">
        <v>199</v>
      </c>
      <c r="D201" s="16">
        <v>209</v>
      </c>
      <c r="E201" s="17" t="s">
        <v>242</v>
      </c>
      <c r="F201" s="16">
        <v>23</v>
      </c>
      <c r="G201" s="16"/>
      <c r="H201" s="16">
        <v>25</v>
      </c>
      <c r="I201" s="16"/>
      <c r="J201" s="16">
        <v>48</v>
      </c>
      <c r="K201" s="16"/>
      <c r="L201" s="16">
        <v>14</v>
      </c>
      <c r="M201" s="6" t="s">
        <v>313</v>
      </c>
    </row>
    <row r="202" spans="1:13" x14ac:dyDescent="0.2">
      <c r="A202" s="7" t="str">
        <f t="shared" si="13"/>
        <v>2000/01末</v>
      </c>
      <c r="B202" s="7" t="str">
        <f t="shared" si="13"/>
        <v>平成12/1末</v>
      </c>
      <c r="C202" s="14">
        <v>200</v>
      </c>
      <c r="D202" s="14">
        <v>210</v>
      </c>
      <c r="E202" s="15" t="s">
        <v>681</v>
      </c>
      <c r="F202" s="14">
        <v>19</v>
      </c>
      <c r="G202" s="14"/>
      <c r="H202" s="14">
        <v>15</v>
      </c>
      <c r="I202" s="14"/>
      <c r="J202" s="14">
        <v>34</v>
      </c>
      <c r="K202" s="14"/>
      <c r="L202" s="14">
        <v>13</v>
      </c>
      <c r="M202" s="8" t="s">
        <v>313</v>
      </c>
    </row>
    <row r="203" spans="1:13" x14ac:dyDescent="0.2">
      <c r="A203" s="9" t="str">
        <f t="shared" si="13"/>
        <v>2000/01末</v>
      </c>
      <c r="B203" s="9" t="str">
        <f t="shared" si="13"/>
        <v>平成12/1末</v>
      </c>
      <c r="C203" s="16">
        <v>201</v>
      </c>
      <c r="D203" s="16">
        <v>211</v>
      </c>
      <c r="E203" s="17" t="s">
        <v>244</v>
      </c>
      <c r="F203" s="16">
        <v>8</v>
      </c>
      <c r="G203" s="16"/>
      <c r="H203" s="16">
        <v>12</v>
      </c>
      <c r="I203" s="16"/>
      <c r="J203" s="16">
        <v>20</v>
      </c>
      <c r="K203" s="16"/>
      <c r="L203" s="16">
        <v>10</v>
      </c>
      <c r="M203" s="6" t="s">
        <v>313</v>
      </c>
    </row>
    <row r="204" spans="1:13" x14ac:dyDescent="0.2">
      <c r="A204" s="7" t="str">
        <f t="shared" si="13"/>
        <v>2000/01末</v>
      </c>
      <c r="B204" s="7" t="str">
        <f t="shared" si="13"/>
        <v>平成12/1末</v>
      </c>
      <c r="C204" s="14">
        <v>202</v>
      </c>
      <c r="D204" s="14">
        <v>320</v>
      </c>
      <c r="E204" s="15" t="s">
        <v>245</v>
      </c>
      <c r="F204" s="14">
        <v>266</v>
      </c>
      <c r="G204" s="14"/>
      <c r="H204" s="14">
        <v>283</v>
      </c>
      <c r="I204" s="14"/>
      <c r="J204" s="14">
        <v>549</v>
      </c>
      <c r="K204" s="14"/>
      <c r="L204" s="14">
        <v>151</v>
      </c>
      <c r="M204" s="8" t="s">
        <v>314</v>
      </c>
    </row>
    <row r="205" spans="1:13" x14ac:dyDescent="0.2">
      <c r="A205" s="9" t="str">
        <f t="shared" si="13"/>
        <v>2000/01末</v>
      </c>
      <c r="B205" s="9" t="str">
        <f t="shared" si="13"/>
        <v>平成12/1末</v>
      </c>
      <c r="C205" s="16">
        <v>203</v>
      </c>
      <c r="D205" s="16">
        <v>322</v>
      </c>
      <c r="E205" s="17" t="s">
        <v>195</v>
      </c>
      <c r="F205" s="16">
        <v>44</v>
      </c>
      <c r="G205" s="16"/>
      <c r="H205" s="16">
        <v>47</v>
      </c>
      <c r="I205" s="16"/>
      <c r="J205" s="16">
        <v>91</v>
      </c>
      <c r="K205" s="16"/>
      <c r="L205" s="16">
        <v>23</v>
      </c>
      <c r="M205" s="6" t="s">
        <v>314</v>
      </c>
    </row>
    <row r="206" spans="1:13" x14ac:dyDescent="0.2">
      <c r="A206" s="7" t="str">
        <f t="shared" si="13"/>
        <v>2000/01末</v>
      </c>
      <c r="B206" s="7" t="str">
        <f t="shared" si="13"/>
        <v>平成12/1末</v>
      </c>
      <c r="C206" s="14">
        <v>204</v>
      </c>
      <c r="D206" s="14">
        <v>323</v>
      </c>
      <c r="E206" s="15" t="s">
        <v>246</v>
      </c>
      <c r="F206" s="14">
        <v>62</v>
      </c>
      <c r="G206" s="14"/>
      <c r="H206" s="14">
        <v>68</v>
      </c>
      <c r="I206" s="14"/>
      <c r="J206" s="14">
        <v>130</v>
      </c>
      <c r="K206" s="14"/>
      <c r="L206" s="14">
        <v>38</v>
      </c>
      <c r="M206" s="8" t="s">
        <v>314</v>
      </c>
    </row>
    <row r="207" spans="1:13" x14ac:dyDescent="0.2">
      <c r="A207" s="9" t="str">
        <f t="shared" si="13"/>
        <v>2000/01末</v>
      </c>
      <c r="B207" s="9" t="str">
        <f t="shared" si="13"/>
        <v>平成12/1末</v>
      </c>
      <c r="C207" s="16">
        <v>205</v>
      </c>
      <c r="D207" s="16">
        <v>324</v>
      </c>
      <c r="E207" s="17" t="s">
        <v>247</v>
      </c>
      <c r="F207" s="16">
        <v>62</v>
      </c>
      <c r="G207" s="16"/>
      <c r="H207" s="16">
        <v>71</v>
      </c>
      <c r="I207" s="16"/>
      <c r="J207" s="16">
        <v>133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2000/01末</v>
      </c>
      <c r="B208" s="7" t="str">
        <f t="shared" si="13"/>
        <v>平成12/1末</v>
      </c>
      <c r="C208" s="14">
        <v>206</v>
      </c>
      <c r="D208" s="14">
        <v>325</v>
      </c>
      <c r="E208" s="15" t="s">
        <v>248</v>
      </c>
      <c r="F208" s="14">
        <v>54</v>
      </c>
      <c r="G208" s="14"/>
      <c r="H208" s="14">
        <v>63</v>
      </c>
      <c r="I208" s="14"/>
      <c r="J208" s="14">
        <v>117</v>
      </c>
      <c r="K208" s="14"/>
      <c r="L208" s="14">
        <v>36</v>
      </c>
      <c r="M208" s="8" t="s">
        <v>314</v>
      </c>
    </row>
    <row r="209" spans="1:13" x14ac:dyDescent="0.2">
      <c r="A209" s="9" t="str">
        <f t="shared" si="13"/>
        <v>2000/01末</v>
      </c>
      <c r="B209" s="9" t="str">
        <f t="shared" si="13"/>
        <v>平成12/1末</v>
      </c>
      <c r="C209" s="16">
        <v>207</v>
      </c>
      <c r="D209" s="16">
        <v>327</v>
      </c>
      <c r="E209" s="17" t="s">
        <v>249</v>
      </c>
      <c r="F209" s="16">
        <v>212</v>
      </c>
      <c r="G209" s="16"/>
      <c r="H209" s="16">
        <v>201</v>
      </c>
      <c r="I209" s="16"/>
      <c r="J209" s="16">
        <v>413</v>
      </c>
      <c r="K209" s="16"/>
      <c r="L209" s="16">
        <v>118</v>
      </c>
      <c r="M209" s="6" t="s">
        <v>314</v>
      </c>
    </row>
    <row r="210" spans="1:13" x14ac:dyDescent="0.2">
      <c r="A210" s="7" t="str">
        <f t="shared" si="13"/>
        <v>2000/01末</v>
      </c>
      <c r="B210" s="7" t="str">
        <f t="shared" si="13"/>
        <v>平成12/1末</v>
      </c>
      <c r="C210" s="14">
        <v>208</v>
      </c>
      <c r="D210" s="14">
        <v>328</v>
      </c>
      <c r="E210" s="15" t="s">
        <v>250</v>
      </c>
      <c r="F210" s="14">
        <v>60</v>
      </c>
      <c r="G210" s="14"/>
      <c r="H210" s="14">
        <v>73</v>
      </c>
      <c r="I210" s="14"/>
      <c r="J210" s="14">
        <v>133</v>
      </c>
      <c r="K210" s="14"/>
      <c r="L210" s="14">
        <v>39</v>
      </c>
      <c r="M210" s="8" t="s">
        <v>314</v>
      </c>
    </row>
    <row r="211" spans="1:13" x14ac:dyDescent="0.2">
      <c r="A211" s="9" t="str">
        <f t="shared" si="13"/>
        <v>2000/01末</v>
      </c>
      <c r="B211" s="9" t="str">
        <f t="shared" si="13"/>
        <v>平成12/1末</v>
      </c>
      <c r="C211" s="16">
        <v>209</v>
      </c>
      <c r="D211" s="16">
        <v>329</v>
      </c>
      <c r="E211" s="17" t="s">
        <v>251</v>
      </c>
      <c r="F211" s="16">
        <v>59</v>
      </c>
      <c r="G211" s="16"/>
      <c r="H211" s="16">
        <v>64</v>
      </c>
      <c r="I211" s="16"/>
      <c r="J211" s="16">
        <v>123</v>
      </c>
      <c r="K211" s="16"/>
      <c r="L211" s="16">
        <v>29</v>
      </c>
      <c r="M211" s="6" t="s">
        <v>314</v>
      </c>
    </row>
    <row r="212" spans="1:13" x14ac:dyDescent="0.2">
      <c r="A212" s="7" t="str">
        <f t="shared" si="13"/>
        <v>2000/01末</v>
      </c>
      <c r="B212" s="7" t="str">
        <f t="shared" si="13"/>
        <v>平成12/1末</v>
      </c>
      <c r="C212" s="14">
        <v>210</v>
      </c>
      <c r="D212" s="14">
        <v>331</v>
      </c>
      <c r="E212" s="15" t="s">
        <v>252</v>
      </c>
      <c r="F212" s="14">
        <v>80</v>
      </c>
      <c r="G212" s="14"/>
      <c r="H212" s="14">
        <v>69</v>
      </c>
      <c r="I212" s="14"/>
      <c r="J212" s="14">
        <v>149</v>
      </c>
      <c r="K212" s="14"/>
      <c r="L212" s="14">
        <v>41</v>
      </c>
      <c r="M212" s="8" t="s">
        <v>314</v>
      </c>
    </row>
    <row r="213" spans="1:13" x14ac:dyDescent="0.2">
      <c r="A213" s="9" t="str">
        <f t="shared" ref="A213:B228" si="14">A212</f>
        <v>2000/01末</v>
      </c>
      <c r="B213" s="9" t="str">
        <f t="shared" si="14"/>
        <v>平成12/1末</v>
      </c>
      <c r="C213" s="16">
        <v>211</v>
      </c>
      <c r="D213" s="16">
        <v>332</v>
      </c>
      <c r="E213" s="17" t="s">
        <v>253</v>
      </c>
      <c r="F213" s="16">
        <v>132</v>
      </c>
      <c r="G213" s="16"/>
      <c r="H213" s="16">
        <v>147</v>
      </c>
      <c r="I213" s="16"/>
      <c r="J213" s="16">
        <v>279</v>
      </c>
      <c r="K213" s="16"/>
      <c r="L213" s="16">
        <v>76</v>
      </c>
      <c r="M213" s="6" t="s">
        <v>314</v>
      </c>
    </row>
    <row r="214" spans="1:13" x14ac:dyDescent="0.2">
      <c r="A214" s="7" t="str">
        <f t="shared" si="14"/>
        <v>2000/01末</v>
      </c>
      <c r="B214" s="7" t="str">
        <f t="shared" si="14"/>
        <v>平成12/1末</v>
      </c>
      <c r="C214" s="14">
        <v>212</v>
      </c>
      <c r="D214" s="14">
        <v>333</v>
      </c>
      <c r="E214" s="15" t="s">
        <v>254</v>
      </c>
      <c r="F214" s="14">
        <v>156</v>
      </c>
      <c r="G214" s="14"/>
      <c r="H214" s="14">
        <v>171</v>
      </c>
      <c r="I214" s="14"/>
      <c r="J214" s="14">
        <v>327</v>
      </c>
      <c r="K214" s="14"/>
      <c r="L214" s="14">
        <v>84</v>
      </c>
      <c r="M214" s="8" t="s">
        <v>314</v>
      </c>
    </row>
    <row r="215" spans="1:13" x14ac:dyDescent="0.2">
      <c r="A215" s="9" t="str">
        <f t="shared" si="14"/>
        <v>2000/01末</v>
      </c>
      <c r="B215" s="9" t="str">
        <f t="shared" si="14"/>
        <v>平成12/1末</v>
      </c>
      <c r="C215" s="16">
        <v>213</v>
      </c>
      <c r="D215" s="16">
        <v>334</v>
      </c>
      <c r="E215" s="17" t="s">
        <v>255</v>
      </c>
      <c r="F215" s="16">
        <v>128</v>
      </c>
      <c r="G215" s="16"/>
      <c r="H215" s="16">
        <v>130</v>
      </c>
      <c r="I215" s="16"/>
      <c r="J215" s="16">
        <v>258</v>
      </c>
      <c r="K215" s="16"/>
      <c r="L215" s="16">
        <v>80</v>
      </c>
      <c r="M215" s="6" t="s">
        <v>314</v>
      </c>
    </row>
    <row r="216" spans="1:13" x14ac:dyDescent="0.2">
      <c r="A216" s="7" t="str">
        <f t="shared" si="14"/>
        <v>2000/01末</v>
      </c>
      <c r="B216" s="7" t="str">
        <f t="shared" si="14"/>
        <v>平成12/1末</v>
      </c>
      <c r="C216" s="14">
        <v>214</v>
      </c>
      <c r="D216" s="14">
        <v>335</v>
      </c>
      <c r="E216" s="15" t="s">
        <v>256</v>
      </c>
      <c r="F216" s="14">
        <v>175</v>
      </c>
      <c r="G216" s="14"/>
      <c r="H216" s="14">
        <v>190</v>
      </c>
      <c r="I216" s="14"/>
      <c r="J216" s="14">
        <v>365</v>
      </c>
      <c r="K216" s="14"/>
      <c r="L216" s="14">
        <v>102</v>
      </c>
      <c r="M216" s="8" t="s">
        <v>314</v>
      </c>
    </row>
    <row r="217" spans="1:13" x14ac:dyDescent="0.2">
      <c r="A217" s="9" t="str">
        <f t="shared" si="14"/>
        <v>2000/01末</v>
      </c>
      <c r="B217" s="9" t="str">
        <f t="shared" si="14"/>
        <v>平成12/1末</v>
      </c>
      <c r="C217" s="16">
        <v>215</v>
      </c>
      <c r="D217" s="16">
        <v>336</v>
      </c>
      <c r="E217" s="17" t="s">
        <v>257</v>
      </c>
      <c r="F217" s="16">
        <v>198</v>
      </c>
      <c r="G217" s="16"/>
      <c r="H217" s="16">
        <v>213</v>
      </c>
      <c r="I217" s="16"/>
      <c r="J217" s="16">
        <v>411</v>
      </c>
      <c r="K217" s="16"/>
      <c r="L217" s="16">
        <v>117</v>
      </c>
      <c r="M217" s="6" t="s">
        <v>314</v>
      </c>
    </row>
    <row r="218" spans="1:13" x14ac:dyDescent="0.2">
      <c r="A218" s="7" t="str">
        <f t="shared" si="14"/>
        <v>2000/01末</v>
      </c>
      <c r="B218" s="7" t="str">
        <f t="shared" si="14"/>
        <v>平成12/1末</v>
      </c>
      <c r="C218" s="14">
        <v>216</v>
      </c>
      <c r="D218" s="14">
        <v>338</v>
      </c>
      <c r="E218" s="15" t="s">
        <v>160</v>
      </c>
      <c r="F218" s="14">
        <v>45</v>
      </c>
      <c r="G218" s="14"/>
      <c r="H218" s="14">
        <v>54</v>
      </c>
      <c r="I218" s="14"/>
      <c r="J218" s="14">
        <v>99</v>
      </c>
      <c r="K218" s="14"/>
      <c r="L218" s="14">
        <v>28</v>
      </c>
      <c r="M218" s="8" t="s">
        <v>314</v>
      </c>
    </row>
    <row r="219" spans="1:13" x14ac:dyDescent="0.2">
      <c r="A219" s="9" t="str">
        <f t="shared" si="14"/>
        <v>2000/01末</v>
      </c>
      <c r="B219" s="9" t="str">
        <f t="shared" si="14"/>
        <v>平成12/1末</v>
      </c>
      <c r="C219" s="16">
        <v>217</v>
      </c>
      <c r="D219" s="16">
        <v>339</v>
      </c>
      <c r="E219" s="17" t="s">
        <v>258</v>
      </c>
      <c r="F219" s="16">
        <v>33</v>
      </c>
      <c r="G219" s="16"/>
      <c r="H219" s="16">
        <v>43</v>
      </c>
      <c r="I219" s="16"/>
      <c r="J219" s="16">
        <v>76</v>
      </c>
      <c r="K219" s="16"/>
      <c r="L219" s="16">
        <v>22</v>
      </c>
      <c r="M219" s="6" t="s">
        <v>314</v>
      </c>
    </row>
    <row r="220" spans="1:13" x14ac:dyDescent="0.2">
      <c r="A220" s="7" t="str">
        <f t="shared" si="14"/>
        <v>2000/01末</v>
      </c>
      <c r="B220" s="7" t="str">
        <f t="shared" si="14"/>
        <v>平成12/1末</v>
      </c>
      <c r="C220" s="14">
        <v>218</v>
      </c>
      <c r="D220" s="14">
        <v>340</v>
      </c>
      <c r="E220" s="15" t="s">
        <v>259</v>
      </c>
      <c r="F220" s="14">
        <v>113</v>
      </c>
      <c r="G220" s="14"/>
      <c r="H220" s="14">
        <v>124</v>
      </c>
      <c r="I220" s="14"/>
      <c r="J220" s="14">
        <v>237</v>
      </c>
      <c r="K220" s="14"/>
      <c r="L220" s="14">
        <v>63</v>
      </c>
      <c r="M220" s="8" t="s">
        <v>314</v>
      </c>
    </row>
    <row r="221" spans="1:13" x14ac:dyDescent="0.2">
      <c r="A221" s="9" t="str">
        <f t="shared" si="14"/>
        <v>2000/01末</v>
      </c>
      <c r="B221" s="9" t="str">
        <f t="shared" si="14"/>
        <v>平成12/1末</v>
      </c>
      <c r="C221" s="16">
        <v>219</v>
      </c>
      <c r="D221" s="16">
        <v>341</v>
      </c>
      <c r="E221" s="17" t="s">
        <v>260</v>
      </c>
      <c r="F221" s="16">
        <v>95</v>
      </c>
      <c r="G221" s="16"/>
      <c r="H221" s="16">
        <v>109</v>
      </c>
      <c r="I221" s="16"/>
      <c r="J221" s="16">
        <v>204</v>
      </c>
      <c r="K221" s="16"/>
      <c r="L221" s="16">
        <v>61</v>
      </c>
      <c r="M221" s="6" t="s">
        <v>314</v>
      </c>
    </row>
    <row r="222" spans="1:13" x14ac:dyDescent="0.2">
      <c r="A222" s="7" t="str">
        <f t="shared" si="14"/>
        <v>2000/01末</v>
      </c>
      <c r="B222" s="7" t="str">
        <f t="shared" si="14"/>
        <v>平成12/1末</v>
      </c>
      <c r="C222" s="14">
        <v>220</v>
      </c>
      <c r="D222" s="14">
        <v>343</v>
      </c>
      <c r="E222" s="15" t="s">
        <v>261</v>
      </c>
      <c r="F222" s="14">
        <v>47</v>
      </c>
      <c r="G222" s="14"/>
      <c r="H222" s="14">
        <v>55</v>
      </c>
      <c r="I222" s="14"/>
      <c r="J222" s="14">
        <v>102</v>
      </c>
      <c r="K222" s="14"/>
      <c r="L222" s="14">
        <v>32</v>
      </c>
      <c r="M222" s="8" t="s">
        <v>314</v>
      </c>
    </row>
    <row r="223" spans="1:13" x14ac:dyDescent="0.2">
      <c r="A223" s="9" t="str">
        <f t="shared" si="14"/>
        <v>2000/01末</v>
      </c>
      <c r="B223" s="9" t="str">
        <f t="shared" si="14"/>
        <v>平成12/1末</v>
      </c>
      <c r="C223" s="16">
        <v>221</v>
      </c>
      <c r="D223" s="16">
        <v>344</v>
      </c>
      <c r="E223" s="17" t="s">
        <v>262</v>
      </c>
      <c r="F223" s="16">
        <v>0</v>
      </c>
      <c r="G223" s="16"/>
      <c r="H223" s="16">
        <v>0</v>
      </c>
      <c r="I223" s="16"/>
      <c r="J223" s="16">
        <v>0</v>
      </c>
      <c r="K223" s="16"/>
      <c r="L223" s="16">
        <v>0</v>
      </c>
      <c r="M223" s="6" t="s">
        <v>314</v>
      </c>
    </row>
    <row r="224" spans="1:13" x14ac:dyDescent="0.2">
      <c r="A224" s="7" t="str">
        <f t="shared" si="14"/>
        <v>2000/01末</v>
      </c>
      <c r="B224" s="7" t="str">
        <f t="shared" si="14"/>
        <v>平成12/1末</v>
      </c>
      <c r="C224" s="14">
        <v>222</v>
      </c>
      <c r="D224" s="14">
        <v>345</v>
      </c>
      <c r="E224" s="15" t="s">
        <v>263</v>
      </c>
      <c r="F224" s="14">
        <v>2</v>
      </c>
      <c r="G224" s="14"/>
      <c r="H224" s="14">
        <v>5</v>
      </c>
      <c r="I224" s="14"/>
      <c r="J224" s="14">
        <v>7</v>
      </c>
      <c r="K224" s="14"/>
      <c r="L224" s="14">
        <v>2</v>
      </c>
      <c r="M224" s="8" t="s">
        <v>314</v>
      </c>
    </row>
    <row r="225" spans="1:13" x14ac:dyDescent="0.2">
      <c r="A225" s="9" t="str">
        <f t="shared" si="14"/>
        <v>2000/01末</v>
      </c>
      <c r="B225" s="9" t="str">
        <f t="shared" si="14"/>
        <v>平成12/1末</v>
      </c>
      <c r="C225" s="16">
        <v>223</v>
      </c>
      <c r="D225" s="16">
        <v>346</v>
      </c>
      <c r="E225" s="17" t="s">
        <v>264</v>
      </c>
      <c r="F225" s="16">
        <v>10</v>
      </c>
      <c r="G225" s="16"/>
      <c r="H225" s="16">
        <v>9</v>
      </c>
      <c r="I225" s="16"/>
      <c r="J225" s="16">
        <v>19</v>
      </c>
      <c r="K225" s="16"/>
      <c r="L225" s="16">
        <v>7</v>
      </c>
      <c r="M225" s="6" t="s">
        <v>314</v>
      </c>
    </row>
    <row r="226" spans="1:13" x14ac:dyDescent="0.2">
      <c r="A226" s="7" t="str">
        <f t="shared" si="14"/>
        <v>2000/01末</v>
      </c>
      <c r="B226" s="7" t="str">
        <f t="shared" si="14"/>
        <v>平成12/1末</v>
      </c>
      <c r="C226" s="14">
        <v>224</v>
      </c>
      <c r="D226" s="14">
        <v>347</v>
      </c>
      <c r="E226" s="15" t="s">
        <v>265</v>
      </c>
      <c r="F226" s="14">
        <v>7</v>
      </c>
      <c r="G226" s="14"/>
      <c r="H226" s="14">
        <v>10</v>
      </c>
      <c r="I226" s="14"/>
      <c r="J226" s="14">
        <v>17</v>
      </c>
      <c r="K226" s="14"/>
      <c r="L226" s="14">
        <v>6</v>
      </c>
      <c r="M226" s="8" t="s">
        <v>314</v>
      </c>
    </row>
    <row r="227" spans="1:13" x14ac:dyDescent="0.2">
      <c r="A227" s="9" t="str">
        <f t="shared" si="14"/>
        <v>2000/01末</v>
      </c>
      <c r="B227" s="9" t="str">
        <f t="shared" si="14"/>
        <v>平成12/1末</v>
      </c>
      <c r="C227" s="16">
        <v>225</v>
      </c>
      <c r="D227" s="16">
        <v>348</v>
      </c>
      <c r="E227" s="17" t="s">
        <v>266</v>
      </c>
      <c r="F227" s="16">
        <v>75</v>
      </c>
      <c r="G227" s="16"/>
      <c r="H227" s="16">
        <v>79</v>
      </c>
      <c r="I227" s="16"/>
      <c r="J227" s="16">
        <v>154</v>
      </c>
      <c r="K227" s="16"/>
      <c r="L227" s="16">
        <v>39</v>
      </c>
      <c r="M227" s="6" t="s">
        <v>314</v>
      </c>
    </row>
    <row r="228" spans="1:13" x14ac:dyDescent="0.2">
      <c r="A228" s="7" t="str">
        <f t="shared" si="14"/>
        <v>2000/01末</v>
      </c>
      <c r="B228" s="7" t="str">
        <f t="shared" si="14"/>
        <v>平成12/1末</v>
      </c>
      <c r="C228" s="14">
        <v>226</v>
      </c>
      <c r="D228" s="14">
        <v>349</v>
      </c>
      <c r="E228" s="15" t="s">
        <v>267</v>
      </c>
      <c r="F228" s="14">
        <v>6</v>
      </c>
      <c r="G228" s="14"/>
      <c r="H228" s="14">
        <v>8</v>
      </c>
      <c r="I228" s="14"/>
      <c r="J228" s="14">
        <v>14</v>
      </c>
      <c r="K228" s="14"/>
      <c r="L228" s="14">
        <v>3</v>
      </c>
      <c r="M228" s="8" t="s">
        <v>314</v>
      </c>
    </row>
    <row r="229" spans="1:13" x14ac:dyDescent="0.2">
      <c r="A229" s="9" t="str">
        <f t="shared" ref="A229:B244" si="15">A228</f>
        <v>2000/01末</v>
      </c>
      <c r="B229" s="9" t="str">
        <f t="shared" si="15"/>
        <v>平成12/1末</v>
      </c>
      <c r="C229" s="16">
        <v>227</v>
      </c>
      <c r="D229" s="16">
        <v>250</v>
      </c>
      <c r="E229" s="17" t="s">
        <v>268</v>
      </c>
      <c r="F229" s="16">
        <v>152</v>
      </c>
      <c r="G229" s="16"/>
      <c r="H229" s="16">
        <v>179</v>
      </c>
      <c r="I229" s="16"/>
      <c r="J229" s="16">
        <v>331</v>
      </c>
      <c r="K229" s="16"/>
      <c r="L229" s="16">
        <v>84</v>
      </c>
      <c r="M229" s="6" t="s">
        <v>315</v>
      </c>
    </row>
    <row r="230" spans="1:13" x14ac:dyDescent="0.2">
      <c r="A230" s="7" t="str">
        <f t="shared" si="15"/>
        <v>2000/01末</v>
      </c>
      <c r="B230" s="7" t="str">
        <f t="shared" si="15"/>
        <v>平成12/1末</v>
      </c>
      <c r="C230" s="14">
        <v>228</v>
      </c>
      <c r="D230" s="14">
        <v>251</v>
      </c>
      <c r="E230" s="15" t="s">
        <v>269</v>
      </c>
      <c r="F230" s="14">
        <v>80</v>
      </c>
      <c r="G230" s="14"/>
      <c r="H230" s="14">
        <v>98</v>
      </c>
      <c r="I230" s="14"/>
      <c r="J230" s="14">
        <v>178</v>
      </c>
      <c r="K230" s="14"/>
      <c r="L230" s="14">
        <v>45</v>
      </c>
      <c r="M230" s="8" t="s">
        <v>315</v>
      </c>
    </row>
    <row r="231" spans="1:13" x14ac:dyDescent="0.2">
      <c r="A231" s="9" t="str">
        <f t="shared" si="15"/>
        <v>2000/01末</v>
      </c>
      <c r="B231" s="9" t="str">
        <f t="shared" si="15"/>
        <v>平成12/1末</v>
      </c>
      <c r="C231" s="16">
        <v>229</v>
      </c>
      <c r="D231" s="16">
        <v>252</v>
      </c>
      <c r="E231" s="17" t="s">
        <v>270</v>
      </c>
      <c r="F231" s="16">
        <v>138</v>
      </c>
      <c r="G231" s="16"/>
      <c r="H231" s="16">
        <v>163</v>
      </c>
      <c r="I231" s="16"/>
      <c r="J231" s="16">
        <v>301</v>
      </c>
      <c r="K231" s="16"/>
      <c r="L231" s="16">
        <v>79</v>
      </c>
      <c r="M231" s="6" t="s">
        <v>315</v>
      </c>
    </row>
    <row r="232" spans="1:13" x14ac:dyDescent="0.2">
      <c r="A232" s="7" t="str">
        <f t="shared" si="15"/>
        <v>2000/01末</v>
      </c>
      <c r="B232" s="7" t="str">
        <f t="shared" si="15"/>
        <v>平成12/1末</v>
      </c>
      <c r="C232" s="14">
        <v>230</v>
      </c>
      <c r="D232" s="14">
        <v>253</v>
      </c>
      <c r="E232" s="15" t="s">
        <v>271</v>
      </c>
      <c r="F232" s="14">
        <v>164</v>
      </c>
      <c r="G232" s="14"/>
      <c r="H232" s="14">
        <v>175</v>
      </c>
      <c r="I232" s="14"/>
      <c r="J232" s="14">
        <v>339</v>
      </c>
      <c r="K232" s="14"/>
      <c r="L232" s="14">
        <v>95</v>
      </c>
      <c r="M232" s="8" t="s">
        <v>315</v>
      </c>
    </row>
    <row r="233" spans="1:13" x14ac:dyDescent="0.2">
      <c r="A233" s="9" t="str">
        <f t="shared" si="15"/>
        <v>2000/01末</v>
      </c>
      <c r="B233" s="9" t="str">
        <f t="shared" si="15"/>
        <v>平成12/1末</v>
      </c>
      <c r="C233" s="16">
        <v>231</v>
      </c>
      <c r="D233" s="16">
        <v>254</v>
      </c>
      <c r="E233" s="17" t="s">
        <v>272</v>
      </c>
      <c r="F233" s="16">
        <v>84</v>
      </c>
      <c r="G233" s="16"/>
      <c r="H233" s="16">
        <v>117</v>
      </c>
      <c r="I233" s="16"/>
      <c r="J233" s="16">
        <v>201</v>
      </c>
      <c r="K233" s="16"/>
      <c r="L233" s="16">
        <v>56</v>
      </c>
      <c r="M233" s="6" t="s">
        <v>315</v>
      </c>
    </row>
    <row r="234" spans="1:13" x14ac:dyDescent="0.2">
      <c r="A234" s="7" t="str">
        <f t="shared" si="15"/>
        <v>2000/01末</v>
      </c>
      <c r="B234" s="7" t="str">
        <f t="shared" si="15"/>
        <v>平成12/1末</v>
      </c>
      <c r="C234" s="14">
        <v>232</v>
      </c>
      <c r="D234" s="14">
        <v>255</v>
      </c>
      <c r="E234" s="15" t="s">
        <v>558</v>
      </c>
      <c r="F234" s="14">
        <v>41</v>
      </c>
      <c r="G234" s="14"/>
      <c r="H234" s="14">
        <v>45</v>
      </c>
      <c r="I234" s="14"/>
      <c r="J234" s="14">
        <v>86</v>
      </c>
      <c r="K234" s="14"/>
      <c r="L234" s="14">
        <v>29</v>
      </c>
      <c r="M234" s="8" t="s">
        <v>315</v>
      </c>
    </row>
    <row r="235" spans="1:13" x14ac:dyDescent="0.2">
      <c r="A235" s="9" t="str">
        <f t="shared" si="15"/>
        <v>2000/01末</v>
      </c>
      <c r="B235" s="9" t="str">
        <f t="shared" si="15"/>
        <v>平成12/1末</v>
      </c>
      <c r="C235" s="16">
        <v>233</v>
      </c>
      <c r="D235" s="16">
        <v>256</v>
      </c>
      <c r="E235" s="17" t="s">
        <v>273</v>
      </c>
      <c r="F235" s="16">
        <v>45</v>
      </c>
      <c r="G235" s="16"/>
      <c r="H235" s="16">
        <v>40</v>
      </c>
      <c r="I235" s="16"/>
      <c r="J235" s="16">
        <v>85</v>
      </c>
      <c r="K235" s="16"/>
      <c r="L235" s="16">
        <v>22</v>
      </c>
      <c r="M235" s="6" t="s">
        <v>315</v>
      </c>
    </row>
    <row r="236" spans="1:13" x14ac:dyDescent="0.2">
      <c r="A236" s="7" t="str">
        <f t="shared" si="15"/>
        <v>2000/01末</v>
      </c>
      <c r="B236" s="7" t="str">
        <f t="shared" si="15"/>
        <v>平成12/1末</v>
      </c>
      <c r="C236" s="14">
        <v>234</v>
      </c>
      <c r="D236" s="14">
        <v>257</v>
      </c>
      <c r="E236" s="15" t="s">
        <v>559</v>
      </c>
      <c r="F236" s="14">
        <v>91</v>
      </c>
      <c r="G236" s="14"/>
      <c r="H236" s="14">
        <v>94</v>
      </c>
      <c r="I236" s="14"/>
      <c r="J236" s="14">
        <v>185</v>
      </c>
      <c r="K236" s="14"/>
      <c r="L236" s="14">
        <v>52</v>
      </c>
      <c r="M236" s="8" t="s">
        <v>315</v>
      </c>
    </row>
    <row r="237" spans="1:13" x14ac:dyDescent="0.2">
      <c r="A237" s="9" t="str">
        <f t="shared" si="15"/>
        <v>2000/01末</v>
      </c>
      <c r="B237" s="9" t="str">
        <f t="shared" si="15"/>
        <v>平成12/1末</v>
      </c>
      <c r="C237" s="16">
        <v>235</v>
      </c>
      <c r="D237" s="16">
        <v>258</v>
      </c>
      <c r="E237" s="17" t="s">
        <v>274</v>
      </c>
      <c r="F237" s="16">
        <v>93</v>
      </c>
      <c r="G237" s="16"/>
      <c r="H237" s="16">
        <v>103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2000/01末</v>
      </c>
      <c r="B238" s="7" t="str">
        <f t="shared" si="15"/>
        <v>平成12/1末</v>
      </c>
      <c r="C238" s="14">
        <v>236</v>
      </c>
      <c r="D238" s="14">
        <v>259</v>
      </c>
      <c r="E238" s="15" t="s">
        <v>560</v>
      </c>
      <c r="F238" s="14">
        <v>95</v>
      </c>
      <c r="G238" s="14"/>
      <c r="H238" s="14">
        <v>96</v>
      </c>
      <c r="I238" s="14"/>
      <c r="J238" s="14">
        <v>191</v>
      </c>
      <c r="K238" s="14"/>
      <c r="L238" s="14">
        <v>49</v>
      </c>
      <c r="M238" s="8" t="s">
        <v>315</v>
      </c>
    </row>
    <row r="239" spans="1:13" x14ac:dyDescent="0.2">
      <c r="A239" s="9" t="str">
        <f t="shared" si="15"/>
        <v>2000/01末</v>
      </c>
      <c r="B239" s="9" t="str">
        <f t="shared" si="15"/>
        <v>平成12/1末</v>
      </c>
      <c r="C239" s="16">
        <v>237</v>
      </c>
      <c r="D239" s="16">
        <v>270</v>
      </c>
      <c r="E239" s="17" t="s">
        <v>275</v>
      </c>
      <c r="F239" s="16">
        <v>83</v>
      </c>
      <c r="G239" s="16"/>
      <c r="H239" s="16">
        <v>76</v>
      </c>
      <c r="I239" s="16"/>
      <c r="J239" s="16">
        <v>159</v>
      </c>
      <c r="K239" s="16"/>
      <c r="L239" s="16">
        <v>49</v>
      </c>
      <c r="M239" s="6" t="s">
        <v>316</v>
      </c>
    </row>
    <row r="240" spans="1:13" x14ac:dyDescent="0.2">
      <c r="A240" s="7" t="str">
        <f t="shared" si="15"/>
        <v>2000/01末</v>
      </c>
      <c r="B240" s="7" t="str">
        <f t="shared" si="15"/>
        <v>平成12/1末</v>
      </c>
      <c r="C240" s="14">
        <v>238</v>
      </c>
      <c r="D240" s="14">
        <v>271</v>
      </c>
      <c r="E240" s="15" t="s">
        <v>276</v>
      </c>
      <c r="F240" s="14">
        <v>64</v>
      </c>
      <c r="G240" s="14"/>
      <c r="H240" s="14">
        <v>64</v>
      </c>
      <c r="I240" s="14"/>
      <c r="J240" s="14">
        <v>128</v>
      </c>
      <c r="K240" s="14"/>
      <c r="L240" s="14">
        <v>32</v>
      </c>
      <c r="M240" s="8" t="s">
        <v>316</v>
      </c>
    </row>
    <row r="241" spans="1:13" x14ac:dyDescent="0.2">
      <c r="A241" s="9" t="str">
        <f t="shared" si="15"/>
        <v>2000/01末</v>
      </c>
      <c r="B241" s="9" t="str">
        <f t="shared" si="15"/>
        <v>平成12/1末</v>
      </c>
      <c r="C241" s="16">
        <v>239</v>
      </c>
      <c r="D241" s="16">
        <v>272</v>
      </c>
      <c r="E241" s="17" t="s">
        <v>277</v>
      </c>
      <c r="F241" s="16">
        <v>72</v>
      </c>
      <c r="G241" s="16"/>
      <c r="H241" s="16">
        <v>68</v>
      </c>
      <c r="I241" s="16"/>
      <c r="J241" s="16">
        <v>140</v>
      </c>
      <c r="K241" s="16"/>
      <c r="L241" s="16">
        <v>39</v>
      </c>
      <c r="M241" s="6" t="s">
        <v>316</v>
      </c>
    </row>
    <row r="242" spans="1:13" x14ac:dyDescent="0.2">
      <c r="A242" s="7" t="str">
        <f t="shared" si="15"/>
        <v>2000/01末</v>
      </c>
      <c r="B242" s="7" t="str">
        <f t="shared" si="15"/>
        <v>平成12/1末</v>
      </c>
      <c r="C242" s="14">
        <v>240</v>
      </c>
      <c r="D242" s="14">
        <v>273</v>
      </c>
      <c r="E242" s="15" t="s">
        <v>278</v>
      </c>
      <c r="F242" s="14">
        <v>81</v>
      </c>
      <c r="G242" s="14"/>
      <c r="H242" s="14">
        <v>91</v>
      </c>
      <c r="I242" s="14"/>
      <c r="J242" s="14">
        <v>172</v>
      </c>
      <c r="K242" s="14"/>
      <c r="L242" s="14">
        <v>57</v>
      </c>
      <c r="M242" s="8" t="s">
        <v>316</v>
      </c>
    </row>
    <row r="243" spans="1:13" x14ac:dyDescent="0.2">
      <c r="A243" s="9" t="str">
        <f t="shared" si="15"/>
        <v>2000/01末</v>
      </c>
      <c r="B243" s="9" t="str">
        <f t="shared" si="15"/>
        <v>平成12/1末</v>
      </c>
      <c r="C243" s="16">
        <v>241</v>
      </c>
      <c r="D243" s="16">
        <v>274</v>
      </c>
      <c r="E243" s="17" t="s">
        <v>279</v>
      </c>
      <c r="F243" s="16">
        <v>113</v>
      </c>
      <c r="G243" s="16"/>
      <c r="H243" s="16">
        <v>127</v>
      </c>
      <c r="I243" s="16"/>
      <c r="J243" s="16">
        <v>240</v>
      </c>
      <c r="K243" s="16"/>
      <c r="L243" s="16">
        <v>65</v>
      </c>
      <c r="M243" s="6" t="s">
        <v>316</v>
      </c>
    </row>
    <row r="244" spans="1:13" x14ac:dyDescent="0.2">
      <c r="A244" s="7" t="str">
        <f t="shared" si="15"/>
        <v>2000/01末</v>
      </c>
      <c r="B244" s="7" t="str">
        <f t="shared" si="15"/>
        <v>平成12/1末</v>
      </c>
      <c r="C244" s="14">
        <v>242</v>
      </c>
      <c r="D244" s="14">
        <v>275</v>
      </c>
      <c r="E244" s="15" t="s">
        <v>280</v>
      </c>
      <c r="F244" s="14">
        <v>67</v>
      </c>
      <c r="G244" s="14"/>
      <c r="H244" s="14">
        <v>80</v>
      </c>
      <c r="I244" s="14"/>
      <c r="J244" s="14">
        <v>147</v>
      </c>
      <c r="K244" s="14"/>
      <c r="L244" s="14">
        <v>55</v>
      </c>
      <c r="M244" s="8" t="s">
        <v>316</v>
      </c>
    </row>
    <row r="245" spans="1:13" x14ac:dyDescent="0.2">
      <c r="A245" s="9" t="str">
        <f t="shared" ref="A245:B260" si="16">A244</f>
        <v>2000/01末</v>
      </c>
      <c r="B245" s="9" t="str">
        <f t="shared" si="16"/>
        <v>平成12/1末</v>
      </c>
      <c r="C245" s="16">
        <v>243</v>
      </c>
      <c r="D245" s="16">
        <v>276</v>
      </c>
      <c r="E245" s="17" t="s">
        <v>281</v>
      </c>
      <c r="F245" s="16">
        <v>181</v>
      </c>
      <c r="G245" s="16"/>
      <c r="H245" s="16">
        <v>185</v>
      </c>
      <c r="I245" s="16"/>
      <c r="J245" s="16">
        <v>366</v>
      </c>
      <c r="K245" s="16"/>
      <c r="L245" s="16">
        <v>116</v>
      </c>
      <c r="M245" s="6" t="s">
        <v>316</v>
      </c>
    </row>
    <row r="246" spans="1:13" x14ac:dyDescent="0.2">
      <c r="A246" s="7" t="str">
        <f t="shared" si="16"/>
        <v>2000/01末</v>
      </c>
      <c r="B246" s="7" t="str">
        <f t="shared" si="16"/>
        <v>平成12/1末</v>
      </c>
      <c r="C246" s="14">
        <v>244</v>
      </c>
      <c r="D246" s="14">
        <v>277</v>
      </c>
      <c r="E246" s="15" t="s">
        <v>282</v>
      </c>
      <c r="F246" s="14">
        <v>126</v>
      </c>
      <c r="G246" s="14"/>
      <c r="H246" s="14">
        <v>151</v>
      </c>
      <c r="I246" s="14"/>
      <c r="J246" s="14">
        <v>277</v>
      </c>
      <c r="K246" s="14"/>
      <c r="L246" s="14">
        <v>88</v>
      </c>
      <c r="M246" s="8" t="s">
        <v>316</v>
      </c>
    </row>
    <row r="247" spans="1:13" x14ac:dyDescent="0.2">
      <c r="A247" s="9" t="str">
        <f t="shared" si="16"/>
        <v>2000/01末</v>
      </c>
      <c r="B247" s="9" t="str">
        <f t="shared" si="16"/>
        <v>平成12/1末</v>
      </c>
      <c r="C247" s="16">
        <v>245</v>
      </c>
      <c r="D247" s="16">
        <v>278</v>
      </c>
      <c r="E247" s="17" t="s">
        <v>283</v>
      </c>
      <c r="F247" s="16">
        <v>210</v>
      </c>
      <c r="G247" s="16"/>
      <c r="H247" s="16">
        <v>242</v>
      </c>
      <c r="I247" s="16"/>
      <c r="J247" s="16">
        <v>452</v>
      </c>
      <c r="K247" s="16"/>
      <c r="L247" s="16">
        <v>136</v>
      </c>
      <c r="M247" s="6" t="s">
        <v>316</v>
      </c>
    </row>
    <row r="248" spans="1:13" x14ac:dyDescent="0.2">
      <c r="A248" s="7" t="str">
        <f t="shared" si="16"/>
        <v>2000/01末</v>
      </c>
      <c r="B248" s="7" t="str">
        <f t="shared" si="16"/>
        <v>平成12/1末</v>
      </c>
      <c r="C248" s="14">
        <v>246</v>
      </c>
      <c r="D248" s="14">
        <v>280</v>
      </c>
      <c r="E248" s="15" t="s">
        <v>561</v>
      </c>
      <c r="F248" s="14">
        <v>176</v>
      </c>
      <c r="G248" s="14"/>
      <c r="H248" s="14">
        <v>192</v>
      </c>
      <c r="I248" s="14"/>
      <c r="J248" s="14">
        <v>368</v>
      </c>
      <c r="K248" s="14"/>
      <c r="L248" s="14">
        <v>100</v>
      </c>
      <c r="M248" s="8" t="s">
        <v>317</v>
      </c>
    </row>
    <row r="249" spans="1:13" x14ac:dyDescent="0.2">
      <c r="A249" s="9" t="str">
        <f t="shared" si="16"/>
        <v>2000/01末</v>
      </c>
      <c r="B249" s="9" t="str">
        <f t="shared" si="16"/>
        <v>平成12/1末</v>
      </c>
      <c r="C249" s="16">
        <v>247</v>
      </c>
      <c r="D249" s="16">
        <v>281</v>
      </c>
      <c r="E249" s="17" t="s">
        <v>562</v>
      </c>
      <c r="F249" s="16">
        <v>103</v>
      </c>
      <c r="G249" s="16"/>
      <c r="H249" s="16">
        <v>100</v>
      </c>
      <c r="I249" s="16"/>
      <c r="J249" s="16">
        <v>203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2000/01末</v>
      </c>
      <c r="B250" s="7" t="str">
        <f t="shared" si="16"/>
        <v>平成12/1末</v>
      </c>
      <c r="C250" s="14">
        <v>248</v>
      </c>
      <c r="D250" s="14">
        <v>282</v>
      </c>
      <c r="E250" s="15" t="s">
        <v>563</v>
      </c>
      <c r="F250" s="14">
        <v>41</v>
      </c>
      <c r="G250" s="14"/>
      <c r="H250" s="14">
        <v>48</v>
      </c>
      <c r="I250" s="14"/>
      <c r="J250" s="14">
        <v>89</v>
      </c>
      <c r="K250" s="14"/>
      <c r="L250" s="14">
        <v>25</v>
      </c>
      <c r="M250" s="8" t="s">
        <v>317</v>
      </c>
    </row>
    <row r="251" spans="1:13" x14ac:dyDescent="0.2">
      <c r="A251" s="9" t="str">
        <f t="shared" si="16"/>
        <v>2000/01末</v>
      </c>
      <c r="B251" s="9" t="str">
        <f t="shared" si="16"/>
        <v>平成12/1末</v>
      </c>
      <c r="C251" s="16">
        <v>249</v>
      </c>
      <c r="D251" s="16">
        <v>283</v>
      </c>
      <c r="E251" s="17" t="s">
        <v>628</v>
      </c>
      <c r="F251" s="16">
        <v>85</v>
      </c>
      <c r="G251" s="16"/>
      <c r="H251" s="16">
        <v>97</v>
      </c>
      <c r="I251" s="16"/>
      <c r="J251" s="16">
        <v>182</v>
      </c>
      <c r="K251" s="16"/>
      <c r="L251" s="16">
        <v>57</v>
      </c>
      <c r="M251" s="6" t="s">
        <v>317</v>
      </c>
    </row>
    <row r="252" spans="1:13" x14ac:dyDescent="0.2">
      <c r="A252" s="7" t="str">
        <f t="shared" si="16"/>
        <v>2000/01末</v>
      </c>
      <c r="B252" s="7" t="str">
        <f t="shared" si="16"/>
        <v>平成12/1末</v>
      </c>
      <c r="C252" s="14">
        <v>250</v>
      </c>
      <c r="D252" s="14">
        <v>284</v>
      </c>
      <c r="E252" s="15" t="s">
        <v>629</v>
      </c>
      <c r="F252" s="14">
        <v>46</v>
      </c>
      <c r="G252" s="14"/>
      <c r="H252" s="14">
        <v>52</v>
      </c>
      <c r="I252" s="14"/>
      <c r="J252" s="14">
        <v>98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2000/01末</v>
      </c>
      <c r="B253" s="9" t="str">
        <f t="shared" si="16"/>
        <v>平成12/1末</v>
      </c>
      <c r="C253" s="16">
        <v>251</v>
      </c>
      <c r="D253" s="16">
        <v>285</v>
      </c>
      <c r="E253" s="17" t="s">
        <v>630</v>
      </c>
      <c r="F253" s="16">
        <v>41</v>
      </c>
      <c r="G253" s="16"/>
      <c r="H253" s="16">
        <v>51</v>
      </c>
      <c r="I253" s="16"/>
      <c r="J253" s="16">
        <v>92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2000/01末</v>
      </c>
      <c r="B254" s="7" t="str">
        <f t="shared" si="16"/>
        <v>平成12/1末</v>
      </c>
      <c r="C254" s="14">
        <v>252</v>
      </c>
      <c r="D254" s="14">
        <v>286</v>
      </c>
      <c r="E254" s="15" t="s">
        <v>631</v>
      </c>
      <c r="F254" s="14">
        <v>37</v>
      </c>
      <c r="G254" s="14"/>
      <c r="H254" s="14">
        <v>44</v>
      </c>
      <c r="I254" s="14"/>
      <c r="J254" s="14">
        <v>81</v>
      </c>
      <c r="K254" s="14"/>
      <c r="L254" s="14">
        <v>25</v>
      </c>
      <c r="M254" s="8" t="s">
        <v>317</v>
      </c>
    </row>
    <row r="255" spans="1:13" x14ac:dyDescent="0.2">
      <c r="A255" s="9" t="str">
        <f t="shared" si="16"/>
        <v>2000/01末</v>
      </c>
      <c r="B255" s="9" t="str">
        <f t="shared" si="16"/>
        <v>平成12/1末</v>
      </c>
      <c r="C255" s="16">
        <v>253</v>
      </c>
      <c r="D255" s="16">
        <v>287</v>
      </c>
      <c r="E255" s="17" t="s">
        <v>632</v>
      </c>
      <c r="F255" s="16">
        <v>53</v>
      </c>
      <c r="G255" s="16"/>
      <c r="H255" s="16">
        <v>61</v>
      </c>
      <c r="I255" s="16"/>
      <c r="J255" s="16">
        <v>114</v>
      </c>
      <c r="K255" s="16"/>
      <c r="L255" s="16">
        <v>30</v>
      </c>
      <c r="M255" s="6" t="s">
        <v>317</v>
      </c>
    </row>
    <row r="256" spans="1:13" x14ac:dyDescent="0.2">
      <c r="A256" s="7" t="str">
        <f t="shared" si="16"/>
        <v>2000/01末</v>
      </c>
      <c r="B256" s="7" t="str">
        <f t="shared" si="16"/>
        <v>平成12/1末</v>
      </c>
      <c r="C256" s="14">
        <v>254</v>
      </c>
      <c r="D256" s="14">
        <v>288</v>
      </c>
      <c r="E256" s="15" t="s">
        <v>633</v>
      </c>
      <c r="F256" s="14">
        <v>63</v>
      </c>
      <c r="G256" s="14"/>
      <c r="H256" s="14">
        <v>67</v>
      </c>
      <c r="I256" s="14"/>
      <c r="J256" s="14">
        <v>130</v>
      </c>
      <c r="K256" s="14"/>
      <c r="L256" s="14">
        <v>36</v>
      </c>
      <c r="M256" s="8" t="s">
        <v>317</v>
      </c>
    </row>
    <row r="257" spans="1:13" x14ac:dyDescent="0.2">
      <c r="A257" s="9" t="str">
        <f t="shared" si="16"/>
        <v>2000/01末</v>
      </c>
      <c r="B257" s="9" t="str">
        <f t="shared" si="16"/>
        <v>平成12/1末</v>
      </c>
      <c r="C257" s="16">
        <v>255</v>
      </c>
      <c r="D257" s="16">
        <v>289</v>
      </c>
      <c r="E257" s="17" t="s">
        <v>634</v>
      </c>
      <c r="F257" s="16">
        <v>36</v>
      </c>
      <c r="G257" s="16"/>
      <c r="H257" s="16">
        <v>40</v>
      </c>
      <c r="I257" s="16"/>
      <c r="J257" s="16">
        <v>76</v>
      </c>
      <c r="K257" s="16"/>
      <c r="L257" s="16">
        <v>23</v>
      </c>
      <c r="M257" s="6" t="s">
        <v>317</v>
      </c>
    </row>
    <row r="258" spans="1:13" x14ac:dyDescent="0.2">
      <c r="A258" s="7" t="str">
        <f t="shared" si="16"/>
        <v>2000/01末</v>
      </c>
      <c r="B258" s="7" t="str">
        <f t="shared" si="16"/>
        <v>平成12/1末</v>
      </c>
      <c r="C258" s="14">
        <v>256</v>
      </c>
      <c r="D258" s="14">
        <v>290</v>
      </c>
      <c r="E258" s="15" t="s">
        <v>635</v>
      </c>
      <c r="F258" s="14">
        <v>73</v>
      </c>
      <c r="G258" s="14"/>
      <c r="H258" s="14">
        <v>77</v>
      </c>
      <c r="I258" s="14"/>
      <c r="J258" s="14">
        <v>150</v>
      </c>
      <c r="K258" s="14"/>
      <c r="L258" s="14">
        <v>42</v>
      </c>
      <c r="M258" s="8" t="s">
        <v>317</v>
      </c>
    </row>
    <row r="259" spans="1:13" x14ac:dyDescent="0.2">
      <c r="A259" s="9" t="str">
        <f t="shared" si="16"/>
        <v>2000/01末</v>
      </c>
      <c r="B259" s="9" t="str">
        <f t="shared" si="16"/>
        <v>平成12/1末</v>
      </c>
      <c r="C259" s="16">
        <v>257</v>
      </c>
      <c r="D259" s="16">
        <v>291</v>
      </c>
      <c r="E259" s="17" t="s">
        <v>636</v>
      </c>
      <c r="F259" s="16">
        <v>19</v>
      </c>
      <c r="G259" s="16"/>
      <c r="H259" s="16">
        <v>15</v>
      </c>
      <c r="I259" s="16"/>
      <c r="J259" s="16">
        <v>34</v>
      </c>
      <c r="K259" s="16"/>
      <c r="L259" s="16">
        <v>15</v>
      </c>
      <c r="M259" s="6" t="s">
        <v>317</v>
      </c>
    </row>
    <row r="260" spans="1:13" x14ac:dyDescent="0.2">
      <c r="A260" s="7" t="str">
        <f t="shared" si="16"/>
        <v>2000/01末</v>
      </c>
      <c r="B260" s="7" t="str">
        <f t="shared" si="16"/>
        <v>平成12/1末</v>
      </c>
      <c r="C260" s="14">
        <v>258</v>
      </c>
      <c r="D260" s="14">
        <v>292</v>
      </c>
      <c r="E260" s="15" t="s">
        <v>637</v>
      </c>
      <c r="F260" s="14">
        <v>16</v>
      </c>
      <c r="G260" s="14"/>
      <c r="H260" s="14">
        <v>17</v>
      </c>
      <c r="I260" s="14"/>
      <c r="J260" s="14">
        <v>33</v>
      </c>
      <c r="K260" s="14"/>
      <c r="L260" s="14">
        <v>18</v>
      </c>
      <c r="M260" s="8" t="s">
        <v>317</v>
      </c>
    </row>
    <row r="261" spans="1:13" x14ac:dyDescent="0.2">
      <c r="A261" s="9" t="str">
        <f t="shared" ref="A261:B271" si="17">A260</f>
        <v>2000/01末</v>
      </c>
      <c r="B261" s="9" t="str">
        <f t="shared" si="17"/>
        <v>平成12/1末</v>
      </c>
      <c r="C261" s="16">
        <v>259</v>
      </c>
      <c r="D261" s="16">
        <v>293</v>
      </c>
      <c r="E261" s="17" t="s">
        <v>638</v>
      </c>
      <c r="F261" s="16">
        <v>5</v>
      </c>
      <c r="G261" s="16"/>
      <c r="H261" s="16">
        <v>8</v>
      </c>
      <c r="I261" s="16"/>
      <c r="J261" s="16">
        <v>13</v>
      </c>
      <c r="K261" s="16"/>
      <c r="L261" s="16">
        <v>4</v>
      </c>
      <c r="M261" s="6" t="s">
        <v>317</v>
      </c>
    </row>
    <row r="262" spans="1:13" x14ac:dyDescent="0.2">
      <c r="A262" s="7" t="str">
        <f t="shared" si="17"/>
        <v>2000/01末</v>
      </c>
      <c r="B262" s="7" t="str">
        <f t="shared" si="17"/>
        <v>平成12/1末</v>
      </c>
      <c r="C262" s="14">
        <v>260</v>
      </c>
      <c r="D262" s="14">
        <v>294</v>
      </c>
      <c r="E262" s="15" t="s">
        <v>639</v>
      </c>
      <c r="F262" s="14">
        <v>26</v>
      </c>
      <c r="G262" s="14"/>
      <c r="H262" s="14">
        <v>32</v>
      </c>
      <c r="I262" s="14"/>
      <c r="J262" s="14">
        <v>58</v>
      </c>
      <c r="K262" s="14"/>
      <c r="L262" s="14">
        <v>20</v>
      </c>
      <c r="M262" s="8" t="s">
        <v>317</v>
      </c>
    </row>
    <row r="263" spans="1:13" x14ac:dyDescent="0.2">
      <c r="A263" s="9" t="str">
        <f t="shared" si="17"/>
        <v>2000/01末</v>
      </c>
      <c r="B263" s="9" t="str">
        <f t="shared" si="17"/>
        <v>平成12/1末</v>
      </c>
      <c r="C263" s="16">
        <v>261</v>
      </c>
      <c r="D263" s="16">
        <v>295</v>
      </c>
      <c r="E263" s="17" t="s">
        <v>640</v>
      </c>
      <c r="F263" s="16">
        <v>9</v>
      </c>
      <c r="G263" s="16"/>
      <c r="H263" s="16">
        <v>9</v>
      </c>
      <c r="I263" s="16"/>
      <c r="J263" s="16">
        <v>18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2000/01末</v>
      </c>
      <c r="B264" s="7" t="str">
        <f t="shared" si="17"/>
        <v>平成12/1末</v>
      </c>
      <c r="C264" s="14">
        <v>262</v>
      </c>
      <c r="D264" s="14">
        <v>296</v>
      </c>
      <c r="E264" s="15" t="s">
        <v>679</v>
      </c>
      <c r="F264" s="14">
        <v>0</v>
      </c>
      <c r="G264" s="14"/>
      <c r="H264" s="14">
        <v>0</v>
      </c>
      <c r="I264" s="14"/>
      <c r="J264" s="14">
        <v>0</v>
      </c>
      <c r="K264" s="14"/>
      <c r="L264" s="14">
        <v>0</v>
      </c>
      <c r="M264" s="8" t="s">
        <v>317</v>
      </c>
    </row>
    <row r="265" spans="1:13" x14ac:dyDescent="0.2">
      <c r="A265" s="9" t="str">
        <f t="shared" si="17"/>
        <v>2000/01末</v>
      </c>
      <c r="B265" s="9" t="str">
        <f t="shared" si="17"/>
        <v>平成12/1末</v>
      </c>
      <c r="C265" s="16">
        <v>263</v>
      </c>
      <c r="D265" s="16">
        <v>297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2000/01末</v>
      </c>
      <c r="B266" s="7" t="str">
        <f t="shared" si="17"/>
        <v>平成12/1末</v>
      </c>
      <c r="C266" s="14">
        <v>264</v>
      </c>
      <c r="D266" s="14">
        <v>298</v>
      </c>
      <c r="E266" s="15" t="s">
        <v>642</v>
      </c>
      <c r="F266" s="14">
        <v>6</v>
      </c>
      <c r="G266" s="14"/>
      <c r="H266" s="14">
        <v>5</v>
      </c>
      <c r="I266" s="14"/>
      <c r="J266" s="14">
        <v>11</v>
      </c>
      <c r="K266" s="14"/>
      <c r="L266" s="14">
        <v>4</v>
      </c>
      <c r="M266" s="8" t="s">
        <v>317</v>
      </c>
    </row>
    <row r="267" spans="1:13" x14ac:dyDescent="0.2">
      <c r="A267" s="9" t="str">
        <f t="shared" si="17"/>
        <v>2000/01末</v>
      </c>
      <c r="B267" s="9" t="str">
        <f t="shared" si="17"/>
        <v>平成12/1末</v>
      </c>
      <c r="C267" s="16">
        <v>265</v>
      </c>
      <c r="D267" s="16">
        <v>299</v>
      </c>
      <c r="E267" s="17" t="s">
        <v>643</v>
      </c>
      <c r="F267" s="16">
        <v>1</v>
      </c>
      <c r="G267" s="16"/>
      <c r="H267" s="16">
        <v>1</v>
      </c>
      <c r="I267" s="16"/>
      <c r="J267" s="16">
        <v>2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2000/01末</v>
      </c>
      <c r="B268" s="7" t="str">
        <f t="shared" si="17"/>
        <v>平成12/1末</v>
      </c>
      <c r="C268" s="14">
        <v>266</v>
      </c>
      <c r="D268" s="14">
        <v>300</v>
      </c>
      <c r="E268" s="15" t="s">
        <v>644</v>
      </c>
      <c r="F268" s="14">
        <v>1</v>
      </c>
      <c r="G268" s="14"/>
      <c r="H268" s="14">
        <v>2</v>
      </c>
      <c r="I268" s="14"/>
      <c r="J268" s="14">
        <v>3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2000/01末</v>
      </c>
      <c r="B269" s="9" t="str">
        <f t="shared" si="17"/>
        <v>平成12/1末</v>
      </c>
      <c r="C269" s="16">
        <v>267</v>
      </c>
      <c r="D269" s="16">
        <v>301</v>
      </c>
      <c r="E269" s="17" t="s">
        <v>645</v>
      </c>
      <c r="F269" s="16">
        <v>15</v>
      </c>
      <c r="G269" s="16"/>
      <c r="H269" s="16">
        <v>17</v>
      </c>
      <c r="I269" s="16"/>
      <c r="J269" s="16">
        <v>32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2000/01末</v>
      </c>
      <c r="B270" s="7" t="str">
        <f t="shared" si="17"/>
        <v>平成12/1末</v>
      </c>
      <c r="C270" s="14">
        <v>268</v>
      </c>
      <c r="D270" s="14">
        <v>302</v>
      </c>
      <c r="E270" s="15" t="s">
        <v>646</v>
      </c>
      <c r="F270" s="14">
        <v>11</v>
      </c>
      <c r="G270" s="14"/>
      <c r="H270" s="14">
        <v>13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2000/01末</v>
      </c>
      <c r="B271" s="9" t="str">
        <f t="shared" si="17"/>
        <v>平成12/1末</v>
      </c>
      <c r="C271" s="16">
        <v>269</v>
      </c>
      <c r="D271" s="16">
        <v>303</v>
      </c>
      <c r="E271" s="17" t="s">
        <v>647</v>
      </c>
      <c r="F271" s="16">
        <v>0</v>
      </c>
      <c r="G271" s="16"/>
      <c r="H271" s="16">
        <v>0</v>
      </c>
      <c r="I271" s="16"/>
      <c r="J271" s="16">
        <v>0</v>
      </c>
      <c r="K271" s="16"/>
      <c r="L271" s="16">
        <v>0</v>
      </c>
      <c r="M271" s="6" t="s">
        <v>317</v>
      </c>
    </row>
  </sheetData>
  <sheetProtection algorithmName="SHA-512" hashValue="4fCa0n8f4RLgJY1hmSCTMTDFmlDIImcRGuDI7gbhW3MOYV2xMzv92juOkK2xWE8ehwYalGelf3oBlB1mAPF9UA==" saltValue="87vIhVOaCcQEQHlAR4rE+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Q276"/>
  <sheetViews>
    <sheetView workbookViewId="0">
      <selection activeCell="E272" sqref="E272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669</v>
      </c>
      <c r="B2" s="20" t="s">
        <v>670</v>
      </c>
      <c r="C2" s="21" t="s">
        <v>287</v>
      </c>
      <c r="D2" s="21" t="s">
        <v>287</v>
      </c>
      <c r="E2" s="21" t="s">
        <v>287</v>
      </c>
      <c r="F2" s="22">
        <f t="shared" ref="F2:L2" si="0">SUM(F3:F271)</f>
        <v>43122</v>
      </c>
      <c r="G2" s="22">
        <f t="shared" si="0"/>
        <v>0</v>
      </c>
      <c r="H2" s="22">
        <f t="shared" si="0"/>
        <v>44467</v>
      </c>
      <c r="I2" s="22">
        <f t="shared" si="0"/>
        <v>0</v>
      </c>
      <c r="J2" s="22">
        <f t="shared" si="0"/>
        <v>87589</v>
      </c>
      <c r="K2" s="22">
        <f t="shared" si="0"/>
        <v>0</v>
      </c>
      <c r="L2" s="22">
        <f t="shared" si="0"/>
        <v>29175</v>
      </c>
      <c r="M2" s="72" t="s">
        <v>284</v>
      </c>
    </row>
    <row r="3" spans="1:17" x14ac:dyDescent="0.2">
      <c r="A3" s="5" t="str">
        <f>A2</f>
        <v>2000/2末</v>
      </c>
      <c r="B3" s="5" t="str">
        <f>B2</f>
        <v>平成12/2末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39</v>
      </c>
      <c r="I3" s="12"/>
      <c r="J3" s="12">
        <v>77</v>
      </c>
      <c r="K3" s="12"/>
      <c r="L3" s="12">
        <v>35</v>
      </c>
      <c r="M3" s="10" t="s">
        <v>303</v>
      </c>
    </row>
    <row r="4" spans="1:17" x14ac:dyDescent="0.2">
      <c r="A4" s="7" t="str">
        <f>A3</f>
        <v>2000/2末</v>
      </c>
      <c r="B4" s="7" t="str">
        <f>B3</f>
        <v>平成12/2末</v>
      </c>
      <c r="C4" s="14">
        <v>2</v>
      </c>
      <c r="D4" s="14">
        <v>2</v>
      </c>
      <c r="E4" s="15" t="s">
        <v>39</v>
      </c>
      <c r="F4" s="14">
        <v>99</v>
      </c>
      <c r="G4" s="14"/>
      <c r="H4" s="14">
        <v>99</v>
      </c>
      <c r="I4" s="14"/>
      <c r="J4" s="14">
        <v>198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2000/2末</v>
      </c>
      <c r="B5" s="9" t="str">
        <f t="shared" si="1"/>
        <v>平成12/2末</v>
      </c>
      <c r="C5" s="16">
        <v>3</v>
      </c>
      <c r="D5" s="16">
        <v>3</v>
      </c>
      <c r="E5" s="17" t="s">
        <v>40</v>
      </c>
      <c r="F5" s="16">
        <v>229</v>
      </c>
      <c r="G5" s="16"/>
      <c r="H5" s="16">
        <v>253</v>
      </c>
      <c r="I5" s="16"/>
      <c r="J5" s="16">
        <v>482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2000/2末</v>
      </c>
      <c r="B6" s="7" t="str">
        <f t="shared" si="1"/>
        <v>平成12/2末</v>
      </c>
      <c r="C6" s="14">
        <v>4</v>
      </c>
      <c r="D6" s="14">
        <v>4</v>
      </c>
      <c r="E6" s="15" t="s">
        <v>41</v>
      </c>
      <c r="F6" s="14">
        <v>402</v>
      </c>
      <c r="G6" s="14"/>
      <c r="H6" s="14">
        <v>414</v>
      </c>
      <c r="I6" s="14"/>
      <c r="J6" s="14">
        <v>816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2000/2末</v>
      </c>
      <c r="B7" s="9" t="str">
        <f t="shared" si="1"/>
        <v>平成12/2末</v>
      </c>
      <c r="C7" s="16">
        <v>5</v>
      </c>
      <c r="D7" s="16">
        <v>5</v>
      </c>
      <c r="E7" s="17" t="s">
        <v>42</v>
      </c>
      <c r="F7" s="16">
        <v>241</v>
      </c>
      <c r="G7" s="16"/>
      <c r="H7" s="16">
        <v>261</v>
      </c>
      <c r="I7" s="16"/>
      <c r="J7" s="16">
        <v>502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2000/2末</v>
      </c>
      <c r="B8" s="7" t="str">
        <f t="shared" si="1"/>
        <v>平成12/2末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432</v>
      </c>
      <c r="I8" s="14"/>
      <c r="J8" s="14">
        <v>787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2000/2末</v>
      </c>
      <c r="B9" s="9" t="str">
        <f t="shared" si="1"/>
        <v>平成12/2末</v>
      </c>
      <c r="C9" s="16">
        <v>7</v>
      </c>
      <c r="D9" s="16">
        <v>7</v>
      </c>
      <c r="E9" s="17" t="s">
        <v>44</v>
      </c>
      <c r="F9" s="16">
        <v>207</v>
      </c>
      <c r="G9" s="16"/>
      <c r="H9" s="16">
        <v>220</v>
      </c>
      <c r="I9" s="16"/>
      <c r="J9" s="16">
        <v>427</v>
      </c>
      <c r="K9" s="16"/>
      <c r="L9" s="16">
        <v>159</v>
      </c>
      <c r="M9" s="6" t="s">
        <v>303</v>
      </c>
    </row>
    <row r="10" spans="1:17" x14ac:dyDescent="0.2">
      <c r="A10" s="7" t="str">
        <f t="shared" si="1"/>
        <v>2000/2末</v>
      </c>
      <c r="B10" s="7" t="str">
        <f t="shared" si="1"/>
        <v>平成12/2末</v>
      </c>
      <c r="C10" s="14">
        <v>8</v>
      </c>
      <c r="D10" s="14">
        <v>8</v>
      </c>
      <c r="E10" s="15" t="s">
        <v>45</v>
      </c>
      <c r="F10" s="14">
        <v>249</v>
      </c>
      <c r="G10" s="14"/>
      <c r="H10" s="14">
        <v>256</v>
      </c>
      <c r="I10" s="14"/>
      <c r="J10" s="14">
        <v>505</v>
      </c>
      <c r="K10" s="14"/>
      <c r="L10" s="14">
        <v>181</v>
      </c>
      <c r="M10" s="8" t="s">
        <v>303</v>
      </c>
    </row>
    <row r="11" spans="1:17" x14ac:dyDescent="0.2">
      <c r="A11" s="9" t="str">
        <f t="shared" si="1"/>
        <v>2000/2末</v>
      </c>
      <c r="B11" s="9" t="str">
        <f t="shared" si="1"/>
        <v>平成12/2末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2000/2末</v>
      </c>
      <c r="B12" s="7" t="str">
        <f t="shared" si="1"/>
        <v>平成12/2末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165</v>
      </c>
      <c r="I12" s="14"/>
      <c r="J12" s="14">
        <v>337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2000/2末</v>
      </c>
      <c r="B13" s="9" t="str">
        <f t="shared" si="1"/>
        <v>平成12/2末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128</v>
      </c>
      <c r="I13" s="16"/>
      <c r="J13" s="16">
        <v>240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2000/2末</v>
      </c>
      <c r="B14" s="7" t="str">
        <f t="shared" si="1"/>
        <v>平成12/2末</v>
      </c>
      <c r="C14" s="14">
        <v>12</v>
      </c>
      <c r="D14" s="14">
        <v>13</v>
      </c>
      <c r="E14" s="15" t="s">
        <v>49</v>
      </c>
      <c r="F14" s="14">
        <v>259</v>
      </c>
      <c r="G14" s="14"/>
      <c r="H14" s="14">
        <v>284</v>
      </c>
      <c r="I14" s="14"/>
      <c r="J14" s="14">
        <v>543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2000/2末</v>
      </c>
      <c r="B15" s="9" t="str">
        <f t="shared" si="1"/>
        <v>平成12/2末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143</v>
      </c>
      <c r="I15" s="16"/>
      <c r="J15" s="16">
        <v>288</v>
      </c>
      <c r="K15" s="16"/>
      <c r="L15" s="16">
        <v>103</v>
      </c>
      <c r="M15" s="6" t="s">
        <v>303</v>
      </c>
    </row>
    <row r="16" spans="1:17" x14ac:dyDescent="0.2">
      <c r="A16" s="7" t="str">
        <f t="shared" si="1"/>
        <v>2000/2末</v>
      </c>
      <c r="B16" s="7" t="str">
        <f t="shared" si="1"/>
        <v>平成12/2末</v>
      </c>
      <c r="C16" s="14">
        <v>14</v>
      </c>
      <c r="D16" s="14">
        <v>15</v>
      </c>
      <c r="E16" s="15" t="s">
        <v>51</v>
      </c>
      <c r="F16" s="14">
        <v>296</v>
      </c>
      <c r="G16" s="14"/>
      <c r="H16" s="14">
        <v>324</v>
      </c>
      <c r="I16" s="14"/>
      <c r="J16" s="14">
        <v>620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2000/2末</v>
      </c>
      <c r="B17" s="9" t="str">
        <f t="shared" si="1"/>
        <v>平成12/2末</v>
      </c>
      <c r="C17" s="16">
        <v>15</v>
      </c>
      <c r="D17" s="16">
        <v>16</v>
      </c>
      <c r="E17" s="17" t="s">
        <v>52</v>
      </c>
      <c r="F17" s="16">
        <v>94</v>
      </c>
      <c r="G17" s="16"/>
      <c r="H17" s="16">
        <v>109</v>
      </c>
      <c r="I17" s="16"/>
      <c r="J17" s="16">
        <v>203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2000/2末</v>
      </c>
      <c r="B18" s="7" t="str">
        <f t="shared" si="1"/>
        <v>平成12/2末</v>
      </c>
      <c r="C18" s="14">
        <v>16</v>
      </c>
      <c r="D18" s="14">
        <v>17</v>
      </c>
      <c r="E18" s="15" t="s">
        <v>53</v>
      </c>
      <c r="F18" s="14">
        <v>266</v>
      </c>
      <c r="G18" s="14"/>
      <c r="H18" s="14">
        <v>274</v>
      </c>
      <c r="I18" s="14"/>
      <c r="J18" s="14">
        <v>540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2000/2末</v>
      </c>
      <c r="B19" s="9" t="str">
        <f t="shared" si="1"/>
        <v>平成12/2末</v>
      </c>
      <c r="C19" s="16">
        <v>17</v>
      </c>
      <c r="D19" s="16">
        <v>18</v>
      </c>
      <c r="E19" s="17" t="s">
        <v>54</v>
      </c>
      <c r="F19" s="16">
        <v>314</v>
      </c>
      <c r="G19" s="16"/>
      <c r="H19" s="16">
        <v>328</v>
      </c>
      <c r="I19" s="16"/>
      <c r="J19" s="16">
        <v>642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2000/2末</v>
      </c>
      <c r="B20" s="7" t="str">
        <f t="shared" si="1"/>
        <v>平成12/2末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224</v>
      </c>
      <c r="I20" s="14"/>
      <c r="J20" s="14">
        <v>432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2000/2末</v>
      </c>
      <c r="B21" s="9" t="str">
        <f t="shared" si="2"/>
        <v>平成12/2末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229</v>
      </c>
      <c r="I21" s="16"/>
      <c r="J21" s="16">
        <v>454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2000/2末</v>
      </c>
      <c r="B22" s="7" t="str">
        <f t="shared" si="2"/>
        <v>平成12/2末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90</v>
      </c>
      <c r="I22" s="14"/>
      <c r="J22" s="14">
        <v>159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2000/2末</v>
      </c>
      <c r="B23" s="9" t="str">
        <f t="shared" si="2"/>
        <v>平成12/2末</v>
      </c>
      <c r="C23" s="16">
        <v>21</v>
      </c>
      <c r="D23" s="16">
        <v>105</v>
      </c>
      <c r="E23" s="17" t="s">
        <v>58</v>
      </c>
      <c r="F23" s="16">
        <v>18</v>
      </c>
      <c r="G23" s="16"/>
      <c r="H23" s="16">
        <v>22</v>
      </c>
      <c r="I23" s="16"/>
      <c r="J23" s="16">
        <v>40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2000/2末</v>
      </c>
      <c r="B24" s="7" t="str">
        <f t="shared" si="2"/>
        <v>平成12/2末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41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2000/2末</v>
      </c>
      <c r="B25" s="9" t="str">
        <f t="shared" si="2"/>
        <v>平成12/2末</v>
      </c>
      <c r="C25" s="16">
        <v>23</v>
      </c>
      <c r="D25" s="16">
        <v>21</v>
      </c>
      <c r="E25" s="17" t="s">
        <v>60</v>
      </c>
      <c r="F25" s="16">
        <v>250</v>
      </c>
      <c r="G25" s="16"/>
      <c r="H25" s="16">
        <v>257</v>
      </c>
      <c r="I25" s="16"/>
      <c r="J25" s="16">
        <v>507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2000/2末</v>
      </c>
      <c r="B26" s="7" t="str">
        <f t="shared" si="2"/>
        <v>平成12/2末</v>
      </c>
      <c r="C26" s="14">
        <v>24</v>
      </c>
      <c r="D26" s="14">
        <v>22</v>
      </c>
      <c r="E26" s="15" t="s">
        <v>61</v>
      </c>
      <c r="F26" s="14">
        <v>400</v>
      </c>
      <c r="G26" s="14"/>
      <c r="H26" s="14">
        <v>453</v>
      </c>
      <c r="I26" s="14"/>
      <c r="J26" s="14">
        <v>853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2000/2末</v>
      </c>
      <c r="B27" s="9" t="str">
        <f t="shared" si="2"/>
        <v>平成12/2末</v>
      </c>
      <c r="C27" s="16">
        <v>25</v>
      </c>
      <c r="D27" s="16">
        <v>23</v>
      </c>
      <c r="E27" s="17" t="s">
        <v>62</v>
      </c>
      <c r="F27" s="16">
        <v>310</v>
      </c>
      <c r="G27" s="16"/>
      <c r="H27" s="16">
        <v>321</v>
      </c>
      <c r="I27" s="16"/>
      <c r="J27" s="16">
        <v>631</v>
      </c>
      <c r="K27" s="16"/>
      <c r="L27" s="16">
        <v>206</v>
      </c>
      <c r="M27" s="6" t="s">
        <v>303</v>
      </c>
    </row>
    <row r="28" spans="1:13" x14ac:dyDescent="0.2">
      <c r="A28" s="7" t="str">
        <f t="shared" si="2"/>
        <v>2000/2末</v>
      </c>
      <c r="B28" s="7" t="str">
        <f t="shared" si="2"/>
        <v>平成12/2末</v>
      </c>
      <c r="C28" s="14">
        <v>26</v>
      </c>
      <c r="D28" s="14">
        <v>24</v>
      </c>
      <c r="E28" s="15" t="s">
        <v>63</v>
      </c>
      <c r="F28" s="14">
        <v>388</v>
      </c>
      <c r="G28" s="14"/>
      <c r="H28" s="14">
        <v>465</v>
      </c>
      <c r="I28" s="14"/>
      <c r="J28" s="14">
        <v>853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2000/2末</v>
      </c>
      <c r="B29" s="9" t="str">
        <f t="shared" si="2"/>
        <v>平成12/2末</v>
      </c>
      <c r="C29" s="16">
        <v>27</v>
      </c>
      <c r="D29" s="16">
        <v>25</v>
      </c>
      <c r="E29" s="17" t="s">
        <v>64</v>
      </c>
      <c r="F29" s="16">
        <v>248</v>
      </c>
      <c r="G29" s="16"/>
      <c r="H29" s="16">
        <v>296</v>
      </c>
      <c r="I29" s="16"/>
      <c r="J29" s="16">
        <v>544</v>
      </c>
      <c r="K29" s="16"/>
      <c r="L29" s="16">
        <v>212</v>
      </c>
      <c r="M29" s="6" t="s">
        <v>303</v>
      </c>
    </row>
    <row r="30" spans="1:13" x14ac:dyDescent="0.2">
      <c r="A30" s="7" t="str">
        <f t="shared" si="2"/>
        <v>2000/2末</v>
      </c>
      <c r="B30" s="7" t="str">
        <f t="shared" si="2"/>
        <v>平成12/2末</v>
      </c>
      <c r="C30" s="14">
        <v>28</v>
      </c>
      <c r="D30" s="14">
        <v>26</v>
      </c>
      <c r="E30" s="15" t="s">
        <v>65</v>
      </c>
      <c r="F30" s="14">
        <v>247</v>
      </c>
      <c r="G30" s="14"/>
      <c r="H30" s="14">
        <v>260</v>
      </c>
      <c r="I30" s="14"/>
      <c r="J30" s="14">
        <v>507</v>
      </c>
      <c r="K30" s="14"/>
      <c r="L30" s="14">
        <v>187</v>
      </c>
      <c r="M30" s="8" t="s">
        <v>303</v>
      </c>
    </row>
    <row r="31" spans="1:13" x14ac:dyDescent="0.2">
      <c r="A31" s="9" t="str">
        <f t="shared" si="2"/>
        <v>2000/2末</v>
      </c>
      <c r="B31" s="9" t="str">
        <f t="shared" si="2"/>
        <v>平成12/2末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2000/2末</v>
      </c>
      <c r="B32" s="7" t="str">
        <f t="shared" si="2"/>
        <v>平成12/2末</v>
      </c>
      <c r="C32" s="14">
        <v>30</v>
      </c>
      <c r="D32" s="14">
        <v>30</v>
      </c>
      <c r="E32" s="15" t="s">
        <v>68</v>
      </c>
      <c r="F32" s="14">
        <v>759</v>
      </c>
      <c r="G32" s="14"/>
      <c r="H32" s="14">
        <v>760</v>
      </c>
      <c r="I32" s="14"/>
      <c r="J32" s="14">
        <v>1519</v>
      </c>
      <c r="K32" s="14"/>
      <c r="L32" s="14">
        <v>540</v>
      </c>
      <c r="M32" s="8" t="s">
        <v>303</v>
      </c>
    </row>
    <row r="33" spans="1:13" x14ac:dyDescent="0.2">
      <c r="A33" s="9" t="str">
        <f t="shared" si="2"/>
        <v>2000/2末</v>
      </c>
      <c r="B33" s="9" t="str">
        <f t="shared" si="2"/>
        <v>平成12/2末</v>
      </c>
      <c r="C33" s="16">
        <v>31</v>
      </c>
      <c r="D33" s="16">
        <v>31</v>
      </c>
      <c r="E33" s="17" t="s">
        <v>69</v>
      </c>
      <c r="F33" s="16">
        <v>857</v>
      </c>
      <c r="G33" s="16"/>
      <c r="H33" s="16">
        <v>864</v>
      </c>
      <c r="I33" s="16"/>
      <c r="J33" s="16">
        <v>1721</v>
      </c>
      <c r="K33" s="16"/>
      <c r="L33" s="16">
        <v>652</v>
      </c>
      <c r="M33" s="6" t="s">
        <v>303</v>
      </c>
    </row>
    <row r="34" spans="1:13" x14ac:dyDescent="0.2">
      <c r="A34" s="7" t="str">
        <f t="shared" si="2"/>
        <v>2000/2末</v>
      </c>
      <c r="B34" s="7" t="str">
        <f t="shared" si="2"/>
        <v>平成12/2末</v>
      </c>
      <c r="C34" s="14">
        <v>32</v>
      </c>
      <c r="D34" s="14">
        <v>32</v>
      </c>
      <c r="E34" s="15" t="s">
        <v>70</v>
      </c>
      <c r="F34" s="14">
        <v>23</v>
      </c>
      <c r="G34" s="14"/>
      <c r="H34" s="14">
        <v>24</v>
      </c>
      <c r="I34" s="14"/>
      <c r="J34" s="14">
        <v>47</v>
      </c>
      <c r="K34" s="14"/>
      <c r="L34" s="14">
        <v>16</v>
      </c>
      <c r="M34" s="8" t="s">
        <v>303</v>
      </c>
    </row>
    <row r="35" spans="1:13" x14ac:dyDescent="0.2">
      <c r="A35" s="9" t="str">
        <f t="shared" si="2"/>
        <v>2000/2末</v>
      </c>
      <c r="B35" s="9" t="str">
        <f t="shared" si="2"/>
        <v>平成12/2末</v>
      </c>
      <c r="C35" s="16">
        <v>33</v>
      </c>
      <c r="D35" s="16">
        <v>33</v>
      </c>
      <c r="E35" s="17" t="s">
        <v>71</v>
      </c>
      <c r="F35" s="16">
        <v>270</v>
      </c>
      <c r="G35" s="16"/>
      <c r="H35" s="16">
        <v>274</v>
      </c>
      <c r="I35" s="16"/>
      <c r="J35" s="16">
        <v>544</v>
      </c>
      <c r="K35" s="16"/>
      <c r="L35" s="16">
        <v>168</v>
      </c>
      <c r="M35" s="6" t="s">
        <v>303</v>
      </c>
    </row>
    <row r="36" spans="1:13" x14ac:dyDescent="0.2">
      <c r="A36" s="7" t="str">
        <f t="shared" si="2"/>
        <v>2000/2末</v>
      </c>
      <c r="B36" s="7" t="str">
        <f t="shared" si="2"/>
        <v>平成12/2末</v>
      </c>
      <c r="C36" s="14">
        <v>34</v>
      </c>
      <c r="D36" s="14">
        <v>34</v>
      </c>
      <c r="E36" s="15" t="s">
        <v>72</v>
      </c>
      <c r="F36" s="14">
        <v>368</v>
      </c>
      <c r="G36" s="14"/>
      <c r="H36" s="14">
        <v>309</v>
      </c>
      <c r="I36" s="14"/>
      <c r="J36" s="14">
        <v>677</v>
      </c>
      <c r="K36" s="14"/>
      <c r="L36" s="14">
        <v>251</v>
      </c>
      <c r="M36" s="8" t="s">
        <v>303</v>
      </c>
    </row>
    <row r="37" spans="1:13" x14ac:dyDescent="0.2">
      <c r="A37" s="9" t="str">
        <f t="shared" ref="A37:B52" si="3">A36</f>
        <v>2000/2末</v>
      </c>
      <c r="B37" s="9" t="str">
        <f t="shared" si="3"/>
        <v>平成12/2末</v>
      </c>
      <c r="C37" s="16">
        <v>35</v>
      </c>
      <c r="D37" s="16">
        <v>35</v>
      </c>
      <c r="E37" s="17" t="s">
        <v>73</v>
      </c>
      <c r="F37" s="16">
        <v>298</v>
      </c>
      <c r="G37" s="16"/>
      <c r="H37" s="16">
        <v>276</v>
      </c>
      <c r="I37" s="16"/>
      <c r="J37" s="16">
        <v>574</v>
      </c>
      <c r="K37" s="16"/>
      <c r="L37" s="16">
        <v>185</v>
      </c>
      <c r="M37" s="6" t="s">
        <v>303</v>
      </c>
    </row>
    <row r="38" spans="1:13" x14ac:dyDescent="0.2">
      <c r="A38" s="7" t="str">
        <f t="shared" si="3"/>
        <v>2000/2末</v>
      </c>
      <c r="B38" s="7" t="str">
        <f t="shared" si="3"/>
        <v>平成12/2末</v>
      </c>
      <c r="C38" s="14">
        <v>36</v>
      </c>
      <c r="D38" s="14">
        <v>36</v>
      </c>
      <c r="E38" s="15" t="s">
        <v>74</v>
      </c>
      <c r="F38" s="14">
        <v>81</v>
      </c>
      <c r="G38" s="14"/>
      <c r="H38" s="14">
        <v>57</v>
      </c>
      <c r="I38" s="14"/>
      <c r="J38" s="14">
        <v>138</v>
      </c>
      <c r="K38" s="14"/>
      <c r="L38" s="14">
        <v>63</v>
      </c>
      <c r="M38" s="8" t="s">
        <v>303</v>
      </c>
    </row>
    <row r="39" spans="1:13" x14ac:dyDescent="0.2">
      <c r="A39" s="9" t="str">
        <f t="shared" si="3"/>
        <v>2000/2末</v>
      </c>
      <c r="B39" s="9" t="str">
        <f t="shared" si="3"/>
        <v>平成12/2末</v>
      </c>
      <c r="C39" s="16">
        <v>37</v>
      </c>
      <c r="D39" s="16">
        <v>37</v>
      </c>
      <c r="E39" s="17" t="s">
        <v>75</v>
      </c>
      <c r="F39" s="16">
        <v>291</v>
      </c>
      <c r="G39" s="16"/>
      <c r="H39" s="16">
        <v>279</v>
      </c>
      <c r="I39" s="16"/>
      <c r="J39" s="16">
        <v>570</v>
      </c>
      <c r="K39" s="16"/>
      <c r="L39" s="16">
        <v>177</v>
      </c>
      <c r="M39" s="6" t="s">
        <v>303</v>
      </c>
    </row>
    <row r="40" spans="1:13" x14ac:dyDescent="0.2">
      <c r="A40" s="7" t="str">
        <f t="shared" si="3"/>
        <v>2000/2末</v>
      </c>
      <c r="B40" s="7" t="str">
        <f t="shared" si="3"/>
        <v>平成12/2末</v>
      </c>
      <c r="C40" s="14">
        <v>38</v>
      </c>
      <c r="D40" s="14">
        <v>38</v>
      </c>
      <c r="E40" s="15" t="s">
        <v>76</v>
      </c>
      <c r="F40" s="14">
        <v>339</v>
      </c>
      <c r="G40" s="14"/>
      <c r="H40" s="14">
        <v>320</v>
      </c>
      <c r="I40" s="14"/>
      <c r="J40" s="14">
        <v>659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2000/2末</v>
      </c>
      <c r="B41" s="9" t="str">
        <f t="shared" si="3"/>
        <v>平成12/2末</v>
      </c>
      <c r="C41" s="16">
        <v>39</v>
      </c>
      <c r="D41" s="16">
        <v>39</v>
      </c>
      <c r="E41" s="17" t="s">
        <v>77</v>
      </c>
      <c r="F41" s="16">
        <v>128</v>
      </c>
      <c r="G41" s="16"/>
      <c r="H41" s="16">
        <v>127</v>
      </c>
      <c r="I41" s="16"/>
      <c r="J41" s="16">
        <v>255</v>
      </c>
      <c r="K41" s="16"/>
      <c r="L41" s="16">
        <v>86</v>
      </c>
      <c r="M41" s="6" t="s">
        <v>303</v>
      </c>
    </row>
    <row r="42" spans="1:13" x14ac:dyDescent="0.2">
      <c r="A42" s="7" t="str">
        <f t="shared" si="3"/>
        <v>2000/2末</v>
      </c>
      <c r="B42" s="7" t="str">
        <f t="shared" si="3"/>
        <v>平成12/2末</v>
      </c>
      <c r="C42" s="14">
        <v>40</v>
      </c>
      <c r="D42" s="14">
        <v>40</v>
      </c>
      <c r="E42" s="15" t="s">
        <v>619</v>
      </c>
      <c r="F42" s="14">
        <v>163</v>
      </c>
      <c r="G42" s="14"/>
      <c r="H42" s="14">
        <v>169</v>
      </c>
      <c r="I42" s="14"/>
      <c r="J42" s="14">
        <v>332</v>
      </c>
      <c r="K42" s="14"/>
      <c r="L42" s="14">
        <v>121</v>
      </c>
      <c r="M42" s="8" t="s">
        <v>303</v>
      </c>
    </row>
    <row r="43" spans="1:13" x14ac:dyDescent="0.2">
      <c r="A43" s="9" t="str">
        <f t="shared" si="3"/>
        <v>2000/2末</v>
      </c>
      <c r="B43" s="9" t="str">
        <f t="shared" si="3"/>
        <v>平成12/2末</v>
      </c>
      <c r="C43" s="16">
        <v>41</v>
      </c>
      <c r="D43" s="16">
        <v>41</v>
      </c>
      <c r="E43" s="17" t="s">
        <v>620</v>
      </c>
      <c r="F43" s="16">
        <v>179</v>
      </c>
      <c r="G43" s="16"/>
      <c r="H43" s="16">
        <v>204</v>
      </c>
      <c r="I43" s="16"/>
      <c r="J43" s="16">
        <v>383</v>
      </c>
      <c r="K43" s="16"/>
      <c r="L43" s="16">
        <v>136</v>
      </c>
      <c r="M43" s="6" t="s">
        <v>303</v>
      </c>
    </row>
    <row r="44" spans="1:13" x14ac:dyDescent="0.2">
      <c r="A44" s="7" t="str">
        <f t="shared" si="3"/>
        <v>2000/2末</v>
      </c>
      <c r="B44" s="7" t="str">
        <f t="shared" si="3"/>
        <v>平成12/2末</v>
      </c>
      <c r="C44" s="14">
        <v>42</v>
      </c>
      <c r="D44" s="14">
        <v>42</v>
      </c>
      <c r="E44" s="15" t="s">
        <v>78</v>
      </c>
      <c r="F44" s="14">
        <v>259</v>
      </c>
      <c r="G44" s="14"/>
      <c r="H44" s="14">
        <v>317</v>
      </c>
      <c r="I44" s="14"/>
      <c r="J44" s="14">
        <v>576</v>
      </c>
      <c r="K44" s="14"/>
      <c r="L44" s="14">
        <v>204</v>
      </c>
      <c r="M44" s="8" t="s">
        <v>303</v>
      </c>
    </row>
    <row r="45" spans="1:13" x14ac:dyDescent="0.2">
      <c r="A45" s="9" t="str">
        <f t="shared" si="3"/>
        <v>2000/2末</v>
      </c>
      <c r="B45" s="9" t="str">
        <f t="shared" si="3"/>
        <v>平成12/2末</v>
      </c>
      <c r="C45" s="16">
        <v>43</v>
      </c>
      <c r="D45" s="16">
        <v>43</v>
      </c>
      <c r="E45" s="17" t="s">
        <v>79</v>
      </c>
      <c r="F45" s="16">
        <v>356</v>
      </c>
      <c r="G45" s="16"/>
      <c r="H45" s="16">
        <v>384</v>
      </c>
      <c r="I45" s="16"/>
      <c r="J45" s="16">
        <v>740</v>
      </c>
      <c r="K45" s="16"/>
      <c r="L45" s="16">
        <v>247</v>
      </c>
      <c r="M45" s="6" t="s">
        <v>303</v>
      </c>
    </row>
    <row r="46" spans="1:13" x14ac:dyDescent="0.2">
      <c r="A46" s="7" t="str">
        <f t="shared" si="3"/>
        <v>2000/2末</v>
      </c>
      <c r="B46" s="7" t="str">
        <f t="shared" si="3"/>
        <v>平成12/2末</v>
      </c>
      <c r="C46" s="14">
        <v>44</v>
      </c>
      <c r="D46" s="14">
        <v>44</v>
      </c>
      <c r="E46" s="15" t="s">
        <v>80</v>
      </c>
      <c r="F46" s="14">
        <v>58</v>
      </c>
      <c r="G46" s="14"/>
      <c r="H46" s="14">
        <v>76</v>
      </c>
      <c r="I46" s="14"/>
      <c r="J46" s="14">
        <v>134</v>
      </c>
      <c r="K46" s="14"/>
      <c r="L46" s="14">
        <v>48</v>
      </c>
      <c r="M46" s="8" t="s">
        <v>303</v>
      </c>
    </row>
    <row r="47" spans="1:13" x14ac:dyDescent="0.2">
      <c r="A47" s="9" t="str">
        <f t="shared" si="3"/>
        <v>2000/2末</v>
      </c>
      <c r="B47" s="9" t="str">
        <f t="shared" si="3"/>
        <v>平成12/2末</v>
      </c>
      <c r="C47" s="16">
        <v>45</v>
      </c>
      <c r="D47" s="16">
        <v>45</v>
      </c>
      <c r="E47" s="17" t="s">
        <v>81</v>
      </c>
      <c r="F47" s="16">
        <v>225</v>
      </c>
      <c r="G47" s="16"/>
      <c r="H47" s="16">
        <v>261</v>
      </c>
      <c r="I47" s="16"/>
      <c r="J47" s="16">
        <v>486</v>
      </c>
      <c r="K47" s="16"/>
      <c r="L47" s="16">
        <v>166</v>
      </c>
      <c r="M47" s="6" t="s">
        <v>303</v>
      </c>
    </row>
    <row r="48" spans="1:13" x14ac:dyDescent="0.2">
      <c r="A48" s="7" t="str">
        <f t="shared" si="3"/>
        <v>2000/2末</v>
      </c>
      <c r="B48" s="7" t="str">
        <f t="shared" si="3"/>
        <v>平成12/2末</v>
      </c>
      <c r="C48" s="14">
        <v>46</v>
      </c>
      <c r="D48" s="14">
        <v>46</v>
      </c>
      <c r="E48" s="15" t="s">
        <v>82</v>
      </c>
      <c r="F48" s="14">
        <v>96</v>
      </c>
      <c r="G48" s="14"/>
      <c r="H48" s="14">
        <v>153</v>
      </c>
      <c r="I48" s="14"/>
      <c r="J48" s="14">
        <v>249</v>
      </c>
      <c r="K48" s="14"/>
      <c r="L48" s="14">
        <v>134</v>
      </c>
      <c r="M48" s="8" t="s">
        <v>303</v>
      </c>
    </row>
    <row r="49" spans="1:13" x14ac:dyDescent="0.2">
      <c r="A49" s="9" t="str">
        <f t="shared" si="3"/>
        <v>2000/2末</v>
      </c>
      <c r="B49" s="9" t="str">
        <f t="shared" si="3"/>
        <v>平成12/2末</v>
      </c>
      <c r="C49" s="16">
        <v>47</v>
      </c>
      <c r="D49" s="16">
        <v>47</v>
      </c>
      <c r="E49" s="17" t="s">
        <v>83</v>
      </c>
      <c r="F49" s="16">
        <v>186</v>
      </c>
      <c r="G49" s="16"/>
      <c r="H49" s="16">
        <v>219</v>
      </c>
      <c r="I49" s="16"/>
      <c r="J49" s="16">
        <v>405</v>
      </c>
      <c r="K49" s="16"/>
      <c r="L49" s="16">
        <v>120</v>
      </c>
      <c r="M49" s="6" t="s">
        <v>303</v>
      </c>
    </row>
    <row r="50" spans="1:13" x14ac:dyDescent="0.2">
      <c r="A50" s="7" t="str">
        <f t="shared" si="3"/>
        <v>2000/2末</v>
      </c>
      <c r="B50" s="7" t="str">
        <f t="shared" si="3"/>
        <v>平成12/2末</v>
      </c>
      <c r="C50" s="14">
        <v>48</v>
      </c>
      <c r="D50" s="14">
        <v>48</v>
      </c>
      <c r="E50" s="15" t="s">
        <v>84</v>
      </c>
      <c r="F50" s="14">
        <v>251</v>
      </c>
      <c r="G50" s="14"/>
      <c r="H50" s="14">
        <v>270</v>
      </c>
      <c r="I50" s="14"/>
      <c r="J50" s="14">
        <v>521</v>
      </c>
      <c r="K50" s="14"/>
      <c r="L50" s="14">
        <v>168</v>
      </c>
      <c r="M50" s="8" t="s">
        <v>303</v>
      </c>
    </row>
    <row r="51" spans="1:13" x14ac:dyDescent="0.2">
      <c r="A51" s="9" t="str">
        <f t="shared" si="3"/>
        <v>2000/2末</v>
      </c>
      <c r="B51" s="9" t="str">
        <f t="shared" si="3"/>
        <v>平成12/2末</v>
      </c>
      <c r="C51" s="16">
        <v>49</v>
      </c>
      <c r="D51" s="16">
        <v>49</v>
      </c>
      <c r="E51" s="17" t="s">
        <v>85</v>
      </c>
      <c r="F51" s="16">
        <v>127</v>
      </c>
      <c r="G51" s="16"/>
      <c r="H51" s="16">
        <v>136</v>
      </c>
      <c r="I51" s="16"/>
      <c r="J51" s="16">
        <v>263</v>
      </c>
      <c r="K51" s="16"/>
      <c r="L51" s="16">
        <v>98</v>
      </c>
      <c r="M51" s="6" t="s">
        <v>303</v>
      </c>
    </row>
    <row r="52" spans="1:13" x14ac:dyDescent="0.2">
      <c r="A52" s="7" t="str">
        <f t="shared" si="3"/>
        <v>2000/2末</v>
      </c>
      <c r="B52" s="7" t="str">
        <f t="shared" si="3"/>
        <v>平成12/2末</v>
      </c>
      <c r="C52" s="14">
        <v>50</v>
      </c>
      <c r="D52" s="14">
        <v>50</v>
      </c>
      <c r="E52" s="15" t="s">
        <v>86</v>
      </c>
      <c r="F52" s="14">
        <v>0</v>
      </c>
      <c r="G52" s="14"/>
      <c r="H52" s="14">
        <v>0</v>
      </c>
      <c r="I52" s="14"/>
      <c r="J52" s="14">
        <v>0</v>
      </c>
      <c r="K52" s="14"/>
      <c r="L52" s="14">
        <v>0</v>
      </c>
      <c r="M52" s="8" t="s">
        <v>303</v>
      </c>
    </row>
    <row r="53" spans="1:13" x14ac:dyDescent="0.2">
      <c r="A53" s="9" t="str">
        <f t="shared" ref="A53:B68" si="4">A52</f>
        <v>2000/2末</v>
      </c>
      <c r="B53" s="9" t="str">
        <f t="shared" si="4"/>
        <v>平成12/2末</v>
      </c>
      <c r="C53" s="16">
        <v>51</v>
      </c>
      <c r="D53" s="16">
        <v>51</v>
      </c>
      <c r="E53" s="17" t="s">
        <v>87</v>
      </c>
      <c r="F53" s="16">
        <v>160</v>
      </c>
      <c r="G53" s="16"/>
      <c r="H53" s="16">
        <v>154</v>
      </c>
      <c r="I53" s="16"/>
      <c r="J53" s="16">
        <v>314</v>
      </c>
      <c r="K53" s="16"/>
      <c r="L53" s="16">
        <v>102</v>
      </c>
      <c r="M53" s="6" t="s">
        <v>303</v>
      </c>
    </row>
    <row r="54" spans="1:13" x14ac:dyDescent="0.2">
      <c r="A54" s="7" t="str">
        <f t="shared" si="4"/>
        <v>2000/2末</v>
      </c>
      <c r="B54" s="7" t="str">
        <f t="shared" si="4"/>
        <v>平成12/2末</v>
      </c>
      <c r="C54" s="14">
        <v>52</v>
      </c>
      <c r="D54" s="14">
        <v>52</v>
      </c>
      <c r="E54" s="15" t="s">
        <v>88</v>
      </c>
      <c r="F54" s="14">
        <v>20</v>
      </c>
      <c r="G54" s="14"/>
      <c r="H54" s="14">
        <v>23</v>
      </c>
      <c r="I54" s="14"/>
      <c r="J54" s="14">
        <v>43</v>
      </c>
      <c r="K54" s="14"/>
      <c r="L54" s="14">
        <v>9</v>
      </c>
      <c r="M54" s="8" t="s">
        <v>303</v>
      </c>
    </row>
    <row r="55" spans="1:13" x14ac:dyDescent="0.2">
      <c r="A55" s="9" t="str">
        <f t="shared" si="4"/>
        <v>2000/2末</v>
      </c>
      <c r="B55" s="9" t="str">
        <f t="shared" si="4"/>
        <v>平成12/2末</v>
      </c>
      <c r="C55" s="16">
        <v>53</v>
      </c>
      <c r="D55" s="16">
        <v>53</v>
      </c>
      <c r="E55" s="17" t="s">
        <v>89</v>
      </c>
      <c r="F55" s="16">
        <v>92</v>
      </c>
      <c r="G55" s="16"/>
      <c r="H55" s="16">
        <v>79</v>
      </c>
      <c r="I55" s="16"/>
      <c r="J55" s="16">
        <v>171</v>
      </c>
      <c r="K55" s="16"/>
      <c r="L55" s="16">
        <v>47</v>
      </c>
      <c r="M55" s="6" t="s">
        <v>303</v>
      </c>
    </row>
    <row r="56" spans="1:13" x14ac:dyDescent="0.2">
      <c r="A56" s="7" t="str">
        <f t="shared" si="4"/>
        <v>2000/2末</v>
      </c>
      <c r="B56" s="7" t="str">
        <f t="shared" si="4"/>
        <v>平成12/2末</v>
      </c>
      <c r="C56" s="14">
        <v>54</v>
      </c>
      <c r="D56" s="14">
        <v>54</v>
      </c>
      <c r="E56" s="15" t="s">
        <v>90</v>
      </c>
      <c r="F56" s="14">
        <v>233</v>
      </c>
      <c r="G56" s="14"/>
      <c r="H56" s="14">
        <v>260</v>
      </c>
      <c r="I56" s="14"/>
      <c r="J56" s="14">
        <v>493</v>
      </c>
      <c r="K56" s="14"/>
      <c r="L56" s="14">
        <v>142</v>
      </c>
      <c r="M56" s="8" t="s">
        <v>303</v>
      </c>
    </row>
    <row r="57" spans="1:13" x14ac:dyDescent="0.2">
      <c r="A57" s="9" t="str">
        <f t="shared" si="4"/>
        <v>2000/2末</v>
      </c>
      <c r="B57" s="9" t="str">
        <f t="shared" si="4"/>
        <v>平成12/2末</v>
      </c>
      <c r="C57" s="16">
        <v>55</v>
      </c>
      <c r="D57" s="16">
        <v>55</v>
      </c>
      <c r="E57" s="17" t="s">
        <v>91</v>
      </c>
      <c r="F57" s="16">
        <v>374</v>
      </c>
      <c r="G57" s="16"/>
      <c r="H57" s="16">
        <v>340</v>
      </c>
      <c r="I57" s="16"/>
      <c r="J57" s="16">
        <v>714</v>
      </c>
      <c r="K57" s="16"/>
      <c r="L57" s="16">
        <v>262</v>
      </c>
      <c r="M57" s="6" t="s">
        <v>303</v>
      </c>
    </row>
    <row r="58" spans="1:13" x14ac:dyDescent="0.2">
      <c r="A58" s="7" t="str">
        <f t="shared" si="4"/>
        <v>2000/2末</v>
      </c>
      <c r="B58" s="7" t="str">
        <f t="shared" si="4"/>
        <v>平成12/2末</v>
      </c>
      <c r="C58" s="14">
        <v>56</v>
      </c>
      <c r="D58" s="14">
        <v>56</v>
      </c>
      <c r="E58" s="15" t="s">
        <v>621</v>
      </c>
      <c r="F58" s="14">
        <v>0</v>
      </c>
      <c r="G58" s="14"/>
      <c r="H58" s="14">
        <v>0</v>
      </c>
      <c r="I58" s="14"/>
      <c r="J58" s="14">
        <v>0</v>
      </c>
      <c r="K58" s="14"/>
      <c r="L58" s="14">
        <v>0</v>
      </c>
      <c r="M58" s="8" t="s">
        <v>303</v>
      </c>
    </row>
    <row r="59" spans="1:13" x14ac:dyDescent="0.2">
      <c r="A59" s="9" t="str">
        <f t="shared" si="4"/>
        <v>2000/2末</v>
      </c>
      <c r="B59" s="9" t="str">
        <f t="shared" si="4"/>
        <v>平成12/2末</v>
      </c>
      <c r="C59" s="16">
        <v>57</v>
      </c>
      <c r="D59" s="16">
        <v>57</v>
      </c>
      <c r="E59" s="17" t="s">
        <v>92</v>
      </c>
      <c r="F59" s="16">
        <v>77</v>
      </c>
      <c r="G59" s="16"/>
      <c r="H59" s="16">
        <v>81</v>
      </c>
      <c r="I59" s="16"/>
      <c r="J59" s="16">
        <v>158</v>
      </c>
      <c r="K59" s="16"/>
      <c r="L59" s="16">
        <v>56</v>
      </c>
      <c r="M59" s="6" t="s">
        <v>303</v>
      </c>
    </row>
    <row r="60" spans="1:13" x14ac:dyDescent="0.2">
      <c r="A60" s="7" t="str">
        <f t="shared" si="4"/>
        <v>2000/2末</v>
      </c>
      <c r="B60" s="7" t="str">
        <f t="shared" si="4"/>
        <v>平成12/2末</v>
      </c>
      <c r="C60" s="14">
        <v>58</v>
      </c>
      <c r="D60" s="14">
        <v>58</v>
      </c>
      <c r="E60" s="15" t="s">
        <v>93</v>
      </c>
      <c r="F60" s="14">
        <v>183</v>
      </c>
      <c r="G60" s="14"/>
      <c r="H60" s="14">
        <v>164</v>
      </c>
      <c r="I60" s="14"/>
      <c r="J60" s="14">
        <v>347</v>
      </c>
      <c r="K60" s="14"/>
      <c r="L60" s="14">
        <v>99</v>
      </c>
      <c r="M60" s="8" t="s">
        <v>303</v>
      </c>
    </row>
    <row r="61" spans="1:13" x14ac:dyDescent="0.2">
      <c r="A61" s="9" t="str">
        <f t="shared" si="4"/>
        <v>2000/2末</v>
      </c>
      <c r="B61" s="9" t="str">
        <f t="shared" si="4"/>
        <v>平成12/2末</v>
      </c>
      <c r="C61" s="16">
        <v>59</v>
      </c>
      <c r="D61" s="16">
        <v>59</v>
      </c>
      <c r="E61" s="17" t="s">
        <v>94</v>
      </c>
      <c r="F61" s="16">
        <v>266</v>
      </c>
      <c r="G61" s="16"/>
      <c r="H61" s="16">
        <v>273</v>
      </c>
      <c r="I61" s="16"/>
      <c r="J61" s="16">
        <v>539</v>
      </c>
      <c r="K61" s="16"/>
      <c r="L61" s="16">
        <v>159</v>
      </c>
      <c r="M61" s="6" t="s">
        <v>303</v>
      </c>
    </row>
    <row r="62" spans="1:13" x14ac:dyDescent="0.2">
      <c r="A62" s="7" t="str">
        <f t="shared" si="4"/>
        <v>2000/2末</v>
      </c>
      <c r="B62" s="7" t="str">
        <f t="shared" si="4"/>
        <v>平成12/2末</v>
      </c>
      <c r="C62" s="14">
        <v>60</v>
      </c>
      <c r="D62" s="14">
        <v>60</v>
      </c>
      <c r="E62" s="15" t="s">
        <v>95</v>
      </c>
      <c r="F62" s="14">
        <v>345</v>
      </c>
      <c r="G62" s="14"/>
      <c r="H62" s="14">
        <v>365</v>
      </c>
      <c r="I62" s="14"/>
      <c r="J62" s="14">
        <v>710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2000/2末</v>
      </c>
      <c r="B63" s="9" t="str">
        <f t="shared" si="4"/>
        <v>平成12/2末</v>
      </c>
      <c r="C63" s="16">
        <v>61</v>
      </c>
      <c r="D63" s="16">
        <v>61</v>
      </c>
      <c r="E63" s="17" t="s">
        <v>96</v>
      </c>
      <c r="F63" s="16">
        <v>264</v>
      </c>
      <c r="G63" s="16"/>
      <c r="H63" s="16">
        <v>282</v>
      </c>
      <c r="I63" s="16"/>
      <c r="J63" s="16">
        <v>546</v>
      </c>
      <c r="K63" s="16"/>
      <c r="L63" s="16">
        <v>208</v>
      </c>
      <c r="M63" s="6" t="s">
        <v>303</v>
      </c>
    </row>
    <row r="64" spans="1:13" x14ac:dyDescent="0.2">
      <c r="A64" s="7" t="str">
        <f t="shared" si="4"/>
        <v>2000/2末</v>
      </c>
      <c r="B64" s="7" t="str">
        <f t="shared" si="4"/>
        <v>平成12/2末</v>
      </c>
      <c r="C64" s="14">
        <v>62</v>
      </c>
      <c r="D64" s="14">
        <v>62</v>
      </c>
      <c r="E64" s="15" t="s">
        <v>97</v>
      </c>
      <c r="F64" s="14">
        <v>57</v>
      </c>
      <c r="G64" s="14"/>
      <c r="H64" s="14">
        <v>44</v>
      </c>
      <c r="I64" s="14"/>
      <c r="J64" s="14">
        <v>101</v>
      </c>
      <c r="K64" s="14"/>
      <c r="L64" s="14">
        <v>52</v>
      </c>
      <c r="M64" s="8" t="s">
        <v>303</v>
      </c>
    </row>
    <row r="65" spans="1:13" x14ac:dyDescent="0.2">
      <c r="A65" s="9" t="str">
        <f t="shared" si="4"/>
        <v>2000/2末</v>
      </c>
      <c r="B65" s="9" t="str">
        <f t="shared" si="4"/>
        <v>平成12/2末</v>
      </c>
      <c r="C65" s="16">
        <v>63</v>
      </c>
      <c r="D65" s="16">
        <v>63</v>
      </c>
      <c r="E65" s="17" t="s">
        <v>98</v>
      </c>
      <c r="F65" s="16">
        <v>504</v>
      </c>
      <c r="G65" s="16"/>
      <c r="H65" s="16">
        <v>478</v>
      </c>
      <c r="I65" s="16"/>
      <c r="J65" s="16">
        <v>982</v>
      </c>
      <c r="K65" s="16"/>
      <c r="L65" s="16">
        <v>363</v>
      </c>
      <c r="M65" s="6" t="s">
        <v>303</v>
      </c>
    </row>
    <row r="66" spans="1:13" x14ac:dyDescent="0.2">
      <c r="A66" s="7" t="str">
        <f t="shared" si="4"/>
        <v>2000/2末</v>
      </c>
      <c r="B66" s="7" t="str">
        <f t="shared" si="4"/>
        <v>平成12/2末</v>
      </c>
      <c r="C66" s="14">
        <v>64</v>
      </c>
      <c r="D66" s="14">
        <v>64</v>
      </c>
      <c r="E66" s="15" t="s">
        <v>99</v>
      </c>
      <c r="F66" s="14">
        <v>392</v>
      </c>
      <c r="G66" s="14"/>
      <c r="H66" s="14">
        <v>386</v>
      </c>
      <c r="I66" s="14"/>
      <c r="J66" s="14">
        <v>778</v>
      </c>
      <c r="K66" s="14"/>
      <c r="L66" s="14">
        <v>271</v>
      </c>
      <c r="M66" s="8" t="s">
        <v>303</v>
      </c>
    </row>
    <row r="67" spans="1:13" x14ac:dyDescent="0.2">
      <c r="A67" s="9" t="str">
        <f t="shared" si="4"/>
        <v>2000/2末</v>
      </c>
      <c r="B67" s="9" t="str">
        <f t="shared" si="4"/>
        <v>平成12/2末</v>
      </c>
      <c r="C67" s="16">
        <v>65</v>
      </c>
      <c r="D67" s="16">
        <v>65</v>
      </c>
      <c r="E67" s="17" t="s">
        <v>100</v>
      </c>
      <c r="F67" s="16">
        <v>20</v>
      </c>
      <c r="G67" s="16"/>
      <c r="H67" s="16">
        <v>14</v>
      </c>
      <c r="I67" s="16"/>
      <c r="J67" s="16">
        <v>34</v>
      </c>
      <c r="K67" s="16"/>
      <c r="L67" s="16">
        <v>34</v>
      </c>
      <c r="M67" s="6" t="s">
        <v>303</v>
      </c>
    </row>
    <row r="68" spans="1:13" x14ac:dyDescent="0.2">
      <c r="A68" s="7" t="str">
        <f t="shared" si="4"/>
        <v>2000/2末</v>
      </c>
      <c r="B68" s="7" t="str">
        <f t="shared" si="4"/>
        <v>平成12/2末</v>
      </c>
      <c r="C68" s="14">
        <v>66</v>
      </c>
      <c r="D68" s="14">
        <v>66</v>
      </c>
      <c r="E68" s="15" t="s">
        <v>101</v>
      </c>
      <c r="F68" s="14">
        <v>138</v>
      </c>
      <c r="G68" s="14"/>
      <c r="H68" s="14">
        <v>147</v>
      </c>
      <c r="I68" s="14"/>
      <c r="J68" s="14">
        <v>285</v>
      </c>
      <c r="K68" s="14"/>
      <c r="L68" s="14">
        <v>93</v>
      </c>
      <c r="M68" s="8" t="s">
        <v>303</v>
      </c>
    </row>
    <row r="69" spans="1:13" x14ac:dyDescent="0.2">
      <c r="A69" s="9" t="str">
        <f t="shared" ref="A69:B84" si="5">A68</f>
        <v>2000/2末</v>
      </c>
      <c r="B69" s="9" t="str">
        <f t="shared" si="5"/>
        <v>平成12/2末</v>
      </c>
      <c r="C69" s="16">
        <v>67</v>
      </c>
      <c r="D69" s="16">
        <v>67</v>
      </c>
      <c r="E69" s="17" t="s">
        <v>102</v>
      </c>
      <c r="F69" s="16">
        <v>232</v>
      </c>
      <c r="G69" s="16"/>
      <c r="H69" s="16">
        <v>241</v>
      </c>
      <c r="I69" s="16"/>
      <c r="J69" s="16">
        <v>473</v>
      </c>
      <c r="K69" s="16"/>
      <c r="L69" s="16">
        <v>161</v>
      </c>
      <c r="M69" s="6" t="s">
        <v>303</v>
      </c>
    </row>
    <row r="70" spans="1:13" x14ac:dyDescent="0.2">
      <c r="A70" s="7" t="str">
        <f t="shared" si="5"/>
        <v>2000/2末</v>
      </c>
      <c r="B70" s="7" t="str">
        <f t="shared" si="5"/>
        <v>平成12/2末</v>
      </c>
      <c r="C70" s="14">
        <v>68</v>
      </c>
      <c r="D70" s="14">
        <v>68</v>
      </c>
      <c r="E70" s="15" t="s">
        <v>103</v>
      </c>
      <c r="F70" s="14">
        <v>416</v>
      </c>
      <c r="G70" s="14"/>
      <c r="H70" s="14">
        <v>388</v>
      </c>
      <c r="I70" s="14"/>
      <c r="J70" s="14">
        <v>804</v>
      </c>
      <c r="K70" s="14"/>
      <c r="L70" s="14">
        <v>302</v>
      </c>
      <c r="M70" s="8" t="s">
        <v>303</v>
      </c>
    </row>
    <row r="71" spans="1:13" x14ac:dyDescent="0.2">
      <c r="A71" s="9" t="str">
        <f t="shared" si="5"/>
        <v>2000/2末</v>
      </c>
      <c r="B71" s="9" t="str">
        <f t="shared" si="5"/>
        <v>平成12/2末</v>
      </c>
      <c r="C71" s="16">
        <v>69</v>
      </c>
      <c r="D71" s="16">
        <v>69</v>
      </c>
      <c r="E71" s="17" t="s">
        <v>104</v>
      </c>
      <c r="F71" s="16">
        <v>288</v>
      </c>
      <c r="G71" s="16"/>
      <c r="H71" s="16">
        <v>227</v>
      </c>
      <c r="I71" s="16"/>
      <c r="J71" s="16">
        <v>515</v>
      </c>
      <c r="K71" s="16"/>
      <c r="L71" s="16">
        <v>190</v>
      </c>
      <c r="M71" s="6" t="s">
        <v>303</v>
      </c>
    </row>
    <row r="72" spans="1:13" x14ac:dyDescent="0.2">
      <c r="A72" s="7" t="str">
        <f t="shared" si="5"/>
        <v>2000/2末</v>
      </c>
      <c r="B72" s="7" t="str">
        <f t="shared" si="5"/>
        <v>平成12/2末</v>
      </c>
      <c r="C72" s="14">
        <v>70</v>
      </c>
      <c r="D72" s="14">
        <v>70</v>
      </c>
      <c r="E72" s="15" t="s">
        <v>105</v>
      </c>
      <c r="F72" s="14">
        <v>122</v>
      </c>
      <c r="G72" s="14"/>
      <c r="H72" s="14">
        <v>108</v>
      </c>
      <c r="I72" s="14"/>
      <c r="J72" s="14">
        <v>230</v>
      </c>
      <c r="K72" s="14"/>
      <c r="L72" s="14">
        <v>90</v>
      </c>
      <c r="M72" s="8" t="s">
        <v>303</v>
      </c>
    </row>
    <row r="73" spans="1:13" x14ac:dyDescent="0.2">
      <c r="A73" s="9" t="str">
        <f t="shared" si="5"/>
        <v>2000/2末</v>
      </c>
      <c r="B73" s="9" t="str">
        <f t="shared" si="5"/>
        <v>平成12/2末</v>
      </c>
      <c r="C73" s="16">
        <v>71</v>
      </c>
      <c r="D73" s="16">
        <v>71</v>
      </c>
      <c r="E73" s="17" t="s">
        <v>106</v>
      </c>
      <c r="F73" s="16">
        <v>165</v>
      </c>
      <c r="G73" s="16"/>
      <c r="H73" s="16">
        <v>129</v>
      </c>
      <c r="I73" s="16"/>
      <c r="J73" s="16">
        <v>294</v>
      </c>
      <c r="K73" s="16"/>
      <c r="L73" s="16">
        <v>124</v>
      </c>
      <c r="M73" s="6" t="s">
        <v>303</v>
      </c>
    </row>
    <row r="74" spans="1:13" x14ac:dyDescent="0.2">
      <c r="A74" s="7" t="str">
        <f t="shared" si="5"/>
        <v>2000/2末</v>
      </c>
      <c r="B74" s="7" t="str">
        <f t="shared" si="5"/>
        <v>平成12/2末</v>
      </c>
      <c r="C74" s="14">
        <v>72</v>
      </c>
      <c r="D74" s="14">
        <v>72</v>
      </c>
      <c r="E74" s="15" t="s">
        <v>107</v>
      </c>
      <c r="F74" s="14">
        <v>274</v>
      </c>
      <c r="G74" s="14"/>
      <c r="H74" s="14">
        <v>311</v>
      </c>
      <c r="I74" s="14"/>
      <c r="J74" s="14">
        <v>585</v>
      </c>
      <c r="K74" s="14"/>
      <c r="L74" s="14">
        <v>236</v>
      </c>
      <c r="M74" s="8" t="s">
        <v>303</v>
      </c>
    </row>
    <row r="75" spans="1:13" x14ac:dyDescent="0.2">
      <c r="A75" s="9" t="str">
        <f t="shared" si="5"/>
        <v>2000/2末</v>
      </c>
      <c r="B75" s="9" t="str">
        <f t="shared" si="5"/>
        <v>平成12/2末</v>
      </c>
      <c r="C75" s="16">
        <v>73</v>
      </c>
      <c r="D75" s="16">
        <v>73</v>
      </c>
      <c r="E75" s="17" t="s">
        <v>108</v>
      </c>
      <c r="F75" s="16">
        <v>404</v>
      </c>
      <c r="G75" s="16"/>
      <c r="H75" s="16">
        <v>303</v>
      </c>
      <c r="I75" s="16"/>
      <c r="J75" s="16">
        <v>707</v>
      </c>
      <c r="K75" s="16"/>
      <c r="L75" s="16">
        <v>336</v>
      </c>
      <c r="M75" s="6" t="s">
        <v>303</v>
      </c>
    </row>
    <row r="76" spans="1:13" x14ac:dyDescent="0.2">
      <c r="A76" s="7" t="str">
        <f t="shared" si="5"/>
        <v>2000/2末</v>
      </c>
      <c r="B76" s="7" t="str">
        <f t="shared" si="5"/>
        <v>平成12/2末</v>
      </c>
      <c r="C76" s="14">
        <v>74</v>
      </c>
      <c r="D76" s="14">
        <v>74</v>
      </c>
      <c r="E76" s="15" t="s">
        <v>109</v>
      </c>
      <c r="F76" s="14">
        <v>322</v>
      </c>
      <c r="G76" s="14"/>
      <c r="H76" s="14">
        <v>342</v>
      </c>
      <c r="I76" s="14"/>
      <c r="J76" s="14">
        <v>664</v>
      </c>
      <c r="K76" s="14"/>
      <c r="L76" s="14">
        <v>219</v>
      </c>
      <c r="M76" s="8" t="s">
        <v>303</v>
      </c>
    </row>
    <row r="77" spans="1:13" x14ac:dyDescent="0.2">
      <c r="A77" s="9" t="str">
        <f t="shared" si="5"/>
        <v>2000/2末</v>
      </c>
      <c r="B77" s="9" t="str">
        <f t="shared" si="5"/>
        <v>平成12/2末</v>
      </c>
      <c r="C77" s="16">
        <v>75</v>
      </c>
      <c r="D77" s="16">
        <v>75</v>
      </c>
      <c r="E77" s="17" t="s">
        <v>110</v>
      </c>
      <c r="F77" s="16">
        <v>258</v>
      </c>
      <c r="G77" s="16"/>
      <c r="H77" s="16">
        <v>263</v>
      </c>
      <c r="I77" s="16"/>
      <c r="J77" s="16">
        <v>521</v>
      </c>
      <c r="K77" s="16"/>
      <c r="L77" s="16">
        <v>165</v>
      </c>
      <c r="M77" s="6" t="s">
        <v>303</v>
      </c>
    </row>
    <row r="78" spans="1:13" x14ac:dyDescent="0.2">
      <c r="A78" s="7" t="str">
        <f t="shared" si="5"/>
        <v>2000/2末</v>
      </c>
      <c r="B78" s="7" t="str">
        <f t="shared" si="5"/>
        <v>平成12/2末</v>
      </c>
      <c r="C78" s="14">
        <v>76</v>
      </c>
      <c r="D78" s="14">
        <v>76</v>
      </c>
      <c r="E78" s="15" t="s">
        <v>111</v>
      </c>
      <c r="F78" s="14">
        <v>97</v>
      </c>
      <c r="G78" s="14"/>
      <c r="H78" s="14">
        <v>89</v>
      </c>
      <c r="I78" s="14"/>
      <c r="J78" s="14">
        <v>186</v>
      </c>
      <c r="K78" s="14"/>
      <c r="L78" s="14">
        <v>55</v>
      </c>
      <c r="M78" s="8" t="s">
        <v>303</v>
      </c>
    </row>
    <row r="79" spans="1:13" x14ac:dyDescent="0.2">
      <c r="A79" s="9" t="str">
        <f t="shared" si="5"/>
        <v>2000/2末</v>
      </c>
      <c r="B79" s="9" t="str">
        <f t="shared" si="5"/>
        <v>平成12/2末</v>
      </c>
      <c r="C79" s="16">
        <v>77</v>
      </c>
      <c r="D79" s="16">
        <v>77</v>
      </c>
      <c r="E79" s="17" t="s">
        <v>689</v>
      </c>
      <c r="F79" s="16">
        <v>277</v>
      </c>
      <c r="G79" s="16"/>
      <c r="H79" s="16">
        <v>259</v>
      </c>
      <c r="I79" s="16"/>
      <c r="J79" s="16">
        <v>536</v>
      </c>
      <c r="K79" s="16"/>
      <c r="L79" s="16">
        <v>161</v>
      </c>
      <c r="M79" s="6" t="s">
        <v>303</v>
      </c>
    </row>
    <row r="80" spans="1:13" x14ac:dyDescent="0.2">
      <c r="A80" s="7" t="str">
        <f t="shared" si="5"/>
        <v>2000/2末</v>
      </c>
      <c r="B80" s="7" t="str">
        <f t="shared" si="5"/>
        <v>平成12/2末</v>
      </c>
      <c r="C80" s="14">
        <v>78</v>
      </c>
      <c r="D80" s="14">
        <v>80</v>
      </c>
      <c r="E80" s="15" t="s">
        <v>115</v>
      </c>
      <c r="F80" s="14">
        <v>316</v>
      </c>
      <c r="G80" s="14"/>
      <c r="H80" s="14">
        <v>275</v>
      </c>
      <c r="I80" s="14"/>
      <c r="J80" s="14">
        <v>591</v>
      </c>
      <c r="K80" s="14"/>
      <c r="L80" s="14">
        <v>256</v>
      </c>
      <c r="M80" s="8" t="s">
        <v>303</v>
      </c>
    </row>
    <row r="81" spans="1:13" x14ac:dyDescent="0.2">
      <c r="A81" s="9" t="str">
        <f t="shared" si="5"/>
        <v>2000/2末</v>
      </c>
      <c r="B81" s="9" t="str">
        <f t="shared" si="5"/>
        <v>平成12/2末</v>
      </c>
      <c r="C81" s="16">
        <v>79</v>
      </c>
      <c r="D81" s="16">
        <v>81</v>
      </c>
      <c r="E81" s="17" t="s">
        <v>116</v>
      </c>
      <c r="F81" s="16">
        <v>358</v>
      </c>
      <c r="G81" s="16"/>
      <c r="H81" s="16">
        <v>314</v>
      </c>
      <c r="I81" s="16"/>
      <c r="J81" s="16">
        <v>672</v>
      </c>
      <c r="K81" s="16"/>
      <c r="L81" s="16">
        <v>271</v>
      </c>
      <c r="M81" s="6" t="s">
        <v>303</v>
      </c>
    </row>
    <row r="82" spans="1:13" x14ac:dyDescent="0.2">
      <c r="A82" s="7" t="str">
        <f t="shared" si="5"/>
        <v>2000/2末</v>
      </c>
      <c r="B82" s="7" t="str">
        <f t="shared" si="5"/>
        <v>平成12/2末</v>
      </c>
      <c r="C82" s="14">
        <v>80</v>
      </c>
      <c r="D82" s="14">
        <v>82</v>
      </c>
      <c r="E82" s="15" t="s">
        <v>117</v>
      </c>
      <c r="F82" s="14">
        <v>231</v>
      </c>
      <c r="G82" s="14"/>
      <c r="H82" s="14">
        <v>216</v>
      </c>
      <c r="I82" s="14"/>
      <c r="J82" s="14">
        <v>447</v>
      </c>
      <c r="K82" s="14"/>
      <c r="L82" s="14">
        <v>180</v>
      </c>
      <c r="M82" s="8" t="s">
        <v>303</v>
      </c>
    </row>
    <row r="83" spans="1:13" x14ac:dyDescent="0.2">
      <c r="A83" s="9" t="str">
        <f t="shared" si="5"/>
        <v>2000/2末</v>
      </c>
      <c r="B83" s="9" t="str">
        <f t="shared" si="5"/>
        <v>平成12/2末</v>
      </c>
      <c r="C83" s="16">
        <v>81</v>
      </c>
      <c r="D83" s="16">
        <v>83</v>
      </c>
      <c r="E83" s="17" t="s">
        <v>118</v>
      </c>
      <c r="F83" s="16">
        <v>284</v>
      </c>
      <c r="G83" s="16"/>
      <c r="H83" s="16">
        <v>311</v>
      </c>
      <c r="I83" s="16"/>
      <c r="J83" s="16">
        <v>595</v>
      </c>
      <c r="K83" s="16"/>
      <c r="L83" s="16">
        <v>226</v>
      </c>
      <c r="M83" s="6" t="s">
        <v>303</v>
      </c>
    </row>
    <row r="84" spans="1:13" x14ac:dyDescent="0.2">
      <c r="A84" s="7" t="str">
        <f t="shared" si="5"/>
        <v>2000/2末</v>
      </c>
      <c r="B84" s="7" t="str">
        <f t="shared" si="5"/>
        <v>平成12/2末</v>
      </c>
      <c r="C84" s="14">
        <v>82</v>
      </c>
      <c r="D84" s="14">
        <v>84</v>
      </c>
      <c r="E84" s="15" t="s">
        <v>119</v>
      </c>
      <c r="F84" s="14">
        <v>203</v>
      </c>
      <c r="G84" s="14"/>
      <c r="H84" s="14">
        <v>204</v>
      </c>
      <c r="I84" s="14"/>
      <c r="J84" s="14">
        <v>407</v>
      </c>
      <c r="K84" s="14"/>
      <c r="L84" s="14">
        <v>149</v>
      </c>
      <c r="M84" s="8" t="s">
        <v>303</v>
      </c>
    </row>
    <row r="85" spans="1:13" x14ac:dyDescent="0.2">
      <c r="A85" s="9" t="str">
        <f t="shared" ref="A85:B100" si="6">A84</f>
        <v>2000/2末</v>
      </c>
      <c r="B85" s="9" t="str">
        <f t="shared" si="6"/>
        <v>平成12/2末</v>
      </c>
      <c r="C85" s="16">
        <v>83</v>
      </c>
      <c r="D85" s="16">
        <v>85</v>
      </c>
      <c r="E85" s="17" t="s">
        <v>120</v>
      </c>
      <c r="F85" s="16">
        <v>179</v>
      </c>
      <c r="G85" s="16"/>
      <c r="H85" s="16">
        <v>199</v>
      </c>
      <c r="I85" s="16"/>
      <c r="J85" s="16">
        <v>378</v>
      </c>
      <c r="K85" s="16"/>
      <c r="L85" s="16">
        <v>126</v>
      </c>
      <c r="M85" s="6" t="s">
        <v>303</v>
      </c>
    </row>
    <row r="86" spans="1:13" x14ac:dyDescent="0.2">
      <c r="A86" s="7" t="str">
        <f t="shared" si="6"/>
        <v>2000/2末</v>
      </c>
      <c r="B86" s="7" t="str">
        <f t="shared" si="6"/>
        <v>平成12/2末</v>
      </c>
      <c r="C86" s="14">
        <v>84</v>
      </c>
      <c r="D86" s="14">
        <v>86</v>
      </c>
      <c r="E86" s="15" t="s">
        <v>121</v>
      </c>
      <c r="F86" s="14">
        <v>265</v>
      </c>
      <c r="G86" s="14"/>
      <c r="H86" s="14">
        <v>286</v>
      </c>
      <c r="I86" s="14"/>
      <c r="J86" s="14">
        <v>551</v>
      </c>
      <c r="K86" s="14"/>
      <c r="L86" s="14">
        <v>193</v>
      </c>
      <c r="M86" s="8" t="s">
        <v>303</v>
      </c>
    </row>
    <row r="87" spans="1:13" x14ac:dyDescent="0.2">
      <c r="A87" s="9" t="str">
        <f t="shared" si="6"/>
        <v>2000/2末</v>
      </c>
      <c r="B87" s="9" t="str">
        <f t="shared" si="6"/>
        <v>平成12/2末</v>
      </c>
      <c r="C87" s="16">
        <v>85</v>
      </c>
      <c r="D87" s="16">
        <v>87</v>
      </c>
      <c r="E87" s="17" t="s">
        <v>122</v>
      </c>
      <c r="F87" s="16">
        <v>371</v>
      </c>
      <c r="G87" s="16"/>
      <c r="H87" s="16">
        <v>404</v>
      </c>
      <c r="I87" s="16"/>
      <c r="J87" s="16">
        <v>775</v>
      </c>
      <c r="K87" s="16"/>
      <c r="L87" s="16">
        <v>280</v>
      </c>
      <c r="M87" s="6" t="s">
        <v>303</v>
      </c>
    </row>
    <row r="88" spans="1:13" x14ac:dyDescent="0.2">
      <c r="A88" s="7" t="str">
        <f t="shared" si="6"/>
        <v>2000/2末</v>
      </c>
      <c r="B88" s="7" t="str">
        <f t="shared" si="6"/>
        <v>平成12/2末</v>
      </c>
      <c r="C88" s="14">
        <v>86</v>
      </c>
      <c r="D88" s="14">
        <v>88</v>
      </c>
      <c r="E88" s="15" t="s">
        <v>123</v>
      </c>
      <c r="F88" s="14">
        <v>275</v>
      </c>
      <c r="G88" s="14"/>
      <c r="H88" s="14">
        <v>278</v>
      </c>
      <c r="I88" s="14"/>
      <c r="J88" s="14">
        <v>553</v>
      </c>
      <c r="K88" s="14"/>
      <c r="L88" s="14">
        <v>206</v>
      </c>
      <c r="M88" s="8" t="s">
        <v>303</v>
      </c>
    </row>
    <row r="89" spans="1:13" x14ac:dyDescent="0.2">
      <c r="A89" s="9" t="str">
        <f t="shared" si="6"/>
        <v>2000/2末</v>
      </c>
      <c r="B89" s="9" t="str">
        <f t="shared" si="6"/>
        <v>平成12/2末</v>
      </c>
      <c r="C89" s="16">
        <v>87</v>
      </c>
      <c r="D89" s="16">
        <v>89</v>
      </c>
      <c r="E89" s="17" t="s">
        <v>124</v>
      </c>
      <c r="F89" s="16">
        <v>167</v>
      </c>
      <c r="G89" s="16"/>
      <c r="H89" s="16">
        <v>145</v>
      </c>
      <c r="I89" s="16"/>
      <c r="J89" s="16">
        <v>312</v>
      </c>
      <c r="K89" s="16"/>
      <c r="L89" s="16">
        <v>124</v>
      </c>
      <c r="M89" s="6" t="s">
        <v>303</v>
      </c>
    </row>
    <row r="90" spans="1:13" x14ac:dyDescent="0.2">
      <c r="A90" s="7" t="str">
        <f t="shared" si="6"/>
        <v>2000/2末</v>
      </c>
      <c r="B90" s="7" t="str">
        <f t="shared" si="6"/>
        <v>平成12/2末</v>
      </c>
      <c r="C90" s="14">
        <v>88</v>
      </c>
      <c r="D90" s="14">
        <v>90</v>
      </c>
      <c r="E90" s="15" t="s">
        <v>622</v>
      </c>
      <c r="F90" s="14">
        <v>436</v>
      </c>
      <c r="G90" s="14"/>
      <c r="H90" s="14">
        <v>442</v>
      </c>
      <c r="I90" s="14"/>
      <c r="J90" s="14">
        <v>878</v>
      </c>
      <c r="K90" s="14"/>
      <c r="L90" s="14">
        <v>320</v>
      </c>
      <c r="M90" s="8" t="s">
        <v>303</v>
      </c>
    </row>
    <row r="91" spans="1:13" x14ac:dyDescent="0.2">
      <c r="A91" s="9" t="str">
        <f t="shared" si="6"/>
        <v>2000/2末</v>
      </c>
      <c r="B91" s="9" t="str">
        <f t="shared" si="6"/>
        <v>平成12/2末</v>
      </c>
      <c r="C91" s="16">
        <v>89</v>
      </c>
      <c r="D91" s="16">
        <v>91</v>
      </c>
      <c r="E91" s="17" t="s">
        <v>126</v>
      </c>
      <c r="F91" s="16">
        <v>200</v>
      </c>
      <c r="G91" s="16"/>
      <c r="H91" s="16">
        <v>187</v>
      </c>
      <c r="I91" s="16"/>
      <c r="J91" s="16">
        <v>387</v>
      </c>
      <c r="K91" s="16"/>
      <c r="L91" s="16">
        <v>129</v>
      </c>
      <c r="M91" s="6" t="s">
        <v>303</v>
      </c>
    </row>
    <row r="92" spans="1:13" x14ac:dyDescent="0.2">
      <c r="A92" s="7" t="str">
        <f t="shared" si="6"/>
        <v>2000/2末</v>
      </c>
      <c r="B92" s="7" t="str">
        <f t="shared" si="6"/>
        <v>平成12/2末</v>
      </c>
      <c r="C92" s="14">
        <v>90</v>
      </c>
      <c r="D92" s="14">
        <v>92</v>
      </c>
      <c r="E92" s="15" t="s">
        <v>127</v>
      </c>
      <c r="F92" s="14">
        <v>75</v>
      </c>
      <c r="G92" s="14"/>
      <c r="H92" s="14">
        <v>70</v>
      </c>
      <c r="I92" s="14"/>
      <c r="J92" s="14">
        <v>145</v>
      </c>
      <c r="K92" s="14"/>
      <c r="L92" s="14">
        <v>59</v>
      </c>
      <c r="M92" s="8" t="s">
        <v>303</v>
      </c>
    </row>
    <row r="93" spans="1:13" x14ac:dyDescent="0.2">
      <c r="A93" s="9" t="str">
        <f t="shared" si="6"/>
        <v>2000/2末</v>
      </c>
      <c r="B93" s="9" t="str">
        <f t="shared" si="6"/>
        <v>平成12/2末</v>
      </c>
      <c r="C93" s="16">
        <v>91</v>
      </c>
      <c r="D93" s="16">
        <v>93</v>
      </c>
      <c r="E93" s="17" t="s">
        <v>128</v>
      </c>
      <c r="F93" s="16">
        <v>122</v>
      </c>
      <c r="G93" s="16"/>
      <c r="H93" s="16">
        <v>104</v>
      </c>
      <c r="I93" s="16"/>
      <c r="J93" s="16">
        <v>226</v>
      </c>
      <c r="K93" s="16"/>
      <c r="L93" s="16">
        <v>92</v>
      </c>
      <c r="M93" s="6" t="s">
        <v>303</v>
      </c>
    </row>
    <row r="94" spans="1:13" x14ac:dyDescent="0.2">
      <c r="A94" s="7" t="str">
        <f t="shared" si="6"/>
        <v>2000/2末</v>
      </c>
      <c r="B94" s="7" t="str">
        <f t="shared" si="6"/>
        <v>平成12/2末</v>
      </c>
      <c r="C94" s="14">
        <v>92</v>
      </c>
      <c r="D94" s="14">
        <v>95</v>
      </c>
      <c r="E94" s="15" t="s">
        <v>129</v>
      </c>
      <c r="F94" s="14">
        <v>127</v>
      </c>
      <c r="G94" s="14"/>
      <c r="H94" s="14">
        <v>125</v>
      </c>
      <c r="I94" s="14"/>
      <c r="J94" s="14">
        <v>252</v>
      </c>
      <c r="K94" s="14"/>
      <c r="L94" s="14">
        <v>82</v>
      </c>
      <c r="M94" s="8" t="s">
        <v>303</v>
      </c>
    </row>
    <row r="95" spans="1:13" x14ac:dyDescent="0.2">
      <c r="A95" s="9" t="str">
        <f t="shared" si="6"/>
        <v>2000/2末</v>
      </c>
      <c r="B95" s="9" t="str">
        <f t="shared" si="6"/>
        <v>平成12/2末</v>
      </c>
      <c r="C95" s="16">
        <v>93</v>
      </c>
      <c r="D95" s="16">
        <v>96</v>
      </c>
      <c r="E95" s="17" t="s">
        <v>130</v>
      </c>
      <c r="F95" s="16">
        <v>172</v>
      </c>
      <c r="G95" s="16"/>
      <c r="H95" s="16">
        <v>152</v>
      </c>
      <c r="I95" s="16"/>
      <c r="J95" s="16">
        <v>324</v>
      </c>
      <c r="K95" s="16"/>
      <c r="L95" s="16">
        <v>117</v>
      </c>
      <c r="M95" s="6" t="s">
        <v>303</v>
      </c>
    </row>
    <row r="96" spans="1:13" x14ac:dyDescent="0.2">
      <c r="A96" s="7" t="str">
        <f t="shared" si="6"/>
        <v>2000/2末</v>
      </c>
      <c r="B96" s="7" t="str">
        <f t="shared" si="6"/>
        <v>平成12/2末</v>
      </c>
      <c r="C96" s="14">
        <v>94</v>
      </c>
      <c r="D96" s="14">
        <v>97</v>
      </c>
      <c r="E96" s="15" t="s">
        <v>131</v>
      </c>
      <c r="F96" s="14">
        <v>181</v>
      </c>
      <c r="G96" s="14"/>
      <c r="H96" s="14">
        <v>176</v>
      </c>
      <c r="I96" s="14"/>
      <c r="J96" s="14">
        <v>357</v>
      </c>
      <c r="K96" s="14"/>
      <c r="L96" s="14">
        <v>121</v>
      </c>
      <c r="M96" s="8" t="s">
        <v>303</v>
      </c>
    </row>
    <row r="97" spans="1:13" x14ac:dyDescent="0.2">
      <c r="A97" s="9" t="str">
        <f t="shared" si="6"/>
        <v>2000/2末</v>
      </c>
      <c r="B97" s="9" t="str">
        <f t="shared" si="6"/>
        <v>平成12/2末</v>
      </c>
      <c r="C97" s="16">
        <v>95</v>
      </c>
      <c r="D97" s="16">
        <v>98</v>
      </c>
      <c r="E97" s="17" t="s">
        <v>132</v>
      </c>
      <c r="F97" s="16">
        <v>198</v>
      </c>
      <c r="G97" s="16"/>
      <c r="H97" s="16">
        <v>197</v>
      </c>
      <c r="I97" s="16"/>
      <c r="J97" s="16">
        <v>395</v>
      </c>
      <c r="K97" s="16"/>
      <c r="L97" s="16">
        <v>139</v>
      </c>
      <c r="M97" s="6" t="s">
        <v>303</v>
      </c>
    </row>
    <row r="98" spans="1:13" x14ac:dyDescent="0.2">
      <c r="A98" s="7" t="str">
        <f t="shared" si="6"/>
        <v>2000/2末</v>
      </c>
      <c r="B98" s="7" t="str">
        <f t="shared" si="6"/>
        <v>平成12/2末</v>
      </c>
      <c r="C98" s="14">
        <v>96</v>
      </c>
      <c r="D98" s="14">
        <v>99</v>
      </c>
      <c r="E98" s="15" t="s">
        <v>133</v>
      </c>
      <c r="F98" s="14">
        <v>97</v>
      </c>
      <c r="G98" s="14"/>
      <c r="H98" s="14">
        <v>115</v>
      </c>
      <c r="I98" s="14"/>
      <c r="J98" s="14">
        <v>212</v>
      </c>
      <c r="K98" s="14"/>
      <c r="L98" s="14">
        <v>68</v>
      </c>
      <c r="M98" s="8" t="s">
        <v>303</v>
      </c>
    </row>
    <row r="99" spans="1:13" x14ac:dyDescent="0.2">
      <c r="A99" s="9" t="str">
        <f t="shared" si="6"/>
        <v>2000/2末</v>
      </c>
      <c r="B99" s="9" t="str">
        <f t="shared" si="6"/>
        <v>平成12/2末</v>
      </c>
      <c r="C99" s="16">
        <v>97</v>
      </c>
      <c r="D99" s="16">
        <v>120</v>
      </c>
      <c r="E99" s="17" t="s">
        <v>140</v>
      </c>
      <c r="F99" s="16">
        <v>43</v>
      </c>
      <c r="G99" s="16"/>
      <c r="H99" s="16">
        <v>45</v>
      </c>
      <c r="I99" s="16"/>
      <c r="J99" s="16">
        <v>88</v>
      </c>
      <c r="K99" s="16"/>
      <c r="L99" s="16">
        <v>27</v>
      </c>
      <c r="M99" s="6" t="s">
        <v>304</v>
      </c>
    </row>
    <row r="100" spans="1:13" x14ac:dyDescent="0.2">
      <c r="A100" s="7" t="str">
        <f t="shared" si="6"/>
        <v>2000/2末</v>
      </c>
      <c r="B100" s="7" t="str">
        <f t="shared" si="6"/>
        <v>平成12/2末</v>
      </c>
      <c r="C100" s="14">
        <v>98</v>
      </c>
      <c r="D100" s="14">
        <v>140</v>
      </c>
      <c r="E100" s="15" t="s">
        <v>141</v>
      </c>
      <c r="F100" s="14">
        <v>535</v>
      </c>
      <c r="G100" s="14"/>
      <c r="H100" s="14">
        <v>569</v>
      </c>
      <c r="I100" s="14"/>
      <c r="J100" s="14">
        <v>1104</v>
      </c>
      <c r="K100" s="14"/>
      <c r="L100" s="14">
        <v>362</v>
      </c>
      <c r="M100" s="8" t="s">
        <v>304</v>
      </c>
    </row>
    <row r="101" spans="1:13" x14ac:dyDescent="0.2">
      <c r="A101" s="9" t="str">
        <f t="shared" ref="A101:B116" si="7">A100</f>
        <v>2000/2末</v>
      </c>
      <c r="B101" s="9" t="str">
        <f t="shared" si="7"/>
        <v>平成12/2末</v>
      </c>
      <c r="C101" s="16">
        <v>99</v>
      </c>
      <c r="D101" s="16">
        <v>141</v>
      </c>
      <c r="E101" s="17" t="s">
        <v>142</v>
      </c>
      <c r="F101" s="16">
        <v>475</v>
      </c>
      <c r="G101" s="16"/>
      <c r="H101" s="16">
        <v>451</v>
      </c>
      <c r="I101" s="16"/>
      <c r="J101" s="16">
        <v>926</v>
      </c>
      <c r="K101" s="16"/>
      <c r="L101" s="16">
        <v>301</v>
      </c>
      <c r="M101" s="6" t="s">
        <v>304</v>
      </c>
    </row>
    <row r="102" spans="1:13" x14ac:dyDescent="0.2">
      <c r="A102" s="7" t="str">
        <f t="shared" si="7"/>
        <v>2000/2末</v>
      </c>
      <c r="B102" s="7" t="str">
        <f t="shared" si="7"/>
        <v>平成12/2末</v>
      </c>
      <c r="C102" s="14">
        <v>100</v>
      </c>
      <c r="D102" s="14">
        <v>142</v>
      </c>
      <c r="E102" s="15" t="s">
        <v>143</v>
      </c>
      <c r="F102" s="14">
        <v>541</v>
      </c>
      <c r="G102" s="14"/>
      <c r="H102" s="14">
        <v>577</v>
      </c>
      <c r="I102" s="14"/>
      <c r="J102" s="14">
        <v>1118</v>
      </c>
      <c r="K102" s="14"/>
      <c r="L102" s="14">
        <v>419</v>
      </c>
      <c r="M102" s="8" t="s">
        <v>304</v>
      </c>
    </row>
    <row r="103" spans="1:13" x14ac:dyDescent="0.2">
      <c r="A103" s="9" t="str">
        <f t="shared" si="7"/>
        <v>2000/2末</v>
      </c>
      <c r="B103" s="9" t="str">
        <f t="shared" si="7"/>
        <v>平成12/2末</v>
      </c>
      <c r="C103" s="16">
        <v>101</v>
      </c>
      <c r="D103" s="16">
        <v>143</v>
      </c>
      <c r="E103" s="17" t="s">
        <v>144</v>
      </c>
      <c r="F103" s="16">
        <v>366</v>
      </c>
      <c r="G103" s="16"/>
      <c r="H103" s="16">
        <v>359</v>
      </c>
      <c r="I103" s="16"/>
      <c r="J103" s="16">
        <v>725</v>
      </c>
      <c r="K103" s="16"/>
      <c r="L103" s="16">
        <v>337</v>
      </c>
      <c r="M103" s="6" t="s">
        <v>304</v>
      </c>
    </row>
    <row r="104" spans="1:13" x14ac:dyDescent="0.2">
      <c r="A104" s="7" t="str">
        <f t="shared" si="7"/>
        <v>2000/2末</v>
      </c>
      <c r="B104" s="7" t="str">
        <f t="shared" si="7"/>
        <v>平成12/2末</v>
      </c>
      <c r="C104" s="14">
        <v>102</v>
      </c>
      <c r="D104" s="14">
        <v>144</v>
      </c>
      <c r="E104" s="15" t="s">
        <v>145</v>
      </c>
      <c r="F104" s="14">
        <v>39</v>
      </c>
      <c r="G104" s="14"/>
      <c r="H104" s="14">
        <v>45</v>
      </c>
      <c r="I104" s="14"/>
      <c r="J104" s="14">
        <v>84</v>
      </c>
      <c r="K104" s="14"/>
      <c r="L104" s="14">
        <v>27</v>
      </c>
      <c r="M104" s="8" t="s">
        <v>304</v>
      </c>
    </row>
    <row r="105" spans="1:13" x14ac:dyDescent="0.2">
      <c r="A105" s="9" t="str">
        <f t="shared" si="7"/>
        <v>2000/2末</v>
      </c>
      <c r="B105" s="9" t="str">
        <f t="shared" si="7"/>
        <v>平成12/2末</v>
      </c>
      <c r="C105" s="16">
        <v>103</v>
      </c>
      <c r="D105" s="16">
        <v>145</v>
      </c>
      <c r="E105" s="17" t="s">
        <v>146</v>
      </c>
      <c r="F105" s="16">
        <v>267</v>
      </c>
      <c r="G105" s="16"/>
      <c r="H105" s="16">
        <v>248</v>
      </c>
      <c r="I105" s="16"/>
      <c r="J105" s="16">
        <v>515</v>
      </c>
      <c r="K105" s="16"/>
      <c r="L105" s="16">
        <v>173</v>
      </c>
      <c r="M105" s="6" t="s">
        <v>304</v>
      </c>
    </row>
    <row r="106" spans="1:13" x14ac:dyDescent="0.2">
      <c r="A106" s="7" t="str">
        <f t="shared" si="7"/>
        <v>2000/2末</v>
      </c>
      <c r="B106" s="7" t="str">
        <f t="shared" si="7"/>
        <v>平成12/2末</v>
      </c>
      <c r="C106" s="14">
        <v>104</v>
      </c>
      <c r="D106" s="14">
        <v>146</v>
      </c>
      <c r="E106" s="15" t="s">
        <v>147</v>
      </c>
      <c r="F106" s="14">
        <v>208</v>
      </c>
      <c r="G106" s="14"/>
      <c r="H106" s="14">
        <v>222</v>
      </c>
      <c r="I106" s="14"/>
      <c r="J106" s="14">
        <v>430</v>
      </c>
      <c r="K106" s="14"/>
      <c r="L106" s="14">
        <v>147</v>
      </c>
      <c r="M106" s="8" t="s">
        <v>304</v>
      </c>
    </row>
    <row r="107" spans="1:13" x14ac:dyDescent="0.2">
      <c r="A107" s="9" t="str">
        <f t="shared" si="7"/>
        <v>2000/2末</v>
      </c>
      <c r="B107" s="9" t="str">
        <f t="shared" si="7"/>
        <v>平成12/2末</v>
      </c>
      <c r="C107" s="16">
        <v>105</v>
      </c>
      <c r="D107" s="16">
        <v>147</v>
      </c>
      <c r="E107" s="17" t="s">
        <v>148</v>
      </c>
      <c r="F107" s="16">
        <v>133</v>
      </c>
      <c r="G107" s="16"/>
      <c r="H107" s="16">
        <v>147</v>
      </c>
      <c r="I107" s="16"/>
      <c r="J107" s="16">
        <v>280</v>
      </c>
      <c r="K107" s="16"/>
      <c r="L107" s="16">
        <v>80</v>
      </c>
      <c r="M107" s="6" t="s">
        <v>304</v>
      </c>
    </row>
    <row r="108" spans="1:13" x14ac:dyDescent="0.2">
      <c r="A108" s="7" t="str">
        <f t="shared" si="7"/>
        <v>2000/2末</v>
      </c>
      <c r="B108" s="7" t="str">
        <f t="shared" si="7"/>
        <v>平成12/2末</v>
      </c>
      <c r="C108" s="14">
        <v>106</v>
      </c>
      <c r="D108" s="14">
        <v>148</v>
      </c>
      <c r="E108" s="15" t="s">
        <v>149</v>
      </c>
      <c r="F108" s="14">
        <v>0</v>
      </c>
      <c r="G108" s="14"/>
      <c r="H108" s="14">
        <v>0</v>
      </c>
      <c r="I108" s="14"/>
      <c r="J108" s="14">
        <v>0</v>
      </c>
      <c r="K108" s="14"/>
      <c r="L108" s="14">
        <v>0</v>
      </c>
      <c r="M108" s="8" t="s">
        <v>304</v>
      </c>
    </row>
    <row r="109" spans="1:13" x14ac:dyDescent="0.2">
      <c r="A109" s="9" t="str">
        <f t="shared" si="7"/>
        <v>2000/2末</v>
      </c>
      <c r="B109" s="9" t="str">
        <f t="shared" si="7"/>
        <v>平成12/2末</v>
      </c>
      <c r="C109" s="16">
        <v>107</v>
      </c>
      <c r="D109" s="16">
        <v>110</v>
      </c>
      <c r="E109" s="17" t="s">
        <v>150</v>
      </c>
      <c r="F109" s="16">
        <v>249</v>
      </c>
      <c r="G109" s="16"/>
      <c r="H109" s="16">
        <v>285</v>
      </c>
      <c r="I109" s="16"/>
      <c r="J109" s="16">
        <v>534</v>
      </c>
      <c r="K109" s="16"/>
      <c r="L109" s="16">
        <v>169</v>
      </c>
      <c r="M109" s="6" t="s">
        <v>305</v>
      </c>
    </row>
    <row r="110" spans="1:13" x14ac:dyDescent="0.2">
      <c r="A110" s="7" t="str">
        <f t="shared" si="7"/>
        <v>2000/2末</v>
      </c>
      <c r="B110" s="7" t="str">
        <f t="shared" si="7"/>
        <v>平成12/2末</v>
      </c>
      <c r="C110" s="14">
        <v>108</v>
      </c>
      <c r="D110" s="14">
        <v>111</v>
      </c>
      <c r="E110" s="15" t="s">
        <v>151</v>
      </c>
      <c r="F110" s="14">
        <v>221</v>
      </c>
      <c r="G110" s="14"/>
      <c r="H110" s="14">
        <v>216</v>
      </c>
      <c r="I110" s="14"/>
      <c r="J110" s="14">
        <v>437</v>
      </c>
      <c r="K110" s="14"/>
      <c r="L110" s="14">
        <v>143</v>
      </c>
      <c r="M110" s="8" t="s">
        <v>305</v>
      </c>
    </row>
    <row r="111" spans="1:13" x14ac:dyDescent="0.2">
      <c r="A111" s="9" t="str">
        <f t="shared" si="7"/>
        <v>2000/2末</v>
      </c>
      <c r="B111" s="9" t="str">
        <f t="shared" si="7"/>
        <v>平成12/2末</v>
      </c>
      <c r="C111" s="16">
        <v>109</v>
      </c>
      <c r="D111" s="16">
        <v>112</v>
      </c>
      <c r="E111" s="17" t="s">
        <v>152</v>
      </c>
      <c r="F111" s="16">
        <v>101</v>
      </c>
      <c r="G111" s="16"/>
      <c r="H111" s="16">
        <v>104</v>
      </c>
      <c r="I111" s="16"/>
      <c r="J111" s="16">
        <v>205</v>
      </c>
      <c r="K111" s="16"/>
      <c r="L111" s="16">
        <v>54</v>
      </c>
      <c r="M111" s="6" t="s">
        <v>305</v>
      </c>
    </row>
    <row r="112" spans="1:13" x14ac:dyDescent="0.2">
      <c r="A112" s="7" t="str">
        <f t="shared" si="7"/>
        <v>2000/2末</v>
      </c>
      <c r="B112" s="7" t="str">
        <f t="shared" si="7"/>
        <v>平成12/2末</v>
      </c>
      <c r="C112" s="14">
        <v>110</v>
      </c>
      <c r="D112" s="14">
        <v>113</v>
      </c>
      <c r="E112" s="15" t="s">
        <v>623</v>
      </c>
      <c r="F112" s="14">
        <v>64</v>
      </c>
      <c r="G112" s="14"/>
      <c r="H112" s="14">
        <v>84</v>
      </c>
      <c r="I112" s="14"/>
      <c r="J112" s="14">
        <v>148</v>
      </c>
      <c r="K112" s="14"/>
      <c r="L112" s="14">
        <v>43</v>
      </c>
      <c r="M112" s="8" t="s">
        <v>305</v>
      </c>
    </row>
    <row r="113" spans="1:13" x14ac:dyDescent="0.2">
      <c r="A113" s="9" t="str">
        <f t="shared" si="7"/>
        <v>2000/2末</v>
      </c>
      <c r="B113" s="9" t="str">
        <f t="shared" si="7"/>
        <v>平成12/2末</v>
      </c>
      <c r="C113" s="16">
        <v>111</v>
      </c>
      <c r="D113" s="16">
        <v>114</v>
      </c>
      <c r="E113" s="17" t="s">
        <v>153</v>
      </c>
      <c r="F113" s="16">
        <v>255</v>
      </c>
      <c r="G113" s="16"/>
      <c r="H113" s="16">
        <v>242</v>
      </c>
      <c r="I113" s="16"/>
      <c r="J113" s="16">
        <v>497</v>
      </c>
      <c r="K113" s="16"/>
      <c r="L113" s="16">
        <v>148</v>
      </c>
      <c r="M113" s="6" t="s">
        <v>305</v>
      </c>
    </row>
    <row r="114" spans="1:13" x14ac:dyDescent="0.2">
      <c r="A114" s="7" t="str">
        <f t="shared" si="7"/>
        <v>2000/2末</v>
      </c>
      <c r="B114" s="7" t="str">
        <f t="shared" si="7"/>
        <v>平成12/2末</v>
      </c>
      <c r="C114" s="14">
        <v>112</v>
      </c>
      <c r="D114" s="14">
        <v>115</v>
      </c>
      <c r="E114" s="15" t="s">
        <v>154</v>
      </c>
      <c r="F114" s="14">
        <v>516</v>
      </c>
      <c r="G114" s="14"/>
      <c r="H114" s="14">
        <v>508</v>
      </c>
      <c r="I114" s="14"/>
      <c r="J114" s="14">
        <v>1024</v>
      </c>
      <c r="K114" s="14"/>
      <c r="L114" s="14">
        <v>341</v>
      </c>
      <c r="M114" s="8" t="s">
        <v>305</v>
      </c>
    </row>
    <row r="115" spans="1:13" x14ac:dyDescent="0.2">
      <c r="A115" s="9" t="str">
        <f t="shared" si="7"/>
        <v>2000/2末</v>
      </c>
      <c r="B115" s="9" t="str">
        <f t="shared" si="7"/>
        <v>平成12/2末</v>
      </c>
      <c r="C115" s="16">
        <v>113</v>
      </c>
      <c r="D115" s="16">
        <v>116</v>
      </c>
      <c r="E115" s="17" t="s">
        <v>155</v>
      </c>
      <c r="F115" s="16">
        <v>20</v>
      </c>
      <c r="G115" s="16"/>
      <c r="H115" s="16">
        <v>2</v>
      </c>
      <c r="I115" s="16"/>
      <c r="J115" s="16">
        <v>22</v>
      </c>
      <c r="K115" s="16"/>
      <c r="L115" s="16">
        <v>19</v>
      </c>
      <c r="M115" s="6" t="s">
        <v>305</v>
      </c>
    </row>
    <row r="116" spans="1:13" x14ac:dyDescent="0.2">
      <c r="A116" s="7" t="str">
        <f t="shared" si="7"/>
        <v>2000/2末</v>
      </c>
      <c r="B116" s="7" t="str">
        <f t="shared" si="7"/>
        <v>平成12/2末</v>
      </c>
      <c r="C116" s="14">
        <v>114</v>
      </c>
      <c r="D116" s="14">
        <v>117</v>
      </c>
      <c r="E116" s="15" t="s">
        <v>156</v>
      </c>
      <c r="F116" s="14">
        <v>0</v>
      </c>
      <c r="G116" s="14"/>
      <c r="H116" s="14">
        <v>0</v>
      </c>
      <c r="I116" s="14"/>
      <c r="J116" s="14">
        <v>0</v>
      </c>
      <c r="K116" s="14"/>
      <c r="L116" s="14">
        <v>0</v>
      </c>
      <c r="M116" s="8" t="s">
        <v>305</v>
      </c>
    </row>
    <row r="117" spans="1:13" x14ac:dyDescent="0.2">
      <c r="A117" s="9" t="str">
        <f t="shared" ref="A117:B132" si="8">A116</f>
        <v>2000/2末</v>
      </c>
      <c r="B117" s="9" t="str">
        <f t="shared" si="8"/>
        <v>平成12/2末</v>
      </c>
      <c r="C117" s="16">
        <v>115</v>
      </c>
      <c r="D117" s="16">
        <v>118</v>
      </c>
      <c r="E117" s="17" t="s">
        <v>157</v>
      </c>
      <c r="F117" s="16">
        <v>263</v>
      </c>
      <c r="G117" s="16"/>
      <c r="H117" s="16">
        <v>249</v>
      </c>
      <c r="I117" s="16"/>
      <c r="J117" s="16">
        <v>512</v>
      </c>
      <c r="K117" s="16"/>
      <c r="L117" s="16">
        <v>148</v>
      </c>
      <c r="M117" s="6" t="s">
        <v>305</v>
      </c>
    </row>
    <row r="118" spans="1:13" x14ac:dyDescent="0.2">
      <c r="A118" s="7" t="str">
        <f t="shared" si="8"/>
        <v>2000/2末</v>
      </c>
      <c r="B118" s="7" t="str">
        <f t="shared" si="8"/>
        <v>平成12/2末</v>
      </c>
      <c r="C118" s="14">
        <v>116</v>
      </c>
      <c r="D118" s="14">
        <v>119</v>
      </c>
      <c r="E118" s="15" t="s">
        <v>158</v>
      </c>
      <c r="F118" s="14">
        <v>1</v>
      </c>
      <c r="G118" s="14"/>
      <c r="H118" s="14">
        <v>1</v>
      </c>
      <c r="I118" s="14"/>
      <c r="J118" s="14">
        <v>2</v>
      </c>
      <c r="K118" s="14"/>
      <c r="L118" s="14">
        <v>1</v>
      </c>
      <c r="M118" s="8" t="s">
        <v>305</v>
      </c>
    </row>
    <row r="119" spans="1:13" x14ac:dyDescent="0.2">
      <c r="A119" s="9" t="str">
        <f t="shared" si="8"/>
        <v>2000/2末</v>
      </c>
      <c r="B119" s="9" t="str">
        <f t="shared" si="8"/>
        <v>平成12/2末</v>
      </c>
      <c r="C119" s="16">
        <v>117</v>
      </c>
      <c r="D119" s="16">
        <v>122</v>
      </c>
      <c r="E119" s="17" t="s">
        <v>159</v>
      </c>
      <c r="F119" s="16">
        <v>62</v>
      </c>
      <c r="G119" s="16"/>
      <c r="H119" s="16">
        <v>71</v>
      </c>
      <c r="I119" s="16"/>
      <c r="J119" s="16">
        <v>133</v>
      </c>
      <c r="K119" s="16"/>
      <c r="L119" s="16">
        <v>34</v>
      </c>
      <c r="M119" s="6" t="s">
        <v>305</v>
      </c>
    </row>
    <row r="120" spans="1:13" x14ac:dyDescent="0.2">
      <c r="A120" s="7" t="str">
        <f t="shared" si="8"/>
        <v>2000/2末</v>
      </c>
      <c r="B120" s="7" t="str">
        <f t="shared" si="8"/>
        <v>平成12/2末</v>
      </c>
      <c r="C120" s="14">
        <v>118</v>
      </c>
      <c r="D120" s="14">
        <v>123</v>
      </c>
      <c r="E120" s="15" t="s">
        <v>160</v>
      </c>
      <c r="F120" s="14">
        <v>412</v>
      </c>
      <c r="G120" s="14"/>
      <c r="H120" s="14">
        <v>418</v>
      </c>
      <c r="I120" s="14"/>
      <c r="J120" s="14">
        <v>830</v>
      </c>
      <c r="K120" s="14"/>
      <c r="L120" s="14">
        <v>245</v>
      </c>
      <c r="M120" s="8" t="s">
        <v>305</v>
      </c>
    </row>
    <row r="121" spans="1:13" x14ac:dyDescent="0.2">
      <c r="A121" s="9" t="str">
        <f t="shared" si="8"/>
        <v>2000/2末</v>
      </c>
      <c r="B121" s="9" t="str">
        <f t="shared" si="8"/>
        <v>平成12/2末</v>
      </c>
      <c r="C121" s="16">
        <v>119</v>
      </c>
      <c r="D121" s="16">
        <v>124</v>
      </c>
      <c r="E121" s="17" t="s">
        <v>161</v>
      </c>
      <c r="F121" s="16">
        <v>157</v>
      </c>
      <c r="G121" s="16"/>
      <c r="H121" s="16">
        <v>180</v>
      </c>
      <c r="I121" s="16"/>
      <c r="J121" s="16">
        <v>337</v>
      </c>
      <c r="K121" s="16"/>
      <c r="L121" s="16">
        <v>99</v>
      </c>
      <c r="M121" s="6" t="s">
        <v>305</v>
      </c>
    </row>
    <row r="122" spans="1:13" x14ac:dyDescent="0.2">
      <c r="A122" s="7" t="str">
        <f t="shared" si="8"/>
        <v>2000/2末</v>
      </c>
      <c r="B122" s="7" t="str">
        <f t="shared" si="8"/>
        <v>平成12/2末</v>
      </c>
      <c r="C122" s="14">
        <v>120</v>
      </c>
      <c r="D122" s="14">
        <v>125</v>
      </c>
      <c r="E122" s="15" t="s">
        <v>688</v>
      </c>
      <c r="F122" s="14">
        <v>314</v>
      </c>
      <c r="G122" s="14"/>
      <c r="H122" s="14">
        <v>323</v>
      </c>
      <c r="I122" s="14"/>
      <c r="J122" s="14">
        <v>637</v>
      </c>
      <c r="K122" s="14"/>
      <c r="L122" s="14">
        <v>183</v>
      </c>
      <c r="M122" s="8" t="s">
        <v>305</v>
      </c>
    </row>
    <row r="123" spans="1:13" x14ac:dyDescent="0.2">
      <c r="A123" s="9" t="str">
        <f t="shared" si="8"/>
        <v>2000/2末</v>
      </c>
      <c r="B123" s="9" t="str">
        <f t="shared" si="8"/>
        <v>平成12/2末</v>
      </c>
      <c r="C123" s="16">
        <v>121</v>
      </c>
      <c r="D123" s="16">
        <v>126</v>
      </c>
      <c r="E123" s="17" t="s">
        <v>163</v>
      </c>
      <c r="F123" s="16">
        <v>126</v>
      </c>
      <c r="G123" s="16"/>
      <c r="H123" s="16">
        <v>140</v>
      </c>
      <c r="I123" s="16"/>
      <c r="J123" s="16">
        <v>266</v>
      </c>
      <c r="K123" s="16"/>
      <c r="L123" s="16">
        <v>60</v>
      </c>
      <c r="M123" s="6" t="s">
        <v>305</v>
      </c>
    </row>
    <row r="124" spans="1:13" x14ac:dyDescent="0.2">
      <c r="A124" s="7" t="str">
        <f t="shared" si="8"/>
        <v>2000/2末</v>
      </c>
      <c r="B124" s="7" t="str">
        <f t="shared" si="8"/>
        <v>平成12/2末</v>
      </c>
      <c r="C124" s="14">
        <v>122</v>
      </c>
      <c r="D124" s="14">
        <v>127</v>
      </c>
      <c r="E124" s="15" t="s">
        <v>164</v>
      </c>
      <c r="F124" s="14">
        <v>36</v>
      </c>
      <c r="G124" s="14"/>
      <c r="H124" s="14">
        <v>43</v>
      </c>
      <c r="I124" s="14"/>
      <c r="J124" s="14">
        <v>79</v>
      </c>
      <c r="K124" s="14"/>
      <c r="L124" s="14">
        <v>20</v>
      </c>
      <c r="M124" s="8" t="s">
        <v>305</v>
      </c>
    </row>
    <row r="125" spans="1:13" x14ac:dyDescent="0.2">
      <c r="A125" s="9" t="str">
        <f t="shared" si="8"/>
        <v>2000/2末</v>
      </c>
      <c r="B125" s="9" t="str">
        <f t="shared" si="8"/>
        <v>平成12/2末</v>
      </c>
      <c r="C125" s="16">
        <v>123</v>
      </c>
      <c r="D125" s="16">
        <v>128</v>
      </c>
      <c r="E125" s="17" t="s">
        <v>165</v>
      </c>
      <c r="F125" s="16">
        <v>129</v>
      </c>
      <c r="G125" s="16"/>
      <c r="H125" s="16">
        <v>136</v>
      </c>
      <c r="I125" s="16"/>
      <c r="J125" s="16">
        <v>265</v>
      </c>
      <c r="K125" s="16"/>
      <c r="L125" s="16">
        <v>64</v>
      </c>
      <c r="M125" s="6" t="s">
        <v>305</v>
      </c>
    </row>
    <row r="126" spans="1:13" x14ac:dyDescent="0.2">
      <c r="A126" s="7" t="str">
        <f t="shared" si="8"/>
        <v>2000/2末</v>
      </c>
      <c r="B126" s="7" t="str">
        <f t="shared" si="8"/>
        <v>平成12/2末</v>
      </c>
      <c r="C126" s="14">
        <v>124</v>
      </c>
      <c r="D126" s="14">
        <v>129</v>
      </c>
      <c r="E126" s="15" t="s">
        <v>166</v>
      </c>
      <c r="F126" s="14">
        <v>95</v>
      </c>
      <c r="G126" s="14"/>
      <c r="H126" s="14">
        <v>108</v>
      </c>
      <c r="I126" s="14"/>
      <c r="J126" s="14">
        <v>203</v>
      </c>
      <c r="K126" s="14"/>
      <c r="L126" s="14">
        <v>47</v>
      </c>
      <c r="M126" s="8" t="s">
        <v>305</v>
      </c>
    </row>
    <row r="127" spans="1:13" x14ac:dyDescent="0.2">
      <c r="A127" s="9" t="str">
        <f t="shared" si="8"/>
        <v>2000/2末</v>
      </c>
      <c r="B127" s="9" t="str">
        <f t="shared" si="8"/>
        <v>平成12/2末</v>
      </c>
      <c r="C127" s="16">
        <v>125</v>
      </c>
      <c r="D127" s="16">
        <v>150</v>
      </c>
      <c r="E127" s="17" t="s">
        <v>169</v>
      </c>
      <c r="F127" s="16">
        <v>199</v>
      </c>
      <c r="G127" s="16"/>
      <c r="H127" s="16">
        <v>217</v>
      </c>
      <c r="I127" s="16"/>
      <c r="J127" s="16">
        <v>416</v>
      </c>
      <c r="K127" s="16"/>
      <c r="L127" s="16">
        <v>103</v>
      </c>
      <c r="M127" s="6" t="s">
        <v>306</v>
      </c>
    </row>
    <row r="128" spans="1:13" x14ac:dyDescent="0.2">
      <c r="A128" s="7" t="str">
        <f t="shared" si="8"/>
        <v>2000/2末</v>
      </c>
      <c r="B128" s="7" t="str">
        <f t="shared" si="8"/>
        <v>平成12/2末</v>
      </c>
      <c r="C128" s="14">
        <v>126</v>
      </c>
      <c r="D128" s="14">
        <v>151</v>
      </c>
      <c r="E128" s="15" t="s">
        <v>170</v>
      </c>
      <c r="F128" s="14">
        <v>407</v>
      </c>
      <c r="G128" s="14"/>
      <c r="H128" s="14">
        <v>401</v>
      </c>
      <c r="I128" s="14"/>
      <c r="J128" s="14">
        <v>808</v>
      </c>
      <c r="K128" s="14"/>
      <c r="L128" s="14">
        <v>227</v>
      </c>
      <c r="M128" s="8" t="s">
        <v>306</v>
      </c>
    </row>
    <row r="129" spans="1:13" x14ac:dyDescent="0.2">
      <c r="A129" s="9" t="str">
        <f t="shared" si="8"/>
        <v>2000/2末</v>
      </c>
      <c r="B129" s="9" t="str">
        <f t="shared" si="8"/>
        <v>平成12/2末</v>
      </c>
      <c r="C129" s="16">
        <v>127</v>
      </c>
      <c r="D129" s="16">
        <v>152</v>
      </c>
      <c r="E129" s="17" t="s">
        <v>171</v>
      </c>
      <c r="F129" s="16">
        <v>397</v>
      </c>
      <c r="G129" s="16"/>
      <c r="H129" s="16">
        <v>423</v>
      </c>
      <c r="I129" s="16"/>
      <c r="J129" s="16">
        <v>820</v>
      </c>
      <c r="K129" s="16"/>
      <c r="L129" s="16">
        <v>223</v>
      </c>
      <c r="M129" s="6" t="s">
        <v>306</v>
      </c>
    </row>
    <row r="130" spans="1:13" x14ac:dyDescent="0.2">
      <c r="A130" s="7" t="str">
        <f t="shared" si="8"/>
        <v>2000/2末</v>
      </c>
      <c r="B130" s="7" t="str">
        <f t="shared" si="8"/>
        <v>平成12/2末</v>
      </c>
      <c r="C130" s="14">
        <v>128</v>
      </c>
      <c r="D130" s="14">
        <v>153</v>
      </c>
      <c r="E130" s="15" t="s">
        <v>172</v>
      </c>
      <c r="F130" s="14">
        <v>188</v>
      </c>
      <c r="G130" s="14"/>
      <c r="H130" s="14">
        <v>194</v>
      </c>
      <c r="I130" s="14"/>
      <c r="J130" s="14">
        <v>382</v>
      </c>
      <c r="K130" s="14"/>
      <c r="L130" s="14">
        <v>107</v>
      </c>
      <c r="M130" s="8" t="s">
        <v>306</v>
      </c>
    </row>
    <row r="131" spans="1:13" x14ac:dyDescent="0.2">
      <c r="A131" s="9" t="str">
        <f t="shared" si="8"/>
        <v>2000/2末</v>
      </c>
      <c r="B131" s="9" t="str">
        <f t="shared" si="8"/>
        <v>平成12/2末</v>
      </c>
      <c r="C131" s="16">
        <v>129</v>
      </c>
      <c r="D131" s="16">
        <v>154</v>
      </c>
      <c r="E131" s="17" t="s">
        <v>173</v>
      </c>
      <c r="F131" s="16">
        <v>171</v>
      </c>
      <c r="G131" s="16"/>
      <c r="H131" s="16">
        <v>186</v>
      </c>
      <c r="I131" s="16"/>
      <c r="J131" s="16">
        <v>357</v>
      </c>
      <c r="K131" s="16"/>
      <c r="L131" s="16">
        <v>90</v>
      </c>
      <c r="M131" s="6" t="s">
        <v>306</v>
      </c>
    </row>
    <row r="132" spans="1:13" x14ac:dyDescent="0.2">
      <c r="A132" s="7" t="str">
        <f t="shared" si="8"/>
        <v>2000/2末</v>
      </c>
      <c r="B132" s="7" t="str">
        <f t="shared" si="8"/>
        <v>平成12/2末</v>
      </c>
      <c r="C132" s="14">
        <v>130</v>
      </c>
      <c r="D132" s="14">
        <v>155</v>
      </c>
      <c r="E132" s="15" t="s">
        <v>174</v>
      </c>
      <c r="F132" s="14">
        <v>136</v>
      </c>
      <c r="G132" s="14"/>
      <c r="H132" s="14">
        <v>130</v>
      </c>
      <c r="I132" s="14"/>
      <c r="J132" s="14">
        <v>266</v>
      </c>
      <c r="K132" s="14"/>
      <c r="L132" s="14">
        <v>86</v>
      </c>
      <c r="M132" s="8" t="s">
        <v>306</v>
      </c>
    </row>
    <row r="133" spans="1:13" x14ac:dyDescent="0.2">
      <c r="A133" s="9" t="str">
        <f t="shared" ref="A133:B148" si="9">A132</f>
        <v>2000/2末</v>
      </c>
      <c r="B133" s="9" t="str">
        <f t="shared" si="9"/>
        <v>平成12/2末</v>
      </c>
      <c r="C133" s="16">
        <v>131</v>
      </c>
      <c r="D133" s="16">
        <v>157</v>
      </c>
      <c r="E133" s="17" t="s">
        <v>175</v>
      </c>
      <c r="F133" s="16">
        <v>98</v>
      </c>
      <c r="G133" s="16"/>
      <c r="H133" s="16">
        <v>99</v>
      </c>
      <c r="I133" s="16"/>
      <c r="J133" s="16">
        <v>197</v>
      </c>
      <c r="K133" s="16"/>
      <c r="L133" s="16">
        <v>188</v>
      </c>
      <c r="M133" s="6" t="s">
        <v>306</v>
      </c>
    </row>
    <row r="134" spans="1:13" x14ac:dyDescent="0.2">
      <c r="A134" s="7" t="str">
        <f t="shared" si="9"/>
        <v>2000/2末</v>
      </c>
      <c r="B134" s="7" t="str">
        <f t="shared" si="9"/>
        <v>平成12/2末</v>
      </c>
      <c r="C134" s="14">
        <v>132</v>
      </c>
      <c r="D134" s="14">
        <v>158</v>
      </c>
      <c r="E134" s="15" t="s">
        <v>176</v>
      </c>
      <c r="F134" s="14">
        <v>20</v>
      </c>
      <c r="G134" s="14"/>
      <c r="H134" s="14">
        <v>80</v>
      </c>
      <c r="I134" s="14"/>
      <c r="J134" s="14">
        <v>100</v>
      </c>
      <c r="K134" s="14"/>
      <c r="L134" s="14">
        <v>100</v>
      </c>
      <c r="M134" s="8" t="s">
        <v>306</v>
      </c>
    </row>
    <row r="135" spans="1:13" x14ac:dyDescent="0.2">
      <c r="A135" s="9" t="str">
        <f t="shared" si="9"/>
        <v>2000/2末</v>
      </c>
      <c r="B135" s="9" t="str">
        <f t="shared" si="9"/>
        <v>平成12/2末</v>
      </c>
      <c r="C135" s="16">
        <v>133</v>
      </c>
      <c r="D135" s="16">
        <v>159</v>
      </c>
      <c r="E135" s="17" t="s">
        <v>177</v>
      </c>
      <c r="F135" s="16">
        <v>26</v>
      </c>
      <c r="G135" s="16"/>
      <c r="H135" s="16">
        <v>53</v>
      </c>
      <c r="I135" s="16"/>
      <c r="J135" s="16">
        <v>79</v>
      </c>
      <c r="K135" s="16"/>
      <c r="L135" s="16">
        <v>75</v>
      </c>
      <c r="M135" s="6" t="s">
        <v>307</v>
      </c>
    </row>
    <row r="136" spans="1:13" x14ac:dyDescent="0.2">
      <c r="A136" s="7" t="str">
        <f t="shared" si="9"/>
        <v>2000/2末</v>
      </c>
      <c r="B136" s="7" t="str">
        <f t="shared" si="9"/>
        <v>平成12/2末</v>
      </c>
      <c r="C136" s="14">
        <v>134</v>
      </c>
      <c r="D136" s="14">
        <v>160</v>
      </c>
      <c r="E136" s="15" t="s">
        <v>624</v>
      </c>
      <c r="F136" s="14">
        <v>98</v>
      </c>
      <c r="G136" s="14"/>
      <c r="H136" s="14">
        <v>90</v>
      </c>
      <c r="I136" s="14"/>
      <c r="J136" s="14">
        <v>188</v>
      </c>
      <c r="K136" s="14"/>
      <c r="L136" s="14">
        <v>82</v>
      </c>
      <c r="M136" s="8" t="s">
        <v>307</v>
      </c>
    </row>
    <row r="137" spans="1:13" x14ac:dyDescent="0.2">
      <c r="A137" s="9" t="str">
        <f t="shared" si="9"/>
        <v>2000/2末</v>
      </c>
      <c r="B137" s="9" t="str">
        <f t="shared" si="9"/>
        <v>平成12/2末</v>
      </c>
      <c r="C137" s="16">
        <v>135</v>
      </c>
      <c r="D137" s="16">
        <v>161</v>
      </c>
      <c r="E137" s="17" t="s">
        <v>178</v>
      </c>
      <c r="F137" s="16">
        <v>184</v>
      </c>
      <c r="G137" s="16"/>
      <c r="H137" s="16">
        <v>172</v>
      </c>
      <c r="I137" s="16"/>
      <c r="J137" s="16">
        <v>356</v>
      </c>
      <c r="K137" s="16"/>
      <c r="L137" s="16">
        <v>120</v>
      </c>
      <c r="M137" s="6" t="s">
        <v>307</v>
      </c>
    </row>
    <row r="138" spans="1:13" x14ac:dyDescent="0.2">
      <c r="A138" s="7" t="str">
        <f t="shared" si="9"/>
        <v>2000/2末</v>
      </c>
      <c r="B138" s="7" t="str">
        <f t="shared" si="9"/>
        <v>平成12/2末</v>
      </c>
      <c r="C138" s="14">
        <v>136</v>
      </c>
      <c r="D138" s="14">
        <v>162</v>
      </c>
      <c r="E138" s="15" t="s">
        <v>179</v>
      </c>
      <c r="F138" s="14">
        <v>106</v>
      </c>
      <c r="G138" s="14"/>
      <c r="H138" s="14">
        <v>96</v>
      </c>
      <c r="I138" s="14"/>
      <c r="J138" s="14">
        <v>202</v>
      </c>
      <c r="K138" s="14"/>
      <c r="L138" s="14">
        <v>75</v>
      </c>
      <c r="M138" s="8" t="s">
        <v>307</v>
      </c>
    </row>
    <row r="139" spans="1:13" x14ac:dyDescent="0.2">
      <c r="A139" s="9" t="str">
        <f t="shared" si="9"/>
        <v>2000/2末</v>
      </c>
      <c r="B139" s="9" t="str">
        <f t="shared" si="9"/>
        <v>平成12/2末</v>
      </c>
      <c r="C139" s="16">
        <v>137</v>
      </c>
      <c r="D139" s="16">
        <v>163</v>
      </c>
      <c r="E139" s="17" t="s">
        <v>180</v>
      </c>
      <c r="F139" s="16">
        <v>64</v>
      </c>
      <c r="G139" s="16"/>
      <c r="H139" s="16">
        <v>64</v>
      </c>
      <c r="I139" s="16"/>
      <c r="J139" s="16">
        <v>128</v>
      </c>
      <c r="K139" s="16"/>
      <c r="L139" s="16">
        <v>38</v>
      </c>
      <c r="M139" s="6" t="s">
        <v>307</v>
      </c>
    </row>
    <row r="140" spans="1:13" x14ac:dyDescent="0.2">
      <c r="A140" s="7" t="str">
        <f t="shared" si="9"/>
        <v>2000/2末</v>
      </c>
      <c r="B140" s="7" t="str">
        <f t="shared" si="9"/>
        <v>平成12/2末</v>
      </c>
      <c r="C140" s="14">
        <v>138</v>
      </c>
      <c r="D140" s="14">
        <v>164</v>
      </c>
      <c r="E140" s="15" t="s">
        <v>181</v>
      </c>
      <c r="F140" s="14">
        <v>94</v>
      </c>
      <c r="G140" s="14"/>
      <c r="H140" s="14">
        <v>109</v>
      </c>
      <c r="I140" s="14"/>
      <c r="J140" s="14">
        <v>203</v>
      </c>
      <c r="K140" s="14"/>
      <c r="L140" s="14">
        <v>58</v>
      </c>
      <c r="M140" s="8" t="s">
        <v>307</v>
      </c>
    </row>
    <row r="141" spans="1:13" x14ac:dyDescent="0.2">
      <c r="A141" s="9" t="str">
        <f t="shared" si="9"/>
        <v>2000/2末</v>
      </c>
      <c r="B141" s="9" t="str">
        <f t="shared" si="9"/>
        <v>平成12/2末</v>
      </c>
      <c r="C141" s="16">
        <v>139</v>
      </c>
      <c r="D141" s="16">
        <v>165</v>
      </c>
      <c r="E141" s="17" t="s">
        <v>182</v>
      </c>
      <c r="F141" s="16">
        <v>72</v>
      </c>
      <c r="G141" s="16"/>
      <c r="H141" s="16">
        <v>79</v>
      </c>
      <c r="I141" s="16"/>
      <c r="J141" s="16">
        <v>151</v>
      </c>
      <c r="K141" s="16"/>
      <c r="L141" s="16">
        <v>41</v>
      </c>
      <c r="M141" s="6" t="s">
        <v>307</v>
      </c>
    </row>
    <row r="142" spans="1:13" x14ac:dyDescent="0.2">
      <c r="A142" s="7" t="str">
        <f t="shared" si="9"/>
        <v>2000/2末</v>
      </c>
      <c r="B142" s="7" t="str">
        <f t="shared" si="9"/>
        <v>平成12/2末</v>
      </c>
      <c r="C142" s="14">
        <v>140</v>
      </c>
      <c r="D142" s="14">
        <v>166</v>
      </c>
      <c r="E142" s="15" t="s">
        <v>183</v>
      </c>
      <c r="F142" s="14">
        <v>181</v>
      </c>
      <c r="G142" s="14"/>
      <c r="H142" s="14">
        <v>204</v>
      </c>
      <c r="I142" s="14"/>
      <c r="J142" s="14">
        <v>385</v>
      </c>
      <c r="K142" s="14"/>
      <c r="L142" s="14">
        <v>107</v>
      </c>
      <c r="M142" s="8" t="s">
        <v>307</v>
      </c>
    </row>
    <row r="143" spans="1:13" x14ac:dyDescent="0.2">
      <c r="A143" s="9" t="str">
        <f t="shared" si="9"/>
        <v>2000/2末</v>
      </c>
      <c r="B143" s="9" t="str">
        <f t="shared" si="9"/>
        <v>平成12/2末</v>
      </c>
      <c r="C143" s="16">
        <v>141</v>
      </c>
      <c r="D143" s="16">
        <v>167</v>
      </c>
      <c r="E143" s="17" t="s">
        <v>184</v>
      </c>
      <c r="F143" s="16">
        <v>205</v>
      </c>
      <c r="G143" s="16"/>
      <c r="H143" s="16">
        <v>200</v>
      </c>
      <c r="I143" s="16"/>
      <c r="J143" s="16">
        <v>405</v>
      </c>
      <c r="K143" s="16"/>
      <c r="L143" s="16">
        <v>119</v>
      </c>
      <c r="M143" s="6" t="s">
        <v>307</v>
      </c>
    </row>
    <row r="144" spans="1:13" x14ac:dyDescent="0.2">
      <c r="A144" s="7" t="str">
        <f t="shared" si="9"/>
        <v>2000/2末</v>
      </c>
      <c r="B144" s="7" t="str">
        <f t="shared" si="9"/>
        <v>平成12/2末</v>
      </c>
      <c r="C144" s="14">
        <v>142</v>
      </c>
      <c r="D144" s="14">
        <v>168</v>
      </c>
      <c r="E144" s="15" t="s">
        <v>185</v>
      </c>
      <c r="F144" s="14">
        <v>349</v>
      </c>
      <c r="G144" s="14"/>
      <c r="H144" s="14">
        <v>314</v>
      </c>
      <c r="I144" s="14"/>
      <c r="J144" s="14">
        <v>663</v>
      </c>
      <c r="K144" s="14"/>
      <c r="L144" s="14">
        <v>223</v>
      </c>
      <c r="M144" s="8" t="s">
        <v>307</v>
      </c>
    </row>
    <row r="145" spans="1:13" x14ac:dyDescent="0.2">
      <c r="A145" s="9" t="str">
        <f t="shared" si="9"/>
        <v>2000/2末</v>
      </c>
      <c r="B145" s="9" t="str">
        <f t="shared" si="9"/>
        <v>平成12/2末</v>
      </c>
      <c r="C145" s="16">
        <v>143</v>
      </c>
      <c r="D145" s="16">
        <v>169</v>
      </c>
      <c r="E145" s="17" t="s">
        <v>186</v>
      </c>
      <c r="F145" s="16">
        <v>190</v>
      </c>
      <c r="G145" s="16"/>
      <c r="H145" s="16">
        <v>200</v>
      </c>
      <c r="I145" s="16"/>
      <c r="J145" s="16">
        <v>390</v>
      </c>
      <c r="K145" s="16"/>
      <c r="L145" s="16">
        <v>126</v>
      </c>
      <c r="M145" s="6" t="s">
        <v>307</v>
      </c>
    </row>
    <row r="146" spans="1:13" x14ac:dyDescent="0.2">
      <c r="A146" s="7" t="str">
        <f t="shared" si="9"/>
        <v>2000/2末</v>
      </c>
      <c r="B146" s="7" t="str">
        <f t="shared" si="9"/>
        <v>平成12/2末</v>
      </c>
      <c r="C146" s="14">
        <v>144</v>
      </c>
      <c r="D146" s="14">
        <v>170</v>
      </c>
      <c r="E146" s="15" t="s">
        <v>187</v>
      </c>
      <c r="F146" s="14">
        <v>549</v>
      </c>
      <c r="G146" s="14"/>
      <c r="H146" s="14">
        <v>569</v>
      </c>
      <c r="I146" s="14"/>
      <c r="J146" s="14">
        <v>1118</v>
      </c>
      <c r="K146" s="14"/>
      <c r="L146" s="14">
        <v>310</v>
      </c>
      <c r="M146" s="8" t="s">
        <v>307</v>
      </c>
    </row>
    <row r="147" spans="1:13" x14ac:dyDescent="0.2">
      <c r="A147" s="9" t="str">
        <f t="shared" si="9"/>
        <v>2000/2末</v>
      </c>
      <c r="B147" s="9" t="str">
        <f t="shared" si="9"/>
        <v>平成12/2末</v>
      </c>
      <c r="C147" s="16">
        <v>145</v>
      </c>
      <c r="D147" s="16">
        <v>171</v>
      </c>
      <c r="E147" s="17" t="s">
        <v>188</v>
      </c>
      <c r="F147" s="16">
        <v>337</v>
      </c>
      <c r="G147" s="16"/>
      <c r="H147" s="16">
        <v>339</v>
      </c>
      <c r="I147" s="16"/>
      <c r="J147" s="16">
        <v>676</v>
      </c>
      <c r="K147" s="16"/>
      <c r="L147" s="16">
        <v>177</v>
      </c>
      <c r="M147" s="6" t="s">
        <v>307</v>
      </c>
    </row>
    <row r="148" spans="1:13" x14ac:dyDescent="0.2">
      <c r="A148" s="7" t="str">
        <f t="shared" si="9"/>
        <v>2000/2末</v>
      </c>
      <c r="B148" s="7" t="str">
        <f t="shared" si="9"/>
        <v>平成12/2末</v>
      </c>
      <c r="C148" s="14">
        <v>146</v>
      </c>
      <c r="D148" s="14">
        <v>172</v>
      </c>
      <c r="E148" s="15" t="s">
        <v>189</v>
      </c>
      <c r="F148" s="14">
        <v>489</v>
      </c>
      <c r="G148" s="14"/>
      <c r="H148" s="14">
        <v>472</v>
      </c>
      <c r="I148" s="14"/>
      <c r="J148" s="14">
        <v>961</v>
      </c>
      <c r="K148" s="14"/>
      <c r="L148" s="14">
        <v>299</v>
      </c>
      <c r="M148" s="8" t="s">
        <v>307</v>
      </c>
    </row>
    <row r="149" spans="1:13" x14ac:dyDescent="0.2">
      <c r="A149" s="9" t="str">
        <f t="shared" ref="A149:B164" si="10">A148</f>
        <v>2000/2末</v>
      </c>
      <c r="B149" s="9" t="str">
        <f t="shared" si="10"/>
        <v>平成12/2末</v>
      </c>
      <c r="C149" s="16">
        <v>147</v>
      </c>
      <c r="D149" s="16">
        <v>173</v>
      </c>
      <c r="E149" s="17" t="s">
        <v>190</v>
      </c>
      <c r="F149" s="16">
        <v>307</v>
      </c>
      <c r="G149" s="16"/>
      <c r="H149" s="16">
        <v>287</v>
      </c>
      <c r="I149" s="16"/>
      <c r="J149" s="16">
        <v>594</v>
      </c>
      <c r="K149" s="16"/>
      <c r="L149" s="16">
        <v>169</v>
      </c>
      <c r="M149" s="6" t="s">
        <v>307</v>
      </c>
    </row>
    <row r="150" spans="1:13" x14ac:dyDescent="0.2">
      <c r="A150" s="7" t="str">
        <f t="shared" si="10"/>
        <v>2000/2末</v>
      </c>
      <c r="B150" s="7" t="str">
        <f t="shared" si="10"/>
        <v>平成12/2末</v>
      </c>
      <c r="C150" s="14">
        <v>148</v>
      </c>
      <c r="D150" s="14">
        <v>174</v>
      </c>
      <c r="E150" s="15" t="s">
        <v>625</v>
      </c>
      <c r="F150" s="14">
        <v>1</v>
      </c>
      <c r="G150" s="14"/>
      <c r="H150" s="14">
        <v>2</v>
      </c>
      <c r="I150" s="14"/>
      <c r="J150" s="14">
        <v>3</v>
      </c>
      <c r="K150" s="14"/>
      <c r="L150" s="14">
        <v>1</v>
      </c>
      <c r="M150" s="8" t="s">
        <v>307</v>
      </c>
    </row>
    <row r="151" spans="1:13" x14ac:dyDescent="0.2">
      <c r="A151" s="9" t="str">
        <f t="shared" si="10"/>
        <v>2000/2末</v>
      </c>
      <c r="B151" s="9" t="str">
        <f t="shared" si="10"/>
        <v>平成12/2末</v>
      </c>
      <c r="C151" s="16">
        <v>149</v>
      </c>
      <c r="D151" s="16">
        <v>175</v>
      </c>
      <c r="E151" s="17" t="s">
        <v>626</v>
      </c>
      <c r="F151" s="16">
        <v>225</v>
      </c>
      <c r="G151" s="16"/>
      <c r="H151" s="16">
        <v>214</v>
      </c>
      <c r="I151" s="16"/>
      <c r="J151" s="16">
        <v>439</v>
      </c>
      <c r="K151" s="16"/>
      <c r="L151" s="16">
        <v>146</v>
      </c>
      <c r="M151" s="6" t="s">
        <v>307</v>
      </c>
    </row>
    <row r="152" spans="1:13" x14ac:dyDescent="0.2">
      <c r="A152" s="7" t="str">
        <f t="shared" si="10"/>
        <v>2000/2末</v>
      </c>
      <c r="B152" s="7" t="str">
        <f t="shared" si="10"/>
        <v>平成12/2末</v>
      </c>
      <c r="C152" s="14">
        <v>150</v>
      </c>
      <c r="D152" s="14">
        <v>176</v>
      </c>
      <c r="E152" s="15" t="s">
        <v>627</v>
      </c>
      <c r="F152" s="14">
        <v>145</v>
      </c>
      <c r="G152" s="14"/>
      <c r="H152" s="14">
        <v>158</v>
      </c>
      <c r="I152" s="14"/>
      <c r="J152" s="14">
        <v>303</v>
      </c>
      <c r="K152" s="14"/>
      <c r="L152" s="14">
        <v>96</v>
      </c>
      <c r="M152" s="8" t="s">
        <v>307</v>
      </c>
    </row>
    <row r="153" spans="1:13" x14ac:dyDescent="0.2">
      <c r="A153" s="9" t="str">
        <f t="shared" si="10"/>
        <v>2000/2末</v>
      </c>
      <c r="B153" s="9" t="str">
        <f t="shared" si="10"/>
        <v>平成12/2末</v>
      </c>
      <c r="C153" s="16">
        <v>151</v>
      </c>
      <c r="D153" s="16">
        <v>177</v>
      </c>
      <c r="E153" s="17" t="s">
        <v>191</v>
      </c>
      <c r="F153" s="16">
        <v>70</v>
      </c>
      <c r="G153" s="16"/>
      <c r="H153" s="16">
        <v>71</v>
      </c>
      <c r="I153" s="16"/>
      <c r="J153" s="16">
        <v>141</v>
      </c>
      <c r="K153" s="16"/>
      <c r="L153" s="16">
        <v>48</v>
      </c>
      <c r="M153" s="6" t="s">
        <v>307</v>
      </c>
    </row>
    <row r="154" spans="1:13" x14ac:dyDescent="0.2">
      <c r="A154" s="7" t="str">
        <f t="shared" si="10"/>
        <v>2000/2末</v>
      </c>
      <c r="B154" s="7" t="str">
        <f t="shared" si="10"/>
        <v>平成12/2末</v>
      </c>
      <c r="C154" s="14">
        <v>152</v>
      </c>
      <c r="D154" s="14">
        <v>178</v>
      </c>
      <c r="E154" s="15" t="s">
        <v>192</v>
      </c>
      <c r="F154" s="14">
        <v>61</v>
      </c>
      <c r="G154" s="14"/>
      <c r="H154" s="14">
        <v>67</v>
      </c>
      <c r="I154" s="14"/>
      <c r="J154" s="14">
        <v>128</v>
      </c>
      <c r="K154" s="14"/>
      <c r="L154" s="14">
        <v>42</v>
      </c>
      <c r="M154" s="8" t="s">
        <v>307</v>
      </c>
    </row>
    <row r="155" spans="1:13" x14ac:dyDescent="0.2">
      <c r="A155" s="9" t="str">
        <f t="shared" si="10"/>
        <v>2000/2末</v>
      </c>
      <c r="B155" s="9" t="str">
        <f t="shared" si="10"/>
        <v>平成12/2末</v>
      </c>
      <c r="C155" s="16">
        <v>153</v>
      </c>
      <c r="D155" s="16">
        <v>179</v>
      </c>
      <c r="E155" s="17" t="s">
        <v>193</v>
      </c>
      <c r="F155" s="16">
        <v>218</v>
      </c>
      <c r="G155" s="16"/>
      <c r="H155" s="16">
        <v>230</v>
      </c>
      <c r="I155" s="16"/>
      <c r="J155" s="16">
        <v>448</v>
      </c>
      <c r="K155" s="16"/>
      <c r="L155" s="16">
        <v>150</v>
      </c>
      <c r="M155" s="6" t="s">
        <v>307</v>
      </c>
    </row>
    <row r="156" spans="1:13" x14ac:dyDescent="0.2">
      <c r="A156" s="7" t="str">
        <f t="shared" si="10"/>
        <v>2000/2末</v>
      </c>
      <c r="B156" s="7" t="str">
        <f t="shared" si="10"/>
        <v>平成12/2末</v>
      </c>
      <c r="C156" s="14">
        <v>154</v>
      </c>
      <c r="D156" s="14">
        <v>180</v>
      </c>
      <c r="E156" s="15" t="s">
        <v>196</v>
      </c>
      <c r="F156" s="14">
        <v>136</v>
      </c>
      <c r="G156" s="14"/>
      <c r="H156" s="14">
        <v>154</v>
      </c>
      <c r="I156" s="14"/>
      <c r="J156" s="14">
        <v>290</v>
      </c>
      <c r="K156" s="14"/>
      <c r="L156" s="14">
        <v>69</v>
      </c>
      <c r="M156" s="8" t="s">
        <v>308</v>
      </c>
    </row>
    <row r="157" spans="1:13" x14ac:dyDescent="0.2">
      <c r="A157" s="9" t="str">
        <f t="shared" si="10"/>
        <v>2000/2末</v>
      </c>
      <c r="B157" s="9" t="str">
        <f t="shared" si="10"/>
        <v>平成12/2末</v>
      </c>
      <c r="C157" s="16">
        <v>155</v>
      </c>
      <c r="D157" s="16">
        <v>181</v>
      </c>
      <c r="E157" s="17" t="s">
        <v>197</v>
      </c>
      <c r="F157" s="16">
        <v>36</v>
      </c>
      <c r="G157" s="16"/>
      <c r="H157" s="16">
        <v>37</v>
      </c>
      <c r="I157" s="16"/>
      <c r="J157" s="16">
        <v>73</v>
      </c>
      <c r="K157" s="16"/>
      <c r="L157" s="16">
        <v>16</v>
      </c>
      <c r="M157" s="6" t="s">
        <v>308</v>
      </c>
    </row>
    <row r="158" spans="1:13" x14ac:dyDescent="0.2">
      <c r="A158" s="7" t="str">
        <f t="shared" si="10"/>
        <v>2000/2末</v>
      </c>
      <c r="B158" s="7" t="str">
        <f t="shared" si="10"/>
        <v>平成12/2末</v>
      </c>
      <c r="C158" s="14">
        <v>156</v>
      </c>
      <c r="D158" s="14">
        <v>182</v>
      </c>
      <c r="E158" s="15" t="s">
        <v>198</v>
      </c>
      <c r="F158" s="14">
        <v>0</v>
      </c>
      <c r="G158" s="14"/>
      <c r="H158" s="14">
        <v>0</v>
      </c>
      <c r="I158" s="14"/>
      <c r="J158" s="14">
        <v>0</v>
      </c>
      <c r="K158" s="14"/>
      <c r="L158" s="14">
        <v>0</v>
      </c>
      <c r="M158" s="8" t="s">
        <v>308</v>
      </c>
    </row>
    <row r="159" spans="1:13" x14ac:dyDescent="0.2">
      <c r="A159" s="9" t="str">
        <f t="shared" si="10"/>
        <v>2000/2末</v>
      </c>
      <c r="B159" s="9" t="str">
        <f t="shared" si="10"/>
        <v>平成12/2末</v>
      </c>
      <c r="C159" s="16">
        <v>157</v>
      </c>
      <c r="D159" s="16">
        <v>183</v>
      </c>
      <c r="E159" s="17" t="s">
        <v>199</v>
      </c>
      <c r="F159" s="16">
        <v>504</v>
      </c>
      <c r="G159" s="16"/>
      <c r="H159" s="16">
        <v>541</v>
      </c>
      <c r="I159" s="16"/>
      <c r="J159" s="16">
        <v>1045</v>
      </c>
      <c r="K159" s="16"/>
      <c r="L159" s="16">
        <v>276</v>
      </c>
      <c r="M159" s="6" t="s">
        <v>308</v>
      </c>
    </row>
    <row r="160" spans="1:13" x14ac:dyDescent="0.2">
      <c r="A160" s="7" t="str">
        <f t="shared" si="10"/>
        <v>2000/2末</v>
      </c>
      <c r="B160" s="7" t="str">
        <f t="shared" si="10"/>
        <v>平成12/2末</v>
      </c>
      <c r="C160" s="14">
        <v>158</v>
      </c>
      <c r="D160" s="14">
        <v>184</v>
      </c>
      <c r="E160" s="15" t="s">
        <v>200</v>
      </c>
      <c r="F160" s="14">
        <v>163</v>
      </c>
      <c r="G160" s="14"/>
      <c r="H160" s="14">
        <v>148</v>
      </c>
      <c r="I160" s="14"/>
      <c r="J160" s="14">
        <v>311</v>
      </c>
      <c r="K160" s="14"/>
      <c r="L160" s="14">
        <v>81</v>
      </c>
      <c r="M160" s="8" t="s">
        <v>308</v>
      </c>
    </row>
    <row r="161" spans="1:13" x14ac:dyDescent="0.2">
      <c r="A161" s="9" t="str">
        <f t="shared" si="10"/>
        <v>2000/2末</v>
      </c>
      <c r="B161" s="9" t="str">
        <f t="shared" si="10"/>
        <v>平成12/2末</v>
      </c>
      <c r="C161" s="16">
        <v>159</v>
      </c>
      <c r="D161" s="16">
        <v>185</v>
      </c>
      <c r="E161" s="17" t="s">
        <v>201</v>
      </c>
      <c r="F161" s="16">
        <v>134</v>
      </c>
      <c r="G161" s="16"/>
      <c r="H161" s="16">
        <v>143</v>
      </c>
      <c r="I161" s="16"/>
      <c r="J161" s="16">
        <v>277</v>
      </c>
      <c r="K161" s="16"/>
      <c r="L161" s="16">
        <v>79</v>
      </c>
      <c r="M161" s="6" t="s">
        <v>308</v>
      </c>
    </row>
    <row r="162" spans="1:13" x14ac:dyDescent="0.2">
      <c r="A162" s="7" t="str">
        <f t="shared" si="10"/>
        <v>2000/2末</v>
      </c>
      <c r="B162" s="7" t="str">
        <f t="shared" si="10"/>
        <v>平成12/2末</v>
      </c>
      <c r="C162" s="14">
        <v>160</v>
      </c>
      <c r="D162" s="14">
        <v>186</v>
      </c>
      <c r="E162" s="15" t="s">
        <v>202</v>
      </c>
      <c r="F162" s="14">
        <v>236</v>
      </c>
      <c r="G162" s="14"/>
      <c r="H162" s="14">
        <v>222</v>
      </c>
      <c r="I162" s="14"/>
      <c r="J162" s="14">
        <v>458</v>
      </c>
      <c r="K162" s="14"/>
      <c r="L162" s="14">
        <v>165</v>
      </c>
      <c r="M162" s="8" t="s">
        <v>308</v>
      </c>
    </row>
    <row r="163" spans="1:13" x14ac:dyDescent="0.2">
      <c r="A163" s="9" t="str">
        <f t="shared" si="10"/>
        <v>2000/2末</v>
      </c>
      <c r="B163" s="9" t="str">
        <f t="shared" si="10"/>
        <v>平成12/2末</v>
      </c>
      <c r="C163" s="16">
        <v>161</v>
      </c>
      <c r="D163" s="16">
        <v>187</v>
      </c>
      <c r="E163" s="17" t="s">
        <v>203</v>
      </c>
      <c r="F163" s="16">
        <v>211</v>
      </c>
      <c r="G163" s="16"/>
      <c r="H163" s="16">
        <v>196</v>
      </c>
      <c r="I163" s="16"/>
      <c r="J163" s="16">
        <v>407</v>
      </c>
      <c r="K163" s="16"/>
      <c r="L163" s="16">
        <v>139</v>
      </c>
      <c r="M163" s="6" t="s">
        <v>308</v>
      </c>
    </row>
    <row r="164" spans="1:13" x14ac:dyDescent="0.2">
      <c r="A164" s="7" t="str">
        <f t="shared" si="10"/>
        <v>2000/2末</v>
      </c>
      <c r="B164" s="7" t="str">
        <f t="shared" si="10"/>
        <v>平成12/2末</v>
      </c>
      <c r="C164" s="14">
        <v>162</v>
      </c>
      <c r="D164" s="14">
        <v>188</v>
      </c>
      <c r="E164" s="15" t="s">
        <v>204</v>
      </c>
      <c r="F164" s="14">
        <v>233</v>
      </c>
      <c r="G164" s="14"/>
      <c r="H164" s="14">
        <v>203</v>
      </c>
      <c r="I164" s="14"/>
      <c r="J164" s="14">
        <v>436</v>
      </c>
      <c r="K164" s="14"/>
      <c r="L164" s="14">
        <v>140</v>
      </c>
      <c r="M164" s="8" t="s">
        <v>308</v>
      </c>
    </row>
    <row r="165" spans="1:13" x14ac:dyDescent="0.2">
      <c r="A165" s="9" t="str">
        <f t="shared" ref="A165:B180" si="11">A164</f>
        <v>2000/2末</v>
      </c>
      <c r="B165" s="9" t="str">
        <f t="shared" si="11"/>
        <v>平成12/2末</v>
      </c>
      <c r="C165" s="16">
        <v>163</v>
      </c>
      <c r="D165" s="16">
        <v>189</v>
      </c>
      <c r="E165" s="17" t="s">
        <v>205</v>
      </c>
      <c r="F165" s="16">
        <v>83</v>
      </c>
      <c r="G165" s="16"/>
      <c r="H165" s="16">
        <v>89</v>
      </c>
      <c r="I165" s="16"/>
      <c r="J165" s="16">
        <v>172</v>
      </c>
      <c r="K165" s="16"/>
      <c r="L165" s="16">
        <v>50</v>
      </c>
      <c r="M165" s="6" t="s">
        <v>308</v>
      </c>
    </row>
    <row r="166" spans="1:13" x14ac:dyDescent="0.2">
      <c r="A166" s="7" t="str">
        <f t="shared" si="11"/>
        <v>2000/2末</v>
      </c>
      <c r="B166" s="7" t="str">
        <f t="shared" si="11"/>
        <v>平成12/2末</v>
      </c>
      <c r="C166" s="14">
        <v>164</v>
      </c>
      <c r="D166" s="14">
        <v>190</v>
      </c>
      <c r="E166" s="15" t="s">
        <v>206</v>
      </c>
      <c r="F166" s="14">
        <v>174</v>
      </c>
      <c r="G166" s="14"/>
      <c r="H166" s="14">
        <v>167</v>
      </c>
      <c r="I166" s="14"/>
      <c r="J166" s="14">
        <v>341</v>
      </c>
      <c r="K166" s="14"/>
      <c r="L166" s="14">
        <v>105</v>
      </c>
      <c r="M166" s="8" t="s">
        <v>308</v>
      </c>
    </row>
    <row r="167" spans="1:13" x14ac:dyDescent="0.2">
      <c r="A167" s="9" t="str">
        <f t="shared" si="11"/>
        <v>2000/2末</v>
      </c>
      <c r="B167" s="9" t="str">
        <f t="shared" si="11"/>
        <v>平成12/2末</v>
      </c>
      <c r="C167" s="16">
        <v>165</v>
      </c>
      <c r="D167" s="16">
        <v>192</v>
      </c>
      <c r="E167" s="17" t="s">
        <v>207</v>
      </c>
      <c r="F167" s="16">
        <v>358</v>
      </c>
      <c r="G167" s="16"/>
      <c r="H167" s="16">
        <v>336</v>
      </c>
      <c r="I167" s="16"/>
      <c r="J167" s="16">
        <v>694</v>
      </c>
      <c r="K167" s="16"/>
      <c r="L167" s="16">
        <v>200</v>
      </c>
      <c r="M167" s="6" t="s">
        <v>308</v>
      </c>
    </row>
    <row r="168" spans="1:13" x14ac:dyDescent="0.2">
      <c r="A168" s="7" t="str">
        <f t="shared" si="11"/>
        <v>2000/2末</v>
      </c>
      <c r="B168" s="7" t="str">
        <f t="shared" si="11"/>
        <v>平成12/2末</v>
      </c>
      <c r="C168" s="14">
        <v>166</v>
      </c>
      <c r="D168" s="14">
        <v>191</v>
      </c>
      <c r="E168" s="15" t="s">
        <v>208</v>
      </c>
      <c r="F168" s="14">
        <v>494</v>
      </c>
      <c r="G168" s="14"/>
      <c r="H168" s="14">
        <v>461</v>
      </c>
      <c r="I168" s="14"/>
      <c r="J168" s="14">
        <v>955</v>
      </c>
      <c r="K168" s="14"/>
      <c r="L168" s="14">
        <v>302</v>
      </c>
      <c r="M168" s="8" t="s">
        <v>308</v>
      </c>
    </row>
    <row r="169" spans="1:13" x14ac:dyDescent="0.2">
      <c r="A169" s="9" t="str">
        <f t="shared" si="11"/>
        <v>2000/2末</v>
      </c>
      <c r="B169" s="9" t="str">
        <f t="shared" si="11"/>
        <v>平成12/2末</v>
      </c>
      <c r="C169" s="16">
        <v>167</v>
      </c>
      <c r="D169" s="16">
        <v>240</v>
      </c>
      <c r="E169" s="17" t="s">
        <v>209</v>
      </c>
      <c r="F169" s="16">
        <v>97</v>
      </c>
      <c r="G169" s="16"/>
      <c r="H169" s="16">
        <v>112</v>
      </c>
      <c r="I169" s="16"/>
      <c r="J169" s="16">
        <v>209</v>
      </c>
      <c r="K169" s="16"/>
      <c r="L169" s="16">
        <v>58</v>
      </c>
      <c r="M169" s="6" t="s">
        <v>309</v>
      </c>
    </row>
    <row r="170" spans="1:13" x14ac:dyDescent="0.2">
      <c r="A170" s="7" t="str">
        <f t="shared" si="11"/>
        <v>2000/2末</v>
      </c>
      <c r="B170" s="7" t="str">
        <f t="shared" si="11"/>
        <v>平成12/2末</v>
      </c>
      <c r="C170" s="14">
        <v>168</v>
      </c>
      <c r="D170" s="14">
        <v>241</v>
      </c>
      <c r="E170" s="15" t="s">
        <v>210</v>
      </c>
      <c r="F170" s="14">
        <v>224</v>
      </c>
      <c r="G170" s="14"/>
      <c r="H170" s="14">
        <v>225</v>
      </c>
      <c r="I170" s="14"/>
      <c r="J170" s="14">
        <v>449</v>
      </c>
      <c r="K170" s="14"/>
      <c r="L170" s="14">
        <v>130</v>
      </c>
      <c r="M170" s="8" t="s">
        <v>309</v>
      </c>
    </row>
    <row r="171" spans="1:13" x14ac:dyDescent="0.2">
      <c r="A171" s="9" t="str">
        <f t="shared" si="11"/>
        <v>2000/2末</v>
      </c>
      <c r="B171" s="9" t="str">
        <f t="shared" si="11"/>
        <v>平成12/2末</v>
      </c>
      <c r="C171" s="16">
        <v>169</v>
      </c>
      <c r="D171" s="16">
        <v>242</v>
      </c>
      <c r="E171" s="17" t="s">
        <v>211</v>
      </c>
      <c r="F171" s="16">
        <v>85</v>
      </c>
      <c r="G171" s="16"/>
      <c r="H171" s="16">
        <v>90</v>
      </c>
      <c r="I171" s="16"/>
      <c r="J171" s="16">
        <v>175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2000/2末</v>
      </c>
      <c r="B172" s="7" t="str">
        <f t="shared" si="11"/>
        <v>平成12/2末</v>
      </c>
      <c r="C172" s="14">
        <v>170</v>
      </c>
      <c r="D172" s="14">
        <v>243</v>
      </c>
      <c r="E172" s="15" t="s">
        <v>212</v>
      </c>
      <c r="F172" s="14">
        <v>90</v>
      </c>
      <c r="G172" s="14"/>
      <c r="H172" s="14">
        <v>95</v>
      </c>
      <c r="I172" s="14"/>
      <c r="J172" s="14">
        <v>185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2000/2末</v>
      </c>
      <c r="B173" s="9" t="str">
        <f t="shared" si="11"/>
        <v>平成12/2末</v>
      </c>
      <c r="C173" s="16">
        <v>171</v>
      </c>
      <c r="D173" s="16">
        <v>244</v>
      </c>
      <c r="E173" s="17" t="s">
        <v>213</v>
      </c>
      <c r="F173" s="16">
        <v>50</v>
      </c>
      <c r="G173" s="16"/>
      <c r="H173" s="16">
        <v>46</v>
      </c>
      <c r="I173" s="16"/>
      <c r="J173" s="16">
        <v>96</v>
      </c>
      <c r="K173" s="16"/>
      <c r="L173" s="16">
        <v>27</v>
      </c>
      <c r="M173" s="6" t="s">
        <v>309</v>
      </c>
    </row>
    <row r="174" spans="1:13" x14ac:dyDescent="0.2">
      <c r="A174" s="7" t="str">
        <f t="shared" si="11"/>
        <v>2000/2末</v>
      </c>
      <c r="B174" s="7" t="str">
        <f t="shared" si="11"/>
        <v>平成12/2末</v>
      </c>
      <c r="C174" s="14">
        <v>172</v>
      </c>
      <c r="D174" s="14">
        <v>245</v>
      </c>
      <c r="E174" s="15" t="s">
        <v>214</v>
      </c>
      <c r="F174" s="14">
        <v>31</v>
      </c>
      <c r="G174" s="14"/>
      <c r="H174" s="14">
        <v>33</v>
      </c>
      <c r="I174" s="14"/>
      <c r="J174" s="14">
        <v>64</v>
      </c>
      <c r="K174" s="14"/>
      <c r="L174" s="14">
        <v>20</v>
      </c>
      <c r="M174" s="8" t="s">
        <v>309</v>
      </c>
    </row>
    <row r="175" spans="1:13" x14ac:dyDescent="0.2">
      <c r="A175" s="9" t="str">
        <f t="shared" si="11"/>
        <v>2000/2末</v>
      </c>
      <c r="B175" s="9" t="str">
        <f t="shared" si="11"/>
        <v>平成12/2末</v>
      </c>
      <c r="C175" s="16">
        <v>173</v>
      </c>
      <c r="D175" s="16">
        <v>246</v>
      </c>
      <c r="E175" s="17" t="s">
        <v>215</v>
      </c>
      <c r="F175" s="16">
        <v>0</v>
      </c>
      <c r="G175" s="16"/>
      <c r="H175" s="16">
        <v>0</v>
      </c>
      <c r="I175" s="16"/>
      <c r="J175" s="16">
        <v>0</v>
      </c>
      <c r="K175" s="16"/>
      <c r="L175" s="16">
        <v>0</v>
      </c>
      <c r="M175" s="6" t="s">
        <v>309</v>
      </c>
    </row>
    <row r="176" spans="1:13" x14ac:dyDescent="0.2">
      <c r="A176" s="7" t="str">
        <f t="shared" si="11"/>
        <v>2000/2末</v>
      </c>
      <c r="B176" s="7" t="str">
        <f t="shared" si="11"/>
        <v>平成12/2末</v>
      </c>
      <c r="C176" s="14">
        <v>174</v>
      </c>
      <c r="D176" s="14">
        <v>247</v>
      </c>
      <c r="E176" s="15" t="s">
        <v>216</v>
      </c>
      <c r="F176" s="14">
        <v>20</v>
      </c>
      <c r="G176" s="14"/>
      <c r="H176" s="14">
        <v>60</v>
      </c>
      <c r="I176" s="14"/>
      <c r="J176" s="14">
        <v>80</v>
      </c>
      <c r="K176" s="14"/>
      <c r="L176" s="14">
        <v>80</v>
      </c>
      <c r="M176" s="8" t="s">
        <v>309</v>
      </c>
    </row>
    <row r="177" spans="1:13" x14ac:dyDescent="0.2">
      <c r="A177" s="9" t="str">
        <f t="shared" si="11"/>
        <v>2000/2末</v>
      </c>
      <c r="B177" s="9" t="str">
        <f t="shared" si="11"/>
        <v>平成12/2末</v>
      </c>
      <c r="C177" s="16">
        <v>175</v>
      </c>
      <c r="D177" s="16">
        <v>100</v>
      </c>
      <c r="E177" s="17" t="s">
        <v>217</v>
      </c>
      <c r="F177" s="16">
        <v>170</v>
      </c>
      <c r="G177" s="16"/>
      <c r="H177" s="16">
        <v>184</v>
      </c>
      <c r="I177" s="16"/>
      <c r="J177" s="16">
        <v>354</v>
      </c>
      <c r="K177" s="16"/>
      <c r="L177" s="16">
        <v>94</v>
      </c>
      <c r="M177" s="6" t="s">
        <v>310</v>
      </c>
    </row>
    <row r="178" spans="1:13" x14ac:dyDescent="0.2">
      <c r="A178" s="7" t="str">
        <f t="shared" si="11"/>
        <v>2000/2末</v>
      </c>
      <c r="B178" s="7" t="str">
        <f t="shared" si="11"/>
        <v>平成12/2末</v>
      </c>
      <c r="C178" s="14">
        <v>176</v>
      </c>
      <c r="D178" s="14">
        <v>101</v>
      </c>
      <c r="E178" s="15" t="s">
        <v>218</v>
      </c>
      <c r="F178" s="14">
        <v>4</v>
      </c>
      <c r="G178" s="14"/>
      <c r="H178" s="14">
        <v>5</v>
      </c>
      <c r="I178" s="14"/>
      <c r="J178" s="14">
        <v>9</v>
      </c>
      <c r="K178" s="14"/>
      <c r="L178" s="14">
        <v>2</v>
      </c>
      <c r="M178" s="8" t="s">
        <v>310</v>
      </c>
    </row>
    <row r="179" spans="1:13" x14ac:dyDescent="0.2">
      <c r="A179" s="9" t="str">
        <f t="shared" si="11"/>
        <v>2000/2末</v>
      </c>
      <c r="B179" s="9" t="str">
        <f t="shared" si="11"/>
        <v>平成12/2末</v>
      </c>
      <c r="C179" s="16">
        <v>177</v>
      </c>
      <c r="D179" s="16">
        <v>102</v>
      </c>
      <c r="E179" s="17" t="s">
        <v>219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310</v>
      </c>
    </row>
    <row r="180" spans="1:13" x14ac:dyDescent="0.2">
      <c r="A180" s="7" t="str">
        <f t="shared" si="11"/>
        <v>2000/2末</v>
      </c>
      <c r="B180" s="7" t="str">
        <f t="shared" si="11"/>
        <v>平成12/2末</v>
      </c>
      <c r="C180" s="14">
        <v>178</v>
      </c>
      <c r="D180" s="14">
        <v>220</v>
      </c>
      <c r="E180" s="15" t="s">
        <v>221</v>
      </c>
      <c r="F180" s="14">
        <v>99</v>
      </c>
      <c r="G180" s="14"/>
      <c r="H180" s="14">
        <v>113</v>
      </c>
      <c r="I180" s="14"/>
      <c r="J180" s="14">
        <v>212</v>
      </c>
      <c r="K180" s="14"/>
      <c r="L180" s="14">
        <v>59</v>
      </c>
      <c r="M180" s="8" t="s">
        <v>311</v>
      </c>
    </row>
    <row r="181" spans="1:13" x14ac:dyDescent="0.2">
      <c r="A181" s="9" t="str">
        <f t="shared" ref="A181:B196" si="12">A180</f>
        <v>2000/2末</v>
      </c>
      <c r="B181" s="9" t="str">
        <f t="shared" si="12"/>
        <v>平成12/2末</v>
      </c>
      <c r="C181" s="16">
        <v>179</v>
      </c>
      <c r="D181" s="16">
        <v>221</v>
      </c>
      <c r="E181" s="17" t="s">
        <v>222</v>
      </c>
      <c r="F181" s="16">
        <v>186</v>
      </c>
      <c r="G181" s="16"/>
      <c r="H181" s="16">
        <v>220</v>
      </c>
      <c r="I181" s="16"/>
      <c r="J181" s="16">
        <v>406</v>
      </c>
      <c r="K181" s="16"/>
      <c r="L181" s="16">
        <v>114</v>
      </c>
      <c r="M181" s="6" t="s">
        <v>311</v>
      </c>
    </row>
    <row r="182" spans="1:13" x14ac:dyDescent="0.2">
      <c r="A182" s="7" t="str">
        <f t="shared" si="12"/>
        <v>2000/2末</v>
      </c>
      <c r="B182" s="7" t="str">
        <f t="shared" si="12"/>
        <v>平成12/2末</v>
      </c>
      <c r="C182" s="14">
        <v>180</v>
      </c>
      <c r="D182" s="14">
        <v>222</v>
      </c>
      <c r="E182" s="15" t="s">
        <v>223</v>
      </c>
      <c r="F182" s="14">
        <v>50</v>
      </c>
      <c r="G182" s="14"/>
      <c r="H182" s="14">
        <v>55</v>
      </c>
      <c r="I182" s="14"/>
      <c r="J182" s="14">
        <v>105</v>
      </c>
      <c r="K182" s="14"/>
      <c r="L182" s="14">
        <v>30</v>
      </c>
      <c r="M182" s="8" t="s">
        <v>311</v>
      </c>
    </row>
    <row r="183" spans="1:13" x14ac:dyDescent="0.2">
      <c r="A183" s="9" t="str">
        <f t="shared" si="12"/>
        <v>2000/2末</v>
      </c>
      <c r="B183" s="9" t="str">
        <f t="shared" si="12"/>
        <v>平成12/2末</v>
      </c>
      <c r="C183" s="16">
        <v>181</v>
      </c>
      <c r="D183" s="16">
        <v>223</v>
      </c>
      <c r="E183" s="17" t="s">
        <v>224</v>
      </c>
      <c r="F183" s="16">
        <v>288</v>
      </c>
      <c r="G183" s="16"/>
      <c r="H183" s="16">
        <v>310</v>
      </c>
      <c r="I183" s="16"/>
      <c r="J183" s="16">
        <v>598</v>
      </c>
      <c r="K183" s="16"/>
      <c r="L183" s="16">
        <v>168</v>
      </c>
      <c r="M183" s="6" t="s">
        <v>311</v>
      </c>
    </row>
    <row r="184" spans="1:13" x14ac:dyDescent="0.2">
      <c r="A184" s="7" t="str">
        <f t="shared" si="12"/>
        <v>2000/2末</v>
      </c>
      <c r="B184" s="7" t="str">
        <f t="shared" si="12"/>
        <v>平成12/2末</v>
      </c>
      <c r="C184" s="14">
        <v>182</v>
      </c>
      <c r="D184" s="14">
        <v>224</v>
      </c>
      <c r="E184" s="15" t="s">
        <v>225</v>
      </c>
      <c r="F184" s="14">
        <v>10</v>
      </c>
      <c r="G184" s="14"/>
      <c r="H184" s="14">
        <v>12</v>
      </c>
      <c r="I184" s="14"/>
      <c r="J184" s="14">
        <v>22</v>
      </c>
      <c r="K184" s="14"/>
      <c r="L184" s="14">
        <v>10</v>
      </c>
      <c r="M184" s="8" t="s">
        <v>311</v>
      </c>
    </row>
    <row r="185" spans="1:13" x14ac:dyDescent="0.2">
      <c r="A185" s="9" t="str">
        <f t="shared" si="12"/>
        <v>2000/2末</v>
      </c>
      <c r="B185" s="9" t="str">
        <f t="shared" si="12"/>
        <v>平成12/2末</v>
      </c>
      <c r="C185" s="16">
        <v>183</v>
      </c>
      <c r="D185" s="16">
        <v>225</v>
      </c>
      <c r="E185" s="17" t="s">
        <v>226</v>
      </c>
      <c r="F185" s="16">
        <v>0</v>
      </c>
      <c r="G185" s="16"/>
      <c r="H185" s="16">
        <v>0</v>
      </c>
      <c r="I185" s="16"/>
      <c r="J185" s="16">
        <v>0</v>
      </c>
      <c r="K185" s="16"/>
      <c r="L185" s="16">
        <v>0</v>
      </c>
      <c r="M185" s="6" t="s">
        <v>311</v>
      </c>
    </row>
    <row r="186" spans="1:13" x14ac:dyDescent="0.2">
      <c r="A186" s="7" t="str">
        <f t="shared" si="12"/>
        <v>2000/2末</v>
      </c>
      <c r="B186" s="7" t="str">
        <f t="shared" si="12"/>
        <v>平成12/2末</v>
      </c>
      <c r="C186" s="14">
        <v>184</v>
      </c>
      <c r="D186" s="14">
        <v>226</v>
      </c>
      <c r="E186" s="15" t="s">
        <v>227</v>
      </c>
      <c r="F186" s="14">
        <v>34</v>
      </c>
      <c r="G186" s="14"/>
      <c r="H186" s="14">
        <v>39</v>
      </c>
      <c r="I186" s="14"/>
      <c r="J186" s="14">
        <v>73</v>
      </c>
      <c r="K186" s="14"/>
      <c r="L186" s="14">
        <v>27</v>
      </c>
      <c r="M186" s="8" t="s">
        <v>311</v>
      </c>
    </row>
    <row r="187" spans="1:13" x14ac:dyDescent="0.2">
      <c r="A187" s="9" t="str">
        <f t="shared" si="12"/>
        <v>2000/2末</v>
      </c>
      <c r="B187" s="9" t="str">
        <f t="shared" si="12"/>
        <v>平成12/2末</v>
      </c>
      <c r="C187" s="16">
        <v>185</v>
      </c>
      <c r="D187" s="16">
        <v>227</v>
      </c>
      <c r="E187" s="17" t="s">
        <v>228</v>
      </c>
      <c r="F187" s="16">
        <v>4</v>
      </c>
      <c r="G187" s="16"/>
      <c r="H187" s="16">
        <v>7</v>
      </c>
      <c r="I187" s="16"/>
      <c r="J187" s="16">
        <v>11</v>
      </c>
      <c r="K187" s="16"/>
      <c r="L187" s="16">
        <v>4</v>
      </c>
      <c r="M187" s="6" t="s">
        <v>311</v>
      </c>
    </row>
    <row r="188" spans="1:13" x14ac:dyDescent="0.2">
      <c r="A188" s="7" t="str">
        <f t="shared" si="12"/>
        <v>2000/2末</v>
      </c>
      <c r="B188" s="7" t="str">
        <f t="shared" si="12"/>
        <v>平成12/2末</v>
      </c>
      <c r="C188" s="14">
        <v>186</v>
      </c>
      <c r="D188" s="14">
        <v>228</v>
      </c>
      <c r="E188" s="15" t="s">
        <v>229</v>
      </c>
      <c r="F188" s="14">
        <v>0</v>
      </c>
      <c r="G188" s="14"/>
      <c r="H188" s="14">
        <v>0</v>
      </c>
      <c r="I188" s="14"/>
      <c r="J188" s="14">
        <v>0</v>
      </c>
      <c r="K188" s="14"/>
      <c r="L188" s="14">
        <v>0</v>
      </c>
      <c r="M188" s="8" t="s">
        <v>311</v>
      </c>
    </row>
    <row r="189" spans="1:13" x14ac:dyDescent="0.2">
      <c r="A189" s="9" t="str">
        <f t="shared" si="12"/>
        <v>2000/2末</v>
      </c>
      <c r="B189" s="9" t="str">
        <f t="shared" si="12"/>
        <v>平成12/2末</v>
      </c>
      <c r="C189" s="16">
        <v>187</v>
      </c>
      <c r="D189" s="16">
        <v>230</v>
      </c>
      <c r="E189" s="17" t="s">
        <v>230</v>
      </c>
      <c r="F189" s="16">
        <v>34</v>
      </c>
      <c r="G189" s="16"/>
      <c r="H189" s="16">
        <v>37</v>
      </c>
      <c r="I189" s="16"/>
      <c r="J189" s="16">
        <v>71</v>
      </c>
      <c r="K189" s="16"/>
      <c r="L189" s="16">
        <v>20</v>
      </c>
      <c r="M189" s="6" t="s">
        <v>312</v>
      </c>
    </row>
    <row r="190" spans="1:13" x14ac:dyDescent="0.2">
      <c r="A190" s="7" t="str">
        <f t="shared" si="12"/>
        <v>2000/2末</v>
      </c>
      <c r="B190" s="7" t="str">
        <f t="shared" si="12"/>
        <v>平成12/2末</v>
      </c>
      <c r="C190" s="14">
        <v>188</v>
      </c>
      <c r="D190" s="14">
        <v>231</v>
      </c>
      <c r="E190" s="15" t="s">
        <v>231</v>
      </c>
      <c r="F190" s="14">
        <v>218</v>
      </c>
      <c r="G190" s="14"/>
      <c r="H190" s="14">
        <v>248</v>
      </c>
      <c r="I190" s="14"/>
      <c r="J190" s="14">
        <v>466</v>
      </c>
      <c r="K190" s="14"/>
      <c r="L190" s="14">
        <v>155</v>
      </c>
      <c r="M190" s="8" t="s">
        <v>312</v>
      </c>
    </row>
    <row r="191" spans="1:13" x14ac:dyDescent="0.2">
      <c r="A191" s="9" t="str">
        <f t="shared" si="12"/>
        <v>2000/2末</v>
      </c>
      <c r="B191" s="9" t="str">
        <f t="shared" si="12"/>
        <v>平成12/2末</v>
      </c>
      <c r="C191" s="16">
        <v>189</v>
      </c>
      <c r="D191" s="16">
        <v>232</v>
      </c>
      <c r="E191" s="17" t="s">
        <v>232</v>
      </c>
      <c r="F191" s="16">
        <v>106</v>
      </c>
      <c r="G191" s="16"/>
      <c r="H191" s="16">
        <v>126</v>
      </c>
      <c r="I191" s="16"/>
      <c r="J191" s="16">
        <v>232</v>
      </c>
      <c r="K191" s="16"/>
      <c r="L191" s="16">
        <v>92</v>
      </c>
      <c r="M191" s="6" t="s">
        <v>312</v>
      </c>
    </row>
    <row r="192" spans="1:13" x14ac:dyDescent="0.2">
      <c r="A192" s="7" t="str">
        <f t="shared" si="12"/>
        <v>2000/2末</v>
      </c>
      <c r="B192" s="7" t="str">
        <f t="shared" si="12"/>
        <v>平成12/2末</v>
      </c>
      <c r="C192" s="14">
        <v>190</v>
      </c>
      <c r="D192" s="14">
        <v>200</v>
      </c>
      <c r="E192" s="15" t="s">
        <v>685</v>
      </c>
      <c r="F192" s="14">
        <v>40</v>
      </c>
      <c r="G192" s="14"/>
      <c r="H192" s="14">
        <v>38</v>
      </c>
      <c r="I192" s="14"/>
      <c r="J192" s="14">
        <v>78</v>
      </c>
      <c r="K192" s="14"/>
      <c r="L192" s="14">
        <v>19</v>
      </c>
      <c r="M192" s="8" t="s">
        <v>313</v>
      </c>
    </row>
    <row r="193" spans="1:13" x14ac:dyDescent="0.2">
      <c r="A193" s="9" t="str">
        <f t="shared" si="12"/>
        <v>2000/2末</v>
      </c>
      <c r="B193" s="9" t="str">
        <f t="shared" si="12"/>
        <v>平成12/2末</v>
      </c>
      <c r="C193" s="16">
        <v>191</v>
      </c>
      <c r="D193" s="16">
        <v>201</v>
      </c>
      <c r="E193" s="17" t="s">
        <v>234</v>
      </c>
      <c r="F193" s="16">
        <v>86</v>
      </c>
      <c r="G193" s="16"/>
      <c r="H193" s="16">
        <v>102</v>
      </c>
      <c r="I193" s="16"/>
      <c r="J193" s="16">
        <v>188</v>
      </c>
      <c r="K193" s="16"/>
      <c r="L193" s="16">
        <v>43</v>
      </c>
      <c r="M193" s="6" t="s">
        <v>313</v>
      </c>
    </row>
    <row r="194" spans="1:13" x14ac:dyDescent="0.2">
      <c r="A194" s="7" t="str">
        <f t="shared" si="12"/>
        <v>2000/2末</v>
      </c>
      <c r="B194" s="7" t="str">
        <f t="shared" si="12"/>
        <v>平成12/2末</v>
      </c>
      <c r="C194" s="14">
        <v>192</v>
      </c>
      <c r="D194" s="14">
        <v>202</v>
      </c>
      <c r="E194" s="15" t="s">
        <v>235</v>
      </c>
      <c r="F194" s="14">
        <v>65</v>
      </c>
      <c r="G194" s="14"/>
      <c r="H194" s="14">
        <v>66</v>
      </c>
      <c r="I194" s="14"/>
      <c r="J194" s="14">
        <v>131</v>
      </c>
      <c r="K194" s="14"/>
      <c r="L194" s="14">
        <v>35</v>
      </c>
      <c r="M194" s="8" t="s">
        <v>313</v>
      </c>
    </row>
    <row r="195" spans="1:13" x14ac:dyDescent="0.2">
      <c r="A195" s="9" t="str">
        <f t="shared" si="12"/>
        <v>2000/2末</v>
      </c>
      <c r="B195" s="9" t="str">
        <f t="shared" si="12"/>
        <v>平成12/2末</v>
      </c>
      <c r="C195" s="16">
        <v>193</v>
      </c>
      <c r="D195" s="16">
        <v>203</v>
      </c>
      <c r="E195" s="17" t="s">
        <v>686</v>
      </c>
      <c r="F195" s="16">
        <v>258</v>
      </c>
      <c r="G195" s="16"/>
      <c r="H195" s="16">
        <v>263</v>
      </c>
      <c r="I195" s="16"/>
      <c r="J195" s="16">
        <v>521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2000/2末</v>
      </c>
      <c r="B196" s="7" t="str">
        <f t="shared" si="12"/>
        <v>平成12/2末</v>
      </c>
      <c r="C196" s="14">
        <v>194</v>
      </c>
      <c r="D196" s="14">
        <v>204</v>
      </c>
      <c r="E196" s="15" t="s">
        <v>237</v>
      </c>
      <c r="F196" s="14">
        <v>285</v>
      </c>
      <c r="G196" s="14"/>
      <c r="H196" s="14">
        <v>307</v>
      </c>
      <c r="I196" s="14"/>
      <c r="J196" s="14">
        <v>592</v>
      </c>
      <c r="K196" s="14"/>
      <c r="L196" s="14">
        <v>154</v>
      </c>
      <c r="M196" s="8" t="s">
        <v>313</v>
      </c>
    </row>
    <row r="197" spans="1:13" x14ac:dyDescent="0.2">
      <c r="A197" s="9" t="str">
        <f t="shared" ref="A197:B212" si="13">A196</f>
        <v>2000/2末</v>
      </c>
      <c r="B197" s="9" t="str">
        <f t="shared" si="13"/>
        <v>平成12/2末</v>
      </c>
      <c r="C197" s="16">
        <v>195</v>
      </c>
      <c r="D197" s="16">
        <v>205</v>
      </c>
      <c r="E197" s="17" t="s">
        <v>238</v>
      </c>
      <c r="F197" s="16">
        <v>149</v>
      </c>
      <c r="G197" s="16"/>
      <c r="H197" s="16">
        <v>140</v>
      </c>
      <c r="I197" s="16"/>
      <c r="J197" s="16">
        <v>289</v>
      </c>
      <c r="K197" s="16"/>
      <c r="L197" s="16">
        <v>76</v>
      </c>
      <c r="M197" s="6" t="s">
        <v>313</v>
      </c>
    </row>
    <row r="198" spans="1:13" x14ac:dyDescent="0.2">
      <c r="A198" s="7" t="str">
        <f t="shared" si="13"/>
        <v>2000/2末</v>
      </c>
      <c r="B198" s="7" t="str">
        <f t="shared" si="13"/>
        <v>平成12/2末</v>
      </c>
      <c r="C198" s="14">
        <v>196</v>
      </c>
      <c r="D198" s="14">
        <v>206</v>
      </c>
      <c r="E198" s="15" t="s">
        <v>239</v>
      </c>
      <c r="F198" s="14">
        <v>16</v>
      </c>
      <c r="G198" s="14"/>
      <c r="H198" s="14">
        <v>16</v>
      </c>
      <c r="I198" s="14"/>
      <c r="J198" s="14">
        <v>32</v>
      </c>
      <c r="K198" s="14"/>
      <c r="L198" s="14">
        <v>8</v>
      </c>
      <c r="M198" s="8" t="s">
        <v>313</v>
      </c>
    </row>
    <row r="199" spans="1:13" x14ac:dyDescent="0.2">
      <c r="A199" s="9" t="str">
        <f t="shared" si="13"/>
        <v>2000/2末</v>
      </c>
      <c r="B199" s="9" t="str">
        <f t="shared" si="13"/>
        <v>平成12/2末</v>
      </c>
      <c r="C199" s="16">
        <v>197</v>
      </c>
      <c r="D199" s="16">
        <v>207</v>
      </c>
      <c r="E199" s="17" t="s">
        <v>240</v>
      </c>
      <c r="F199" s="16">
        <v>0</v>
      </c>
      <c r="G199" s="16"/>
      <c r="H199" s="16">
        <v>1</v>
      </c>
      <c r="I199" s="16"/>
      <c r="J199" s="16">
        <v>1</v>
      </c>
      <c r="K199" s="16"/>
      <c r="L199" s="16">
        <v>1</v>
      </c>
      <c r="M199" s="6" t="s">
        <v>313</v>
      </c>
    </row>
    <row r="200" spans="1:13" x14ac:dyDescent="0.2">
      <c r="A200" s="7" t="str">
        <f t="shared" si="13"/>
        <v>2000/2末</v>
      </c>
      <c r="B200" s="7" t="str">
        <f t="shared" si="13"/>
        <v>平成12/2末</v>
      </c>
      <c r="C200" s="14">
        <v>198</v>
      </c>
      <c r="D200" s="14">
        <v>208</v>
      </c>
      <c r="E200" s="15" t="s">
        <v>241</v>
      </c>
      <c r="F200" s="14">
        <v>0</v>
      </c>
      <c r="G200" s="14"/>
      <c r="H200" s="14">
        <v>0</v>
      </c>
      <c r="I200" s="14"/>
      <c r="J200" s="14">
        <v>0</v>
      </c>
      <c r="K200" s="14"/>
      <c r="L200" s="14">
        <v>0</v>
      </c>
      <c r="M200" s="8" t="s">
        <v>313</v>
      </c>
    </row>
    <row r="201" spans="1:13" x14ac:dyDescent="0.2">
      <c r="A201" s="9" t="str">
        <f t="shared" si="13"/>
        <v>2000/2末</v>
      </c>
      <c r="B201" s="9" t="str">
        <f t="shared" si="13"/>
        <v>平成12/2末</v>
      </c>
      <c r="C201" s="16">
        <v>199</v>
      </c>
      <c r="D201" s="16">
        <v>209</v>
      </c>
      <c r="E201" s="17" t="s">
        <v>242</v>
      </c>
      <c r="F201" s="16">
        <v>23</v>
      </c>
      <c r="G201" s="16"/>
      <c r="H201" s="16">
        <v>25</v>
      </c>
      <c r="I201" s="16"/>
      <c r="J201" s="16">
        <v>48</v>
      </c>
      <c r="K201" s="16"/>
      <c r="L201" s="16">
        <v>14</v>
      </c>
      <c r="M201" s="6" t="s">
        <v>313</v>
      </c>
    </row>
    <row r="202" spans="1:13" x14ac:dyDescent="0.2">
      <c r="A202" s="7" t="str">
        <f t="shared" si="13"/>
        <v>2000/2末</v>
      </c>
      <c r="B202" s="7" t="str">
        <f t="shared" si="13"/>
        <v>平成12/2末</v>
      </c>
      <c r="C202" s="14">
        <v>200</v>
      </c>
      <c r="D202" s="14">
        <v>210</v>
      </c>
      <c r="E202" s="15" t="s">
        <v>681</v>
      </c>
      <c r="F202" s="14">
        <v>19</v>
      </c>
      <c r="G202" s="14"/>
      <c r="H202" s="14">
        <v>15</v>
      </c>
      <c r="I202" s="14"/>
      <c r="J202" s="14">
        <v>34</v>
      </c>
      <c r="K202" s="14"/>
      <c r="L202" s="14">
        <v>13</v>
      </c>
      <c r="M202" s="8" t="s">
        <v>313</v>
      </c>
    </row>
    <row r="203" spans="1:13" x14ac:dyDescent="0.2">
      <c r="A203" s="9" t="str">
        <f t="shared" si="13"/>
        <v>2000/2末</v>
      </c>
      <c r="B203" s="9" t="str">
        <f t="shared" si="13"/>
        <v>平成12/2末</v>
      </c>
      <c r="C203" s="16">
        <v>201</v>
      </c>
      <c r="D203" s="16">
        <v>211</v>
      </c>
      <c r="E203" s="17" t="s">
        <v>244</v>
      </c>
      <c r="F203" s="16">
        <v>8</v>
      </c>
      <c r="G203" s="16"/>
      <c r="H203" s="16">
        <v>12</v>
      </c>
      <c r="I203" s="16"/>
      <c r="J203" s="16">
        <v>20</v>
      </c>
      <c r="K203" s="16"/>
      <c r="L203" s="16">
        <v>10</v>
      </c>
      <c r="M203" s="6" t="s">
        <v>313</v>
      </c>
    </row>
    <row r="204" spans="1:13" x14ac:dyDescent="0.2">
      <c r="A204" s="7" t="str">
        <f t="shared" si="13"/>
        <v>2000/2末</v>
      </c>
      <c r="B204" s="7" t="str">
        <f t="shared" si="13"/>
        <v>平成12/2末</v>
      </c>
      <c r="C204" s="14">
        <v>202</v>
      </c>
      <c r="D204" s="14">
        <v>320</v>
      </c>
      <c r="E204" s="15" t="s">
        <v>245</v>
      </c>
      <c r="F204" s="14">
        <v>265</v>
      </c>
      <c r="G204" s="14"/>
      <c r="H204" s="14">
        <v>283</v>
      </c>
      <c r="I204" s="14"/>
      <c r="J204" s="14">
        <v>548</v>
      </c>
      <c r="K204" s="14"/>
      <c r="L204" s="14">
        <v>151</v>
      </c>
      <c r="M204" s="8" t="s">
        <v>314</v>
      </c>
    </row>
    <row r="205" spans="1:13" x14ac:dyDescent="0.2">
      <c r="A205" s="9" t="str">
        <f t="shared" si="13"/>
        <v>2000/2末</v>
      </c>
      <c r="B205" s="9" t="str">
        <f t="shared" si="13"/>
        <v>平成12/2末</v>
      </c>
      <c r="C205" s="16">
        <v>203</v>
      </c>
      <c r="D205" s="16">
        <v>322</v>
      </c>
      <c r="E205" s="17" t="s">
        <v>195</v>
      </c>
      <c r="F205" s="16">
        <v>44</v>
      </c>
      <c r="G205" s="16"/>
      <c r="H205" s="16">
        <v>47</v>
      </c>
      <c r="I205" s="16"/>
      <c r="J205" s="16">
        <v>91</v>
      </c>
      <c r="K205" s="16"/>
      <c r="L205" s="16">
        <v>23</v>
      </c>
      <c r="M205" s="6" t="s">
        <v>314</v>
      </c>
    </row>
    <row r="206" spans="1:13" x14ac:dyDescent="0.2">
      <c r="A206" s="7" t="str">
        <f t="shared" si="13"/>
        <v>2000/2末</v>
      </c>
      <c r="B206" s="7" t="str">
        <f t="shared" si="13"/>
        <v>平成12/2末</v>
      </c>
      <c r="C206" s="14">
        <v>204</v>
      </c>
      <c r="D206" s="14">
        <v>323</v>
      </c>
      <c r="E206" s="15" t="s">
        <v>246</v>
      </c>
      <c r="F206" s="14">
        <v>61</v>
      </c>
      <c r="G206" s="14"/>
      <c r="H206" s="14">
        <v>68</v>
      </c>
      <c r="I206" s="14"/>
      <c r="J206" s="14">
        <v>129</v>
      </c>
      <c r="K206" s="14"/>
      <c r="L206" s="14">
        <v>37</v>
      </c>
      <c r="M206" s="8" t="s">
        <v>314</v>
      </c>
    </row>
    <row r="207" spans="1:13" x14ac:dyDescent="0.2">
      <c r="A207" s="9" t="str">
        <f t="shared" si="13"/>
        <v>2000/2末</v>
      </c>
      <c r="B207" s="9" t="str">
        <f t="shared" si="13"/>
        <v>平成12/2末</v>
      </c>
      <c r="C207" s="16">
        <v>205</v>
      </c>
      <c r="D207" s="16">
        <v>324</v>
      </c>
      <c r="E207" s="17" t="s">
        <v>247</v>
      </c>
      <c r="F207" s="16">
        <v>62</v>
      </c>
      <c r="G207" s="16"/>
      <c r="H207" s="16">
        <v>71</v>
      </c>
      <c r="I207" s="16"/>
      <c r="J207" s="16">
        <v>133</v>
      </c>
      <c r="K207" s="16"/>
      <c r="L207" s="16">
        <v>42</v>
      </c>
      <c r="M207" s="6" t="s">
        <v>314</v>
      </c>
    </row>
    <row r="208" spans="1:13" x14ac:dyDescent="0.2">
      <c r="A208" s="7" t="str">
        <f t="shared" si="13"/>
        <v>2000/2末</v>
      </c>
      <c r="B208" s="7" t="str">
        <f t="shared" si="13"/>
        <v>平成12/2末</v>
      </c>
      <c r="C208" s="14">
        <v>206</v>
      </c>
      <c r="D208" s="14">
        <v>325</v>
      </c>
      <c r="E208" s="15" t="s">
        <v>248</v>
      </c>
      <c r="F208" s="14">
        <v>54</v>
      </c>
      <c r="G208" s="14"/>
      <c r="H208" s="14">
        <v>63</v>
      </c>
      <c r="I208" s="14"/>
      <c r="J208" s="14">
        <v>117</v>
      </c>
      <c r="K208" s="14"/>
      <c r="L208" s="14">
        <v>36</v>
      </c>
      <c r="M208" s="8" t="s">
        <v>314</v>
      </c>
    </row>
    <row r="209" spans="1:13" x14ac:dyDescent="0.2">
      <c r="A209" s="9" t="str">
        <f t="shared" si="13"/>
        <v>2000/2末</v>
      </c>
      <c r="B209" s="9" t="str">
        <f t="shared" si="13"/>
        <v>平成12/2末</v>
      </c>
      <c r="C209" s="16">
        <v>207</v>
      </c>
      <c r="D209" s="16">
        <v>327</v>
      </c>
      <c r="E209" s="17" t="s">
        <v>249</v>
      </c>
      <c r="F209" s="16">
        <v>212</v>
      </c>
      <c r="G209" s="16"/>
      <c r="H209" s="16">
        <v>200</v>
      </c>
      <c r="I209" s="16"/>
      <c r="J209" s="16">
        <v>412</v>
      </c>
      <c r="K209" s="16"/>
      <c r="L209" s="16">
        <v>118</v>
      </c>
      <c r="M209" s="6" t="s">
        <v>314</v>
      </c>
    </row>
    <row r="210" spans="1:13" x14ac:dyDescent="0.2">
      <c r="A210" s="7" t="str">
        <f t="shared" si="13"/>
        <v>2000/2末</v>
      </c>
      <c r="B210" s="7" t="str">
        <f t="shared" si="13"/>
        <v>平成12/2末</v>
      </c>
      <c r="C210" s="14">
        <v>208</v>
      </c>
      <c r="D210" s="14">
        <v>328</v>
      </c>
      <c r="E210" s="15" t="s">
        <v>250</v>
      </c>
      <c r="F210" s="14">
        <v>60</v>
      </c>
      <c r="G210" s="14"/>
      <c r="H210" s="14">
        <v>72</v>
      </c>
      <c r="I210" s="14"/>
      <c r="J210" s="14">
        <v>132</v>
      </c>
      <c r="K210" s="14"/>
      <c r="L210" s="14">
        <v>39</v>
      </c>
      <c r="M210" s="8" t="s">
        <v>314</v>
      </c>
    </row>
    <row r="211" spans="1:13" x14ac:dyDescent="0.2">
      <c r="A211" s="9" t="str">
        <f t="shared" si="13"/>
        <v>2000/2末</v>
      </c>
      <c r="B211" s="9" t="str">
        <f t="shared" si="13"/>
        <v>平成12/2末</v>
      </c>
      <c r="C211" s="16">
        <v>209</v>
      </c>
      <c r="D211" s="16">
        <v>329</v>
      </c>
      <c r="E211" s="17" t="s">
        <v>251</v>
      </c>
      <c r="F211" s="16">
        <v>59</v>
      </c>
      <c r="G211" s="16"/>
      <c r="H211" s="16">
        <v>65</v>
      </c>
      <c r="I211" s="16"/>
      <c r="J211" s="16">
        <v>124</v>
      </c>
      <c r="K211" s="16"/>
      <c r="L211" s="16">
        <v>29</v>
      </c>
      <c r="M211" s="6" t="s">
        <v>314</v>
      </c>
    </row>
    <row r="212" spans="1:13" x14ac:dyDescent="0.2">
      <c r="A212" s="7" t="str">
        <f t="shared" si="13"/>
        <v>2000/2末</v>
      </c>
      <c r="B212" s="7" t="str">
        <f t="shared" si="13"/>
        <v>平成12/2末</v>
      </c>
      <c r="C212" s="14">
        <v>210</v>
      </c>
      <c r="D212" s="14">
        <v>331</v>
      </c>
      <c r="E212" s="15" t="s">
        <v>252</v>
      </c>
      <c r="F212" s="14">
        <v>80</v>
      </c>
      <c r="G212" s="14"/>
      <c r="H212" s="14">
        <v>69</v>
      </c>
      <c r="I212" s="14"/>
      <c r="J212" s="14">
        <v>149</v>
      </c>
      <c r="K212" s="14"/>
      <c r="L212" s="14">
        <v>41</v>
      </c>
      <c r="M212" s="8" t="s">
        <v>314</v>
      </c>
    </row>
    <row r="213" spans="1:13" x14ac:dyDescent="0.2">
      <c r="A213" s="9" t="str">
        <f t="shared" ref="A213:B228" si="14">A212</f>
        <v>2000/2末</v>
      </c>
      <c r="B213" s="9" t="str">
        <f t="shared" si="14"/>
        <v>平成12/2末</v>
      </c>
      <c r="C213" s="16">
        <v>211</v>
      </c>
      <c r="D213" s="16">
        <v>332</v>
      </c>
      <c r="E213" s="17" t="s">
        <v>253</v>
      </c>
      <c r="F213" s="16">
        <v>132</v>
      </c>
      <c r="G213" s="16"/>
      <c r="H213" s="16">
        <v>146</v>
      </c>
      <c r="I213" s="16"/>
      <c r="J213" s="16">
        <v>278</v>
      </c>
      <c r="K213" s="16"/>
      <c r="L213" s="16">
        <v>76</v>
      </c>
      <c r="M213" s="6" t="s">
        <v>314</v>
      </c>
    </row>
    <row r="214" spans="1:13" x14ac:dyDescent="0.2">
      <c r="A214" s="7" t="str">
        <f t="shared" si="14"/>
        <v>2000/2末</v>
      </c>
      <c r="B214" s="7" t="str">
        <f t="shared" si="14"/>
        <v>平成12/2末</v>
      </c>
      <c r="C214" s="14">
        <v>212</v>
      </c>
      <c r="D214" s="14">
        <v>333</v>
      </c>
      <c r="E214" s="15" t="s">
        <v>254</v>
      </c>
      <c r="F214" s="14">
        <v>156</v>
      </c>
      <c r="G214" s="14"/>
      <c r="H214" s="14">
        <v>171</v>
      </c>
      <c r="I214" s="14"/>
      <c r="J214" s="14">
        <v>327</v>
      </c>
      <c r="K214" s="14"/>
      <c r="L214" s="14">
        <v>84</v>
      </c>
      <c r="M214" s="8" t="s">
        <v>314</v>
      </c>
    </row>
    <row r="215" spans="1:13" x14ac:dyDescent="0.2">
      <c r="A215" s="9" t="str">
        <f t="shared" si="14"/>
        <v>2000/2末</v>
      </c>
      <c r="B215" s="9" t="str">
        <f t="shared" si="14"/>
        <v>平成12/2末</v>
      </c>
      <c r="C215" s="16">
        <v>213</v>
      </c>
      <c r="D215" s="16">
        <v>334</v>
      </c>
      <c r="E215" s="17" t="s">
        <v>255</v>
      </c>
      <c r="F215" s="16">
        <v>127</v>
      </c>
      <c r="G215" s="16"/>
      <c r="H215" s="16">
        <v>130</v>
      </c>
      <c r="I215" s="16"/>
      <c r="J215" s="16">
        <v>257</v>
      </c>
      <c r="K215" s="16"/>
      <c r="L215" s="127">
        <v>80</v>
      </c>
      <c r="M215" s="6" t="s">
        <v>314</v>
      </c>
    </row>
    <row r="216" spans="1:13" x14ac:dyDescent="0.2">
      <c r="A216" s="7" t="str">
        <f t="shared" si="14"/>
        <v>2000/2末</v>
      </c>
      <c r="B216" s="7" t="str">
        <f t="shared" si="14"/>
        <v>平成12/2末</v>
      </c>
      <c r="C216" s="14">
        <v>214</v>
      </c>
      <c r="D216" s="14">
        <v>335</v>
      </c>
      <c r="E216" s="15" t="s">
        <v>256</v>
      </c>
      <c r="F216" s="14">
        <v>175</v>
      </c>
      <c r="G216" s="14"/>
      <c r="H216" s="14">
        <v>190</v>
      </c>
      <c r="I216" s="14"/>
      <c r="J216" s="14">
        <v>365</v>
      </c>
      <c r="K216" s="14"/>
      <c r="L216" s="14">
        <v>102</v>
      </c>
      <c r="M216" s="8" t="s">
        <v>314</v>
      </c>
    </row>
    <row r="217" spans="1:13" x14ac:dyDescent="0.2">
      <c r="A217" s="9" t="str">
        <f t="shared" si="14"/>
        <v>2000/2末</v>
      </c>
      <c r="B217" s="9" t="str">
        <f t="shared" si="14"/>
        <v>平成12/2末</v>
      </c>
      <c r="C217" s="16">
        <v>215</v>
      </c>
      <c r="D217" s="16">
        <v>336</v>
      </c>
      <c r="E217" s="17" t="s">
        <v>257</v>
      </c>
      <c r="F217" s="16">
        <v>197</v>
      </c>
      <c r="G217" s="16"/>
      <c r="H217" s="16">
        <v>214</v>
      </c>
      <c r="I217" s="16"/>
      <c r="J217" s="16">
        <v>411</v>
      </c>
      <c r="K217" s="16"/>
      <c r="L217" s="16">
        <v>117</v>
      </c>
      <c r="M217" s="6" t="s">
        <v>314</v>
      </c>
    </row>
    <row r="218" spans="1:13" x14ac:dyDescent="0.2">
      <c r="A218" s="7" t="str">
        <f t="shared" si="14"/>
        <v>2000/2末</v>
      </c>
      <c r="B218" s="7" t="str">
        <f t="shared" si="14"/>
        <v>平成12/2末</v>
      </c>
      <c r="C218" s="14">
        <v>216</v>
      </c>
      <c r="D218" s="14">
        <v>338</v>
      </c>
      <c r="E218" s="15" t="s">
        <v>160</v>
      </c>
      <c r="F218" s="14">
        <v>45</v>
      </c>
      <c r="G218" s="14"/>
      <c r="H218" s="14">
        <v>53</v>
      </c>
      <c r="I218" s="14"/>
      <c r="J218" s="14">
        <v>98</v>
      </c>
      <c r="K218" s="14"/>
      <c r="L218" s="14">
        <v>28</v>
      </c>
      <c r="M218" s="8" t="s">
        <v>314</v>
      </c>
    </row>
    <row r="219" spans="1:13" x14ac:dyDescent="0.2">
      <c r="A219" s="9" t="str">
        <f t="shared" si="14"/>
        <v>2000/2末</v>
      </c>
      <c r="B219" s="9" t="str">
        <f t="shared" si="14"/>
        <v>平成12/2末</v>
      </c>
      <c r="C219" s="16">
        <v>217</v>
      </c>
      <c r="D219" s="16">
        <v>339</v>
      </c>
      <c r="E219" s="17" t="s">
        <v>258</v>
      </c>
      <c r="F219" s="16">
        <v>33</v>
      </c>
      <c r="G219" s="16"/>
      <c r="H219" s="16">
        <v>44</v>
      </c>
      <c r="I219" s="16"/>
      <c r="J219" s="16">
        <v>77</v>
      </c>
      <c r="K219" s="16"/>
      <c r="L219" s="16">
        <v>22</v>
      </c>
      <c r="M219" s="6" t="s">
        <v>314</v>
      </c>
    </row>
    <row r="220" spans="1:13" x14ac:dyDescent="0.2">
      <c r="A220" s="7" t="str">
        <f t="shared" si="14"/>
        <v>2000/2末</v>
      </c>
      <c r="B220" s="7" t="str">
        <f t="shared" si="14"/>
        <v>平成12/2末</v>
      </c>
      <c r="C220" s="14">
        <v>218</v>
      </c>
      <c r="D220" s="14">
        <v>340</v>
      </c>
      <c r="E220" s="15" t="s">
        <v>259</v>
      </c>
      <c r="F220" s="14">
        <v>113</v>
      </c>
      <c r="G220" s="14"/>
      <c r="H220" s="14">
        <v>123</v>
      </c>
      <c r="I220" s="14"/>
      <c r="J220" s="14">
        <v>236</v>
      </c>
      <c r="K220" s="14"/>
      <c r="L220" s="14">
        <v>63</v>
      </c>
      <c r="M220" s="8" t="s">
        <v>314</v>
      </c>
    </row>
    <row r="221" spans="1:13" x14ac:dyDescent="0.2">
      <c r="A221" s="9" t="str">
        <f t="shared" si="14"/>
        <v>2000/2末</v>
      </c>
      <c r="B221" s="9" t="str">
        <f t="shared" si="14"/>
        <v>平成12/2末</v>
      </c>
      <c r="C221" s="16">
        <v>219</v>
      </c>
      <c r="D221" s="16">
        <v>341</v>
      </c>
      <c r="E221" s="17" t="s">
        <v>260</v>
      </c>
      <c r="F221" s="16">
        <v>95</v>
      </c>
      <c r="G221" s="16"/>
      <c r="H221" s="16">
        <v>109</v>
      </c>
      <c r="I221" s="16"/>
      <c r="J221" s="16">
        <v>204</v>
      </c>
      <c r="K221" s="16"/>
      <c r="L221" s="16">
        <v>61</v>
      </c>
      <c r="M221" s="6" t="s">
        <v>314</v>
      </c>
    </row>
    <row r="222" spans="1:13" x14ac:dyDescent="0.2">
      <c r="A222" s="7" t="str">
        <f t="shared" si="14"/>
        <v>2000/2末</v>
      </c>
      <c r="B222" s="7" t="str">
        <f t="shared" si="14"/>
        <v>平成12/2末</v>
      </c>
      <c r="C222" s="14">
        <v>220</v>
      </c>
      <c r="D222" s="14">
        <v>343</v>
      </c>
      <c r="E222" s="15" t="s">
        <v>261</v>
      </c>
      <c r="F222" s="14">
        <v>47</v>
      </c>
      <c r="G222" s="14"/>
      <c r="H222" s="14">
        <v>55</v>
      </c>
      <c r="I222" s="14"/>
      <c r="J222" s="14">
        <v>102</v>
      </c>
      <c r="K222" s="14"/>
      <c r="L222" s="14">
        <v>32</v>
      </c>
      <c r="M222" s="8" t="s">
        <v>314</v>
      </c>
    </row>
    <row r="223" spans="1:13" x14ac:dyDescent="0.2">
      <c r="A223" s="9" t="str">
        <f t="shared" si="14"/>
        <v>2000/2末</v>
      </c>
      <c r="B223" s="9" t="str">
        <f t="shared" si="14"/>
        <v>平成12/2末</v>
      </c>
      <c r="C223" s="16">
        <v>221</v>
      </c>
      <c r="D223" s="16">
        <v>344</v>
      </c>
      <c r="E223" s="17" t="s">
        <v>262</v>
      </c>
      <c r="F223" s="16">
        <v>0</v>
      </c>
      <c r="G223" s="16"/>
      <c r="H223" s="16">
        <v>0</v>
      </c>
      <c r="I223" s="16"/>
      <c r="J223" s="16">
        <v>0</v>
      </c>
      <c r="K223" s="16"/>
      <c r="L223" s="16">
        <v>0</v>
      </c>
      <c r="M223" s="6" t="s">
        <v>314</v>
      </c>
    </row>
    <row r="224" spans="1:13" x14ac:dyDescent="0.2">
      <c r="A224" s="7" t="str">
        <f t="shared" si="14"/>
        <v>2000/2末</v>
      </c>
      <c r="B224" s="7" t="str">
        <f t="shared" si="14"/>
        <v>平成12/2末</v>
      </c>
      <c r="C224" s="14">
        <v>222</v>
      </c>
      <c r="D224" s="14">
        <v>345</v>
      </c>
      <c r="E224" s="15" t="s">
        <v>263</v>
      </c>
      <c r="F224" s="14">
        <v>2</v>
      </c>
      <c r="G224" s="14"/>
      <c r="H224" s="14">
        <v>5</v>
      </c>
      <c r="I224" s="14"/>
      <c r="J224" s="14">
        <v>7</v>
      </c>
      <c r="K224" s="14"/>
      <c r="L224" s="14">
        <v>2</v>
      </c>
      <c r="M224" s="8" t="s">
        <v>314</v>
      </c>
    </row>
    <row r="225" spans="1:13" x14ac:dyDescent="0.2">
      <c r="A225" s="9" t="str">
        <f t="shared" si="14"/>
        <v>2000/2末</v>
      </c>
      <c r="B225" s="9" t="str">
        <f t="shared" si="14"/>
        <v>平成12/2末</v>
      </c>
      <c r="C225" s="16">
        <v>223</v>
      </c>
      <c r="D225" s="16">
        <v>346</v>
      </c>
      <c r="E225" s="17" t="s">
        <v>264</v>
      </c>
      <c r="F225" s="16">
        <v>10</v>
      </c>
      <c r="G225" s="16"/>
      <c r="H225" s="16">
        <v>9</v>
      </c>
      <c r="I225" s="16"/>
      <c r="J225" s="16">
        <v>19</v>
      </c>
      <c r="K225" s="16"/>
      <c r="L225" s="16">
        <v>7</v>
      </c>
      <c r="M225" s="6" t="s">
        <v>314</v>
      </c>
    </row>
    <row r="226" spans="1:13" x14ac:dyDescent="0.2">
      <c r="A226" s="7" t="str">
        <f t="shared" si="14"/>
        <v>2000/2末</v>
      </c>
      <c r="B226" s="7" t="str">
        <f t="shared" si="14"/>
        <v>平成12/2末</v>
      </c>
      <c r="C226" s="14">
        <v>224</v>
      </c>
      <c r="D226" s="14">
        <v>347</v>
      </c>
      <c r="E226" s="15" t="s">
        <v>265</v>
      </c>
      <c r="F226" s="14">
        <v>7</v>
      </c>
      <c r="G226" s="14"/>
      <c r="H226" s="14">
        <v>10</v>
      </c>
      <c r="I226" s="14"/>
      <c r="J226" s="14">
        <v>17</v>
      </c>
      <c r="K226" s="14"/>
      <c r="L226" s="14">
        <v>6</v>
      </c>
      <c r="M226" s="8" t="s">
        <v>314</v>
      </c>
    </row>
    <row r="227" spans="1:13" x14ac:dyDescent="0.2">
      <c r="A227" s="9" t="str">
        <f t="shared" si="14"/>
        <v>2000/2末</v>
      </c>
      <c r="B227" s="9" t="str">
        <f t="shared" si="14"/>
        <v>平成12/2末</v>
      </c>
      <c r="C227" s="16">
        <v>225</v>
      </c>
      <c r="D227" s="16">
        <v>348</v>
      </c>
      <c r="E227" s="17" t="s">
        <v>266</v>
      </c>
      <c r="F227" s="16">
        <v>75</v>
      </c>
      <c r="G227" s="16"/>
      <c r="H227" s="16">
        <v>78</v>
      </c>
      <c r="I227" s="16"/>
      <c r="J227" s="16">
        <v>153</v>
      </c>
      <c r="K227" s="16"/>
      <c r="L227" s="16">
        <v>39</v>
      </c>
      <c r="M227" s="6" t="s">
        <v>314</v>
      </c>
    </row>
    <row r="228" spans="1:13" x14ac:dyDescent="0.2">
      <c r="A228" s="7" t="str">
        <f t="shared" si="14"/>
        <v>2000/2末</v>
      </c>
      <c r="B228" s="7" t="str">
        <f t="shared" si="14"/>
        <v>平成12/2末</v>
      </c>
      <c r="C228" s="14">
        <v>226</v>
      </c>
      <c r="D228" s="14">
        <v>349</v>
      </c>
      <c r="E228" s="15" t="s">
        <v>267</v>
      </c>
      <c r="F228" s="14">
        <v>6</v>
      </c>
      <c r="G228" s="14"/>
      <c r="H228" s="14">
        <v>8</v>
      </c>
      <c r="I228" s="14"/>
      <c r="J228" s="14">
        <v>14</v>
      </c>
      <c r="K228" s="14"/>
      <c r="L228" s="14">
        <v>3</v>
      </c>
      <c r="M228" s="8" t="s">
        <v>314</v>
      </c>
    </row>
    <row r="229" spans="1:13" x14ac:dyDescent="0.2">
      <c r="A229" s="9" t="str">
        <f t="shared" ref="A229:B244" si="15">A228</f>
        <v>2000/2末</v>
      </c>
      <c r="B229" s="9" t="str">
        <f t="shared" si="15"/>
        <v>平成12/2末</v>
      </c>
      <c r="C229" s="16">
        <v>227</v>
      </c>
      <c r="D229" s="16">
        <v>250</v>
      </c>
      <c r="E229" s="17" t="s">
        <v>268</v>
      </c>
      <c r="F229" s="16">
        <v>152</v>
      </c>
      <c r="G229" s="16"/>
      <c r="H229" s="16">
        <v>180</v>
      </c>
      <c r="I229" s="16"/>
      <c r="J229" s="16">
        <v>332</v>
      </c>
      <c r="K229" s="16"/>
      <c r="L229" s="16">
        <v>84</v>
      </c>
      <c r="M229" s="6" t="s">
        <v>315</v>
      </c>
    </row>
    <row r="230" spans="1:13" x14ac:dyDescent="0.2">
      <c r="A230" s="7" t="str">
        <f t="shared" si="15"/>
        <v>2000/2末</v>
      </c>
      <c r="B230" s="7" t="str">
        <f t="shared" si="15"/>
        <v>平成12/2末</v>
      </c>
      <c r="C230" s="14">
        <v>228</v>
      </c>
      <c r="D230" s="14">
        <v>251</v>
      </c>
      <c r="E230" s="15" t="s">
        <v>269</v>
      </c>
      <c r="F230" s="14">
        <v>80</v>
      </c>
      <c r="G230" s="14"/>
      <c r="H230" s="14">
        <v>98</v>
      </c>
      <c r="I230" s="14"/>
      <c r="J230" s="14">
        <v>178</v>
      </c>
      <c r="K230" s="14"/>
      <c r="L230" s="14">
        <v>45</v>
      </c>
      <c r="M230" s="8" t="s">
        <v>315</v>
      </c>
    </row>
    <row r="231" spans="1:13" x14ac:dyDescent="0.2">
      <c r="A231" s="9" t="str">
        <f t="shared" si="15"/>
        <v>2000/2末</v>
      </c>
      <c r="B231" s="9" t="str">
        <f t="shared" si="15"/>
        <v>平成12/2末</v>
      </c>
      <c r="C231" s="16">
        <v>229</v>
      </c>
      <c r="D231" s="16">
        <v>252</v>
      </c>
      <c r="E231" s="17" t="s">
        <v>270</v>
      </c>
      <c r="F231" s="16">
        <v>137</v>
      </c>
      <c r="G231" s="16"/>
      <c r="H231" s="16">
        <v>163</v>
      </c>
      <c r="I231" s="16"/>
      <c r="J231" s="16">
        <v>300</v>
      </c>
      <c r="K231" s="16"/>
      <c r="L231" s="16">
        <v>79</v>
      </c>
      <c r="M231" s="6" t="s">
        <v>315</v>
      </c>
    </row>
    <row r="232" spans="1:13" x14ac:dyDescent="0.2">
      <c r="A232" s="7" t="str">
        <f t="shared" si="15"/>
        <v>2000/2末</v>
      </c>
      <c r="B232" s="7" t="str">
        <f t="shared" si="15"/>
        <v>平成12/2末</v>
      </c>
      <c r="C232" s="14">
        <v>230</v>
      </c>
      <c r="D232" s="14">
        <v>253</v>
      </c>
      <c r="E232" s="15" t="s">
        <v>271</v>
      </c>
      <c r="F232" s="14">
        <v>164</v>
      </c>
      <c r="G232" s="14"/>
      <c r="H232" s="14">
        <v>174</v>
      </c>
      <c r="I232" s="14"/>
      <c r="J232" s="14">
        <v>338</v>
      </c>
      <c r="K232" s="14"/>
      <c r="L232" s="14">
        <v>95</v>
      </c>
      <c r="M232" s="8" t="s">
        <v>315</v>
      </c>
    </row>
    <row r="233" spans="1:13" x14ac:dyDescent="0.2">
      <c r="A233" s="9" t="str">
        <f t="shared" si="15"/>
        <v>2000/2末</v>
      </c>
      <c r="B233" s="9" t="str">
        <f t="shared" si="15"/>
        <v>平成12/2末</v>
      </c>
      <c r="C233" s="16">
        <v>231</v>
      </c>
      <c r="D233" s="16">
        <v>254</v>
      </c>
      <c r="E233" s="17" t="s">
        <v>272</v>
      </c>
      <c r="F233" s="16">
        <v>84</v>
      </c>
      <c r="G233" s="16"/>
      <c r="H233" s="16">
        <v>114</v>
      </c>
      <c r="I233" s="16"/>
      <c r="J233" s="16">
        <v>198</v>
      </c>
      <c r="K233" s="16"/>
      <c r="L233" s="16">
        <v>56</v>
      </c>
      <c r="M233" s="6" t="s">
        <v>315</v>
      </c>
    </row>
    <row r="234" spans="1:13" x14ac:dyDescent="0.2">
      <c r="A234" s="7" t="str">
        <f t="shared" si="15"/>
        <v>2000/2末</v>
      </c>
      <c r="B234" s="7" t="str">
        <f t="shared" si="15"/>
        <v>平成12/2末</v>
      </c>
      <c r="C234" s="14">
        <v>232</v>
      </c>
      <c r="D234" s="14">
        <v>255</v>
      </c>
      <c r="E234" s="15" t="s">
        <v>558</v>
      </c>
      <c r="F234" s="14">
        <v>41</v>
      </c>
      <c r="G234" s="14"/>
      <c r="H234" s="14">
        <v>45</v>
      </c>
      <c r="I234" s="14"/>
      <c r="J234" s="14">
        <v>86</v>
      </c>
      <c r="K234" s="14"/>
      <c r="L234" s="14">
        <v>29</v>
      </c>
      <c r="M234" s="8" t="s">
        <v>315</v>
      </c>
    </row>
    <row r="235" spans="1:13" x14ac:dyDescent="0.2">
      <c r="A235" s="9" t="str">
        <f t="shared" si="15"/>
        <v>2000/2末</v>
      </c>
      <c r="B235" s="9" t="str">
        <f t="shared" si="15"/>
        <v>平成12/2末</v>
      </c>
      <c r="C235" s="16">
        <v>233</v>
      </c>
      <c r="D235" s="16">
        <v>256</v>
      </c>
      <c r="E235" s="17" t="s">
        <v>273</v>
      </c>
      <c r="F235" s="16">
        <v>45</v>
      </c>
      <c r="G235" s="16"/>
      <c r="H235" s="16">
        <v>39</v>
      </c>
      <c r="I235" s="16"/>
      <c r="J235" s="16">
        <v>84</v>
      </c>
      <c r="K235" s="16"/>
      <c r="L235" s="16">
        <v>22</v>
      </c>
      <c r="M235" s="6" t="s">
        <v>315</v>
      </c>
    </row>
    <row r="236" spans="1:13" x14ac:dyDescent="0.2">
      <c r="A236" s="7" t="str">
        <f t="shared" si="15"/>
        <v>2000/2末</v>
      </c>
      <c r="B236" s="7" t="str">
        <f t="shared" si="15"/>
        <v>平成12/2末</v>
      </c>
      <c r="C236" s="14">
        <v>234</v>
      </c>
      <c r="D236" s="14">
        <v>257</v>
      </c>
      <c r="E236" s="15" t="s">
        <v>559</v>
      </c>
      <c r="F236" s="14">
        <v>91</v>
      </c>
      <c r="G236" s="14"/>
      <c r="H236" s="14">
        <v>95</v>
      </c>
      <c r="I236" s="14"/>
      <c r="J236" s="14">
        <v>186</v>
      </c>
      <c r="K236" s="14"/>
      <c r="L236" s="14">
        <v>52</v>
      </c>
      <c r="M236" s="8" t="s">
        <v>315</v>
      </c>
    </row>
    <row r="237" spans="1:13" x14ac:dyDescent="0.2">
      <c r="A237" s="9" t="str">
        <f t="shared" si="15"/>
        <v>2000/2末</v>
      </c>
      <c r="B237" s="9" t="str">
        <f t="shared" si="15"/>
        <v>平成12/2末</v>
      </c>
      <c r="C237" s="16">
        <v>235</v>
      </c>
      <c r="D237" s="16">
        <v>258</v>
      </c>
      <c r="E237" s="17" t="s">
        <v>274</v>
      </c>
      <c r="F237" s="16">
        <v>93</v>
      </c>
      <c r="G237" s="16"/>
      <c r="H237" s="16">
        <v>103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2000/2末</v>
      </c>
      <c r="B238" s="7" t="str">
        <f t="shared" si="15"/>
        <v>平成12/2末</v>
      </c>
      <c r="C238" s="14">
        <v>236</v>
      </c>
      <c r="D238" s="14">
        <v>259</v>
      </c>
      <c r="E238" s="15" t="s">
        <v>560</v>
      </c>
      <c r="F238" s="14">
        <v>95</v>
      </c>
      <c r="G238" s="14"/>
      <c r="H238" s="14">
        <v>95</v>
      </c>
      <c r="I238" s="14"/>
      <c r="J238" s="14">
        <v>190</v>
      </c>
      <c r="K238" s="14"/>
      <c r="L238" s="14">
        <v>49</v>
      </c>
      <c r="M238" s="8" t="s">
        <v>315</v>
      </c>
    </row>
    <row r="239" spans="1:13" x14ac:dyDescent="0.2">
      <c r="A239" s="9" t="str">
        <f t="shared" si="15"/>
        <v>2000/2末</v>
      </c>
      <c r="B239" s="9" t="str">
        <f t="shared" si="15"/>
        <v>平成12/2末</v>
      </c>
      <c r="C239" s="16">
        <v>237</v>
      </c>
      <c r="D239" s="16">
        <v>270</v>
      </c>
      <c r="E239" s="17" t="s">
        <v>275</v>
      </c>
      <c r="F239" s="16">
        <v>82</v>
      </c>
      <c r="G239" s="16"/>
      <c r="H239" s="16">
        <v>77</v>
      </c>
      <c r="I239" s="16"/>
      <c r="J239" s="16">
        <v>159</v>
      </c>
      <c r="K239" s="16"/>
      <c r="L239" s="16">
        <v>49</v>
      </c>
      <c r="M239" s="6" t="s">
        <v>316</v>
      </c>
    </row>
    <row r="240" spans="1:13" x14ac:dyDescent="0.2">
      <c r="A240" s="7" t="str">
        <f t="shared" si="15"/>
        <v>2000/2末</v>
      </c>
      <c r="B240" s="7" t="str">
        <f t="shared" si="15"/>
        <v>平成12/2末</v>
      </c>
      <c r="C240" s="14">
        <v>238</v>
      </c>
      <c r="D240" s="14">
        <v>271</v>
      </c>
      <c r="E240" s="15" t="s">
        <v>276</v>
      </c>
      <c r="F240" s="14">
        <v>64</v>
      </c>
      <c r="G240" s="14"/>
      <c r="H240" s="14">
        <v>65</v>
      </c>
      <c r="I240" s="14"/>
      <c r="J240" s="14">
        <v>129</v>
      </c>
      <c r="K240" s="14"/>
      <c r="L240" s="14">
        <v>32</v>
      </c>
      <c r="M240" s="8" t="s">
        <v>316</v>
      </c>
    </row>
    <row r="241" spans="1:13" x14ac:dyDescent="0.2">
      <c r="A241" s="9" t="str">
        <f t="shared" si="15"/>
        <v>2000/2末</v>
      </c>
      <c r="B241" s="9" t="str">
        <f t="shared" si="15"/>
        <v>平成12/2末</v>
      </c>
      <c r="C241" s="16">
        <v>239</v>
      </c>
      <c r="D241" s="16">
        <v>272</v>
      </c>
      <c r="E241" s="17" t="s">
        <v>277</v>
      </c>
      <c r="F241" s="16">
        <v>71</v>
      </c>
      <c r="G241" s="16"/>
      <c r="H241" s="16">
        <v>68</v>
      </c>
      <c r="I241" s="16"/>
      <c r="J241" s="16">
        <v>139</v>
      </c>
      <c r="K241" s="16"/>
      <c r="L241" s="16">
        <v>39</v>
      </c>
      <c r="M241" s="6" t="s">
        <v>316</v>
      </c>
    </row>
    <row r="242" spans="1:13" x14ac:dyDescent="0.2">
      <c r="A242" s="7" t="str">
        <f t="shared" si="15"/>
        <v>2000/2末</v>
      </c>
      <c r="B242" s="7" t="str">
        <f t="shared" si="15"/>
        <v>平成12/2末</v>
      </c>
      <c r="C242" s="14">
        <v>240</v>
      </c>
      <c r="D242" s="14">
        <v>273</v>
      </c>
      <c r="E242" s="15" t="s">
        <v>278</v>
      </c>
      <c r="F242" s="14">
        <v>82</v>
      </c>
      <c r="G242" s="14"/>
      <c r="H242" s="14">
        <v>91</v>
      </c>
      <c r="I242" s="14"/>
      <c r="J242" s="14">
        <v>173</v>
      </c>
      <c r="K242" s="14"/>
      <c r="L242" s="14">
        <v>57</v>
      </c>
      <c r="M242" s="8" t="s">
        <v>316</v>
      </c>
    </row>
    <row r="243" spans="1:13" x14ac:dyDescent="0.2">
      <c r="A243" s="9" t="str">
        <f t="shared" si="15"/>
        <v>2000/2末</v>
      </c>
      <c r="B243" s="9" t="str">
        <f t="shared" si="15"/>
        <v>平成12/2末</v>
      </c>
      <c r="C243" s="16">
        <v>241</v>
      </c>
      <c r="D243" s="16">
        <v>274</v>
      </c>
      <c r="E243" s="17" t="s">
        <v>279</v>
      </c>
      <c r="F243" s="16">
        <v>113</v>
      </c>
      <c r="G243" s="16"/>
      <c r="H243" s="16">
        <v>126</v>
      </c>
      <c r="I243" s="16"/>
      <c r="J243" s="16">
        <v>239</v>
      </c>
      <c r="K243" s="16"/>
      <c r="L243" s="16">
        <v>65</v>
      </c>
      <c r="M243" s="6" t="s">
        <v>316</v>
      </c>
    </row>
    <row r="244" spans="1:13" x14ac:dyDescent="0.2">
      <c r="A244" s="7" t="str">
        <f t="shared" si="15"/>
        <v>2000/2末</v>
      </c>
      <c r="B244" s="7" t="str">
        <f t="shared" si="15"/>
        <v>平成12/2末</v>
      </c>
      <c r="C244" s="14">
        <v>242</v>
      </c>
      <c r="D244" s="14">
        <v>275</v>
      </c>
      <c r="E244" s="15" t="s">
        <v>280</v>
      </c>
      <c r="F244" s="14">
        <v>66</v>
      </c>
      <c r="G244" s="14"/>
      <c r="H244" s="14">
        <v>81</v>
      </c>
      <c r="I244" s="14"/>
      <c r="J244" s="14">
        <v>147</v>
      </c>
      <c r="K244" s="14"/>
      <c r="L244" s="14">
        <v>55</v>
      </c>
      <c r="M244" s="8" t="s">
        <v>316</v>
      </c>
    </row>
    <row r="245" spans="1:13" x14ac:dyDescent="0.2">
      <c r="A245" s="9" t="str">
        <f t="shared" ref="A245:B260" si="16">A244</f>
        <v>2000/2末</v>
      </c>
      <c r="B245" s="9" t="str">
        <f t="shared" si="16"/>
        <v>平成12/2末</v>
      </c>
      <c r="C245" s="16">
        <v>243</v>
      </c>
      <c r="D245" s="16">
        <v>276</v>
      </c>
      <c r="E245" s="17" t="s">
        <v>281</v>
      </c>
      <c r="F245" s="16">
        <v>180</v>
      </c>
      <c r="G245" s="16"/>
      <c r="H245" s="16">
        <v>184</v>
      </c>
      <c r="I245" s="16"/>
      <c r="J245" s="16">
        <v>364</v>
      </c>
      <c r="K245" s="16"/>
      <c r="L245" s="16">
        <v>115</v>
      </c>
      <c r="M245" s="6" t="s">
        <v>316</v>
      </c>
    </row>
    <row r="246" spans="1:13" x14ac:dyDescent="0.2">
      <c r="A246" s="7" t="str">
        <f t="shared" si="16"/>
        <v>2000/2末</v>
      </c>
      <c r="B246" s="7" t="str">
        <f t="shared" si="16"/>
        <v>平成12/2末</v>
      </c>
      <c r="C246" s="14">
        <v>244</v>
      </c>
      <c r="D246" s="14">
        <v>277</v>
      </c>
      <c r="E246" s="15" t="s">
        <v>282</v>
      </c>
      <c r="F246" s="14">
        <v>126</v>
      </c>
      <c r="G246" s="14"/>
      <c r="H246" s="14">
        <v>151</v>
      </c>
      <c r="I246" s="14"/>
      <c r="J246" s="14">
        <v>277</v>
      </c>
      <c r="K246" s="14"/>
      <c r="L246" s="14">
        <v>88</v>
      </c>
      <c r="M246" s="8" t="s">
        <v>316</v>
      </c>
    </row>
    <row r="247" spans="1:13" x14ac:dyDescent="0.2">
      <c r="A247" s="9" t="str">
        <f t="shared" si="16"/>
        <v>2000/2末</v>
      </c>
      <c r="B247" s="9" t="str">
        <f t="shared" si="16"/>
        <v>平成12/2末</v>
      </c>
      <c r="C247" s="16">
        <v>245</v>
      </c>
      <c r="D247" s="16">
        <v>278</v>
      </c>
      <c r="E247" s="17" t="s">
        <v>283</v>
      </c>
      <c r="F247" s="16">
        <v>210</v>
      </c>
      <c r="G247" s="16"/>
      <c r="H247" s="16">
        <v>242</v>
      </c>
      <c r="I247" s="16"/>
      <c r="J247" s="16">
        <v>452</v>
      </c>
      <c r="K247" s="16"/>
      <c r="L247" s="16">
        <v>135</v>
      </c>
      <c r="M247" s="6" t="s">
        <v>316</v>
      </c>
    </row>
    <row r="248" spans="1:13" x14ac:dyDescent="0.2">
      <c r="A248" s="7" t="str">
        <f t="shared" si="16"/>
        <v>2000/2末</v>
      </c>
      <c r="B248" s="7" t="str">
        <f t="shared" si="16"/>
        <v>平成12/2末</v>
      </c>
      <c r="C248" s="14">
        <v>246</v>
      </c>
      <c r="D248" s="14">
        <v>280</v>
      </c>
      <c r="E248" s="15" t="s">
        <v>561</v>
      </c>
      <c r="F248" s="14">
        <v>175</v>
      </c>
      <c r="G248" s="14"/>
      <c r="H248" s="14">
        <v>191</v>
      </c>
      <c r="I248" s="14"/>
      <c r="J248" s="14">
        <v>366</v>
      </c>
      <c r="K248" s="14"/>
      <c r="L248" s="14">
        <v>101</v>
      </c>
      <c r="M248" s="8" t="s">
        <v>317</v>
      </c>
    </row>
    <row r="249" spans="1:13" x14ac:dyDescent="0.2">
      <c r="A249" s="9" t="str">
        <f t="shared" si="16"/>
        <v>2000/2末</v>
      </c>
      <c r="B249" s="9" t="str">
        <f t="shared" si="16"/>
        <v>平成12/2末</v>
      </c>
      <c r="C249" s="16">
        <v>247</v>
      </c>
      <c r="D249" s="16">
        <v>281</v>
      </c>
      <c r="E249" s="17" t="s">
        <v>562</v>
      </c>
      <c r="F249" s="16">
        <v>103</v>
      </c>
      <c r="G249" s="16"/>
      <c r="H249" s="16">
        <v>100</v>
      </c>
      <c r="I249" s="16"/>
      <c r="J249" s="16">
        <v>203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2000/2末</v>
      </c>
      <c r="B250" s="7" t="str">
        <f t="shared" si="16"/>
        <v>平成12/2末</v>
      </c>
      <c r="C250" s="14">
        <v>248</v>
      </c>
      <c r="D250" s="14">
        <v>282</v>
      </c>
      <c r="E250" s="15" t="s">
        <v>563</v>
      </c>
      <c r="F250" s="14">
        <v>41</v>
      </c>
      <c r="G250" s="14"/>
      <c r="H250" s="14">
        <v>48</v>
      </c>
      <c r="I250" s="14"/>
      <c r="J250" s="14">
        <v>89</v>
      </c>
      <c r="K250" s="14"/>
      <c r="L250" s="14">
        <v>25</v>
      </c>
      <c r="M250" s="8" t="s">
        <v>317</v>
      </c>
    </row>
    <row r="251" spans="1:13" x14ac:dyDescent="0.2">
      <c r="A251" s="9" t="str">
        <f t="shared" si="16"/>
        <v>2000/2末</v>
      </c>
      <c r="B251" s="9" t="str">
        <f t="shared" si="16"/>
        <v>平成12/2末</v>
      </c>
      <c r="C251" s="16">
        <v>249</v>
      </c>
      <c r="D251" s="16">
        <v>283</v>
      </c>
      <c r="E251" s="17" t="s">
        <v>628</v>
      </c>
      <c r="F251" s="16">
        <v>85</v>
      </c>
      <c r="G251" s="16"/>
      <c r="H251" s="16">
        <v>98</v>
      </c>
      <c r="I251" s="16"/>
      <c r="J251" s="16">
        <v>183</v>
      </c>
      <c r="K251" s="16"/>
      <c r="L251" s="16">
        <v>56</v>
      </c>
      <c r="M251" s="6" t="s">
        <v>317</v>
      </c>
    </row>
    <row r="252" spans="1:13" x14ac:dyDescent="0.2">
      <c r="A252" s="7" t="str">
        <f t="shared" si="16"/>
        <v>2000/2末</v>
      </c>
      <c r="B252" s="7" t="str">
        <f t="shared" si="16"/>
        <v>平成12/2末</v>
      </c>
      <c r="C252" s="14">
        <v>250</v>
      </c>
      <c r="D252" s="14">
        <v>284</v>
      </c>
      <c r="E252" s="15" t="s">
        <v>629</v>
      </c>
      <c r="F252" s="14">
        <v>46</v>
      </c>
      <c r="G252" s="14"/>
      <c r="H252" s="14">
        <v>52</v>
      </c>
      <c r="I252" s="14"/>
      <c r="J252" s="14">
        <v>98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2000/2末</v>
      </c>
      <c r="B253" s="9" t="str">
        <f t="shared" si="16"/>
        <v>平成12/2末</v>
      </c>
      <c r="C253" s="16">
        <v>251</v>
      </c>
      <c r="D253" s="16">
        <v>285</v>
      </c>
      <c r="E253" s="17" t="s">
        <v>630</v>
      </c>
      <c r="F253" s="16">
        <v>41</v>
      </c>
      <c r="G253" s="16"/>
      <c r="H253" s="16">
        <v>49</v>
      </c>
      <c r="I253" s="16"/>
      <c r="J253" s="16">
        <v>90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2000/2末</v>
      </c>
      <c r="B254" s="7" t="str">
        <f t="shared" si="16"/>
        <v>平成12/2末</v>
      </c>
      <c r="C254" s="14">
        <v>252</v>
      </c>
      <c r="D254" s="14">
        <v>286</v>
      </c>
      <c r="E254" s="15" t="s">
        <v>631</v>
      </c>
      <c r="F254" s="14">
        <v>37</v>
      </c>
      <c r="G254" s="14"/>
      <c r="H254" s="14">
        <v>43</v>
      </c>
      <c r="I254" s="14"/>
      <c r="J254" s="14">
        <v>80</v>
      </c>
      <c r="K254" s="14"/>
      <c r="L254" s="14">
        <v>25</v>
      </c>
      <c r="M254" s="8" t="s">
        <v>317</v>
      </c>
    </row>
    <row r="255" spans="1:13" x14ac:dyDescent="0.2">
      <c r="A255" s="9" t="str">
        <f t="shared" si="16"/>
        <v>2000/2末</v>
      </c>
      <c r="B255" s="9" t="str">
        <f t="shared" si="16"/>
        <v>平成12/2末</v>
      </c>
      <c r="C255" s="16">
        <v>253</v>
      </c>
      <c r="D255" s="16">
        <v>287</v>
      </c>
      <c r="E255" s="17" t="s">
        <v>632</v>
      </c>
      <c r="F255" s="16">
        <v>53</v>
      </c>
      <c r="G255" s="16"/>
      <c r="H255" s="16">
        <v>61</v>
      </c>
      <c r="I255" s="16"/>
      <c r="J255" s="16">
        <v>114</v>
      </c>
      <c r="K255" s="16"/>
      <c r="L255" s="16">
        <v>30</v>
      </c>
      <c r="M255" s="6" t="s">
        <v>317</v>
      </c>
    </row>
    <row r="256" spans="1:13" x14ac:dyDescent="0.2">
      <c r="A256" s="7" t="str">
        <f t="shared" si="16"/>
        <v>2000/2末</v>
      </c>
      <c r="B256" s="7" t="str">
        <f t="shared" si="16"/>
        <v>平成12/2末</v>
      </c>
      <c r="C256" s="14">
        <v>254</v>
      </c>
      <c r="D256" s="14">
        <v>288</v>
      </c>
      <c r="E256" s="15" t="s">
        <v>633</v>
      </c>
      <c r="F256" s="14">
        <v>63</v>
      </c>
      <c r="G256" s="14"/>
      <c r="H256" s="14">
        <v>67</v>
      </c>
      <c r="I256" s="14"/>
      <c r="J256" s="14">
        <v>130</v>
      </c>
      <c r="K256" s="14"/>
      <c r="L256" s="14">
        <v>36</v>
      </c>
      <c r="M256" s="8" t="s">
        <v>317</v>
      </c>
    </row>
    <row r="257" spans="1:13" x14ac:dyDescent="0.2">
      <c r="A257" s="9" t="str">
        <f t="shared" si="16"/>
        <v>2000/2末</v>
      </c>
      <c r="B257" s="9" t="str">
        <f t="shared" si="16"/>
        <v>平成12/2末</v>
      </c>
      <c r="C257" s="16">
        <v>255</v>
      </c>
      <c r="D257" s="16">
        <v>289</v>
      </c>
      <c r="E257" s="17" t="s">
        <v>634</v>
      </c>
      <c r="F257" s="16">
        <v>36</v>
      </c>
      <c r="G257" s="16"/>
      <c r="H257" s="16">
        <v>40</v>
      </c>
      <c r="I257" s="16"/>
      <c r="J257" s="16">
        <v>76</v>
      </c>
      <c r="K257" s="16"/>
      <c r="L257" s="16">
        <v>23</v>
      </c>
      <c r="M257" s="6" t="s">
        <v>317</v>
      </c>
    </row>
    <row r="258" spans="1:13" x14ac:dyDescent="0.2">
      <c r="A258" s="7" t="str">
        <f t="shared" si="16"/>
        <v>2000/2末</v>
      </c>
      <c r="B258" s="7" t="str">
        <f t="shared" si="16"/>
        <v>平成12/2末</v>
      </c>
      <c r="C258" s="14">
        <v>256</v>
      </c>
      <c r="D258" s="14">
        <v>290</v>
      </c>
      <c r="E258" s="15" t="s">
        <v>635</v>
      </c>
      <c r="F258" s="14">
        <v>73</v>
      </c>
      <c r="G258" s="14"/>
      <c r="H258" s="14">
        <v>77</v>
      </c>
      <c r="I258" s="14"/>
      <c r="J258" s="14">
        <v>150</v>
      </c>
      <c r="K258" s="14"/>
      <c r="L258" s="14">
        <v>42</v>
      </c>
      <c r="M258" s="8" t="s">
        <v>317</v>
      </c>
    </row>
    <row r="259" spans="1:13" x14ac:dyDescent="0.2">
      <c r="A259" s="9" t="str">
        <f t="shared" si="16"/>
        <v>2000/2末</v>
      </c>
      <c r="B259" s="9" t="str">
        <f t="shared" si="16"/>
        <v>平成12/2末</v>
      </c>
      <c r="C259" s="16">
        <v>257</v>
      </c>
      <c r="D259" s="16">
        <v>291</v>
      </c>
      <c r="E259" s="17" t="s">
        <v>636</v>
      </c>
      <c r="F259" s="16">
        <v>19</v>
      </c>
      <c r="G259" s="16"/>
      <c r="H259" s="16">
        <v>15</v>
      </c>
      <c r="I259" s="16"/>
      <c r="J259" s="16">
        <v>34</v>
      </c>
      <c r="K259" s="16"/>
      <c r="L259" s="16">
        <v>15</v>
      </c>
      <c r="M259" s="6" t="s">
        <v>317</v>
      </c>
    </row>
    <row r="260" spans="1:13" x14ac:dyDescent="0.2">
      <c r="A260" s="7" t="str">
        <f t="shared" si="16"/>
        <v>2000/2末</v>
      </c>
      <c r="B260" s="7" t="str">
        <f t="shared" si="16"/>
        <v>平成12/2末</v>
      </c>
      <c r="C260" s="14">
        <v>258</v>
      </c>
      <c r="D260" s="14">
        <v>292</v>
      </c>
      <c r="E260" s="15" t="s">
        <v>637</v>
      </c>
      <c r="F260" s="14">
        <v>16</v>
      </c>
      <c r="G260" s="14"/>
      <c r="H260" s="14">
        <v>17</v>
      </c>
      <c r="I260" s="14"/>
      <c r="J260" s="14">
        <v>33</v>
      </c>
      <c r="K260" s="14"/>
      <c r="L260" s="14">
        <v>18</v>
      </c>
      <c r="M260" s="8" t="s">
        <v>317</v>
      </c>
    </row>
    <row r="261" spans="1:13" x14ac:dyDescent="0.2">
      <c r="A261" s="9" t="str">
        <f t="shared" ref="A261:B271" si="17">A260</f>
        <v>2000/2末</v>
      </c>
      <c r="B261" s="9" t="str">
        <f t="shared" si="17"/>
        <v>平成12/2末</v>
      </c>
      <c r="C261" s="16">
        <v>259</v>
      </c>
      <c r="D261" s="16">
        <v>293</v>
      </c>
      <c r="E261" s="17" t="s">
        <v>638</v>
      </c>
      <c r="F261" s="16">
        <v>5</v>
      </c>
      <c r="G261" s="16"/>
      <c r="H261" s="16">
        <v>8</v>
      </c>
      <c r="I261" s="16"/>
      <c r="J261" s="16">
        <v>13</v>
      </c>
      <c r="K261" s="16"/>
      <c r="L261" s="16">
        <v>4</v>
      </c>
      <c r="M261" s="6" t="s">
        <v>317</v>
      </c>
    </row>
    <row r="262" spans="1:13" x14ac:dyDescent="0.2">
      <c r="A262" s="7" t="str">
        <f t="shared" si="17"/>
        <v>2000/2末</v>
      </c>
      <c r="B262" s="7" t="str">
        <f t="shared" si="17"/>
        <v>平成12/2末</v>
      </c>
      <c r="C262" s="14">
        <v>260</v>
      </c>
      <c r="D262" s="14">
        <v>294</v>
      </c>
      <c r="E262" s="15" t="s">
        <v>639</v>
      </c>
      <c r="F262" s="14">
        <v>26</v>
      </c>
      <c r="G262" s="14"/>
      <c r="H262" s="14">
        <v>32</v>
      </c>
      <c r="I262" s="14"/>
      <c r="J262" s="14">
        <v>58</v>
      </c>
      <c r="K262" s="14"/>
      <c r="L262" s="14">
        <v>20</v>
      </c>
      <c r="M262" s="8" t="s">
        <v>317</v>
      </c>
    </row>
    <row r="263" spans="1:13" x14ac:dyDescent="0.2">
      <c r="A263" s="9" t="str">
        <f t="shared" si="17"/>
        <v>2000/2末</v>
      </c>
      <c r="B263" s="9" t="str">
        <f t="shared" si="17"/>
        <v>平成12/2末</v>
      </c>
      <c r="C263" s="16">
        <v>261</v>
      </c>
      <c r="D263" s="16">
        <v>295</v>
      </c>
      <c r="E263" s="17" t="s">
        <v>640</v>
      </c>
      <c r="F263" s="16">
        <v>8</v>
      </c>
      <c r="G263" s="16"/>
      <c r="H263" s="16">
        <v>9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2000/2末</v>
      </c>
      <c r="B264" s="7" t="str">
        <f t="shared" si="17"/>
        <v>平成12/2末</v>
      </c>
      <c r="C264" s="14">
        <v>262</v>
      </c>
      <c r="D264" s="14">
        <v>296</v>
      </c>
      <c r="E264" s="15" t="s">
        <v>679</v>
      </c>
      <c r="F264" s="14">
        <v>0</v>
      </c>
      <c r="G264" s="14"/>
      <c r="H264" s="14">
        <v>0</v>
      </c>
      <c r="I264" s="14"/>
      <c r="J264" s="14">
        <v>0</v>
      </c>
      <c r="K264" s="14"/>
      <c r="L264" s="14">
        <v>0</v>
      </c>
      <c r="M264" s="8" t="s">
        <v>317</v>
      </c>
    </row>
    <row r="265" spans="1:13" x14ac:dyDescent="0.2">
      <c r="A265" s="9" t="str">
        <f t="shared" si="17"/>
        <v>2000/2末</v>
      </c>
      <c r="B265" s="9" t="str">
        <f t="shared" si="17"/>
        <v>平成12/2末</v>
      </c>
      <c r="C265" s="16">
        <v>263</v>
      </c>
      <c r="D265" s="16">
        <v>297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2000/2末</v>
      </c>
      <c r="B266" s="7" t="str">
        <f t="shared" si="17"/>
        <v>平成12/2末</v>
      </c>
      <c r="C266" s="14">
        <v>264</v>
      </c>
      <c r="D266" s="14">
        <v>298</v>
      </c>
      <c r="E266" s="15" t="s">
        <v>642</v>
      </c>
      <c r="F266" s="14">
        <v>6</v>
      </c>
      <c r="G266" s="14"/>
      <c r="H266" s="14">
        <v>5</v>
      </c>
      <c r="I266" s="14"/>
      <c r="J266" s="14">
        <v>11</v>
      </c>
      <c r="K266" s="14"/>
      <c r="L266" s="14">
        <v>4</v>
      </c>
      <c r="M266" s="8" t="s">
        <v>317</v>
      </c>
    </row>
    <row r="267" spans="1:13" x14ac:dyDescent="0.2">
      <c r="A267" s="9" t="str">
        <f t="shared" si="17"/>
        <v>2000/2末</v>
      </c>
      <c r="B267" s="9" t="str">
        <f t="shared" si="17"/>
        <v>平成12/2末</v>
      </c>
      <c r="C267" s="16">
        <v>265</v>
      </c>
      <c r="D267" s="16">
        <v>299</v>
      </c>
      <c r="E267" s="17" t="s">
        <v>643</v>
      </c>
      <c r="F267" s="16">
        <v>1</v>
      </c>
      <c r="G267" s="16"/>
      <c r="H267" s="16">
        <v>1</v>
      </c>
      <c r="I267" s="16"/>
      <c r="J267" s="16">
        <v>2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2000/2末</v>
      </c>
      <c r="B268" s="7" t="str">
        <f t="shared" si="17"/>
        <v>平成12/2末</v>
      </c>
      <c r="C268" s="14">
        <v>266</v>
      </c>
      <c r="D268" s="14">
        <v>300</v>
      </c>
      <c r="E268" s="15" t="s">
        <v>644</v>
      </c>
      <c r="F268" s="14">
        <v>1</v>
      </c>
      <c r="G268" s="14"/>
      <c r="H268" s="14">
        <v>2</v>
      </c>
      <c r="I268" s="14"/>
      <c r="J268" s="14">
        <v>3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2000/2末</v>
      </c>
      <c r="B269" s="9" t="str">
        <f t="shared" si="17"/>
        <v>平成12/2末</v>
      </c>
      <c r="C269" s="16">
        <v>267</v>
      </c>
      <c r="D269" s="16">
        <v>301</v>
      </c>
      <c r="E269" s="17" t="s">
        <v>645</v>
      </c>
      <c r="F269" s="16">
        <v>15</v>
      </c>
      <c r="G269" s="16"/>
      <c r="H269" s="16">
        <v>17</v>
      </c>
      <c r="I269" s="16"/>
      <c r="J269" s="16">
        <v>32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2000/2末</v>
      </c>
      <c r="B270" s="7" t="str">
        <f t="shared" si="17"/>
        <v>平成12/2末</v>
      </c>
      <c r="C270" s="14">
        <v>268</v>
      </c>
      <c r="D270" s="14">
        <v>302</v>
      </c>
      <c r="E270" s="15" t="s">
        <v>646</v>
      </c>
      <c r="F270" s="14">
        <v>11</v>
      </c>
      <c r="G270" s="14"/>
      <c r="H270" s="14">
        <v>13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2000/2末</v>
      </c>
      <c r="B271" s="9" t="str">
        <f t="shared" si="17"/>
        <v>平成12/2末</v>
      </c>
      <c r="C271" s="16">
        <v>269</v>
      </c>
      <c r="D271" s="16">
        <v>303</v>
      </c>
      <c r="E271" s="17" t="s">
        <v>647</v>
      </c>
      <c r="F271" s="16">
        <v>0</v>
      </c>
      <c r="G271" s="16"/>
      <c r="H271" s="16">
        <v>0</v>
      </c>
      <c r="I271" s="16"/>
      <c r="J271" s="16">
        <v>0</v>
      </c>
      <c r="K271" s="16"/>
      <c r="L271" s="16">
        <v>0</v>
      </c>
      <c r="M271" s="6" t="s">
        <v>317</v>
      </c>
    </row>
    <row r="276" spans="12:12" x14ac:dyDescent="0.2">
      <c r="L276" s="126"/>
    </row>
  </sheetData>
  <sheetProtection algorithmName="SHA-512" hashValue="u1B5BIEO5pTcJ6zVGoT2EJeSKXJ4aSsfkaN2NiZh6Zr2HiIBG6rw4j6yrjuYRs4TRO6XF9RMvMdSfiutSMqUMA==" saltValue="CpiU8te5s9FzEmFA3SOwo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A1:Q271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667</v>
      </c>
      <c r="B2" s="20" t="s">
        <v>668</v>
      </c>
      <c r="C2" s="21" t="s">
        <v>287</v>
      </c>
      <c r="D2" s="21" t="s">
        <v>287</v>
      </c>
      <c r="E2" s="21" t="s">
        <v>287</v>
      </c>
      <c r="F2" s="22">
        <f t="shared" ref="F2:L2" si="0">SUM(F3:F271)</f>
        <v>42850</v>
      </c>
      <c r="G2" s="22">
        <f t="shared" si="0"/>
        <v>0</v>
      </c>
      <c r="H2" s="22">
        <f t="shared" si="0"/>
        <v>44228</v>
      </c>
      <c r="I2" s="22">
        <f t="shared" si="0"/>
        <v>0</v>
      </c>
      <c r="J2" s="22">
        <f t="shared" si="0"/>
        <v>87078</v>
      </c>
      <c r="K2" s="22">
        <f t="shared" si="0"/>
        <v>0</v>
      </c>
      <c r="L2" s="22">
        <f t="shared" si="0"/>
        <v>29017</v>
      </c>
      <c r="M2" s="72" t="s">
        <v>284</v>
      </c>
    </row>
    <row r="3" spans="1:17" x14ac:dyDescent="0.2">
      <c r="A3" s="5" t="str">
        <f>A2</f>
        <v>2000/3末</v>
      </c>
      <c r="B3" s="5" t="str">
        <f>B2</f>
        <v>平成12/3末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38</v>
      </c>
      <c r="I3" s="12"/>
      <c r="J3" s="12">
        <v>74</v>
      </c>
      <c r="K3" s="12"/>
      <c r="L3" s="12">
        <v>34</v>
      </c>
      <c r="M3" s="10" t="s">
        <v>303</v>
      </c>
    </row>
    <row r="4" spans="1:17" x14ac:dyDescent="0.2">
      <c r="A4" s="7" t="str">
        <f>A3</f>
        <v>2000/3末</v>
      </c>
      <c r="B4" s="7" t="str">
        <f>B3</f>
        <v>平成12/3末</v>
      </c>
      <c r="C4" s="14">
        <v>2</v>
      </c>
      <c r="D4" s="14">
        <v>2</v>
      </c>
      <c r="E4" s="15" t="s">
        <v>39</v>
      </c>
      <c r="F4" s="14">
        <v>96</v>
      </c>
      <c r="G4" s="14"/>
      <c r="H4" s="14">
        <v>99</v>
      </c>
      <c r="I4" s="14"/>
      <c r="J4" s="14">
        <v>195</v>
      </c>
      <c r="K4" s="14"/>
      <c r="L4" s="14">
        <v>71</v>
      </c>
      <c r="M4" s="8" t="s">
        <v>303</v>
      </c>
      <c r="Q4" s="1"/>
    </row>
    <row r="5" spans="1:17" x14ac:dyDescent="0.2">
      <c r="A5" s="9" t="str">
        <f t="shared" ref="A5:B20" si="1">A4</f>
        <v>2000/3末</v>
      </c>
      <c r="B5" s="9" t="str">
        <f t="shared" si="1"/>
        <v>平成12/3末</v>
      </c>
      <c r="C5" s="16">
        <v>3</v>
      </c>
      <c r="D5" s="16">
        <v>3</v>
      </c>
      <c r="E5" s="17" t="s">
        <v>40</v>
      </c>
      <c r="F5" s="16">
        <v>226</v>
      </c>
      <c r="G5" s="16"/>
      <c r="H5" s="16">
        <v>252</v>
      </c>
      <c r="I5" s="16"/>
      <c r="J5" s="16">
        <v>478</v>
      </c>
      <c r="K5" s="16"/>
      <c r="L5" s="16">
        <v>171</v>
      </c>
      <c r="M5" s="6" t="s">
        <v>303</v>
      </c>
    </row>
    <row r="6" spans="1:17" x14ac:dyDescent="0.2">
      <c r="A6" s="7" t="str">
        <f t="shared" si="1"/>
        <v>2000/3末</v>
      </c>
      <c r="B6" s="7" t="str">
        <f t="shared" si="1"/>
        <v>平成12/3末</v>
      </c>
      <c r="C6" s="14">
        <v>4</v>
      </c>
      <c r="D6" s="14">
        <v>4</v>
      </c>
      <c r="E6" s="15" t="s">
        <v>41</v>
      </c>
      <c r="F6" s="14">
        <v>403</v>
      </c>
      <c r="G6" s="14"/>
      <c r="H6" s="14">
        <v>412</v>
      </c>
      <c r="I6" s="14"/>
      <c r="J6" s="14">
        <v>815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2000/3末</v>
      </c>
      <c r="B7" s="9" t="str">
        <f t="shared" si="1"/>
        <v>平成12/3末</v>
      </c>
      <c r="C7" s="16">
        <v>5</v>
      </c>
      <c r="D7" s="16">
        <v>5</v>
      </c>
      <c r="E7" s="17" t="s">
        <v>42</v>
      </c>
      <c r="F7" s="16">
        <v>239</v>
      </c>
      <c r="G7" s="16"/>
      <c r="H7" s="16">
        <v>262</v>
      </c>
      <c r="I7" s="16"/>
      <c r="J7" s="16">
        <v>501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2000/3末</v>
      </c>
      <c r="B8" s="7" t="str">
        <f t="shared" si="1"/>
        <v>平成12/3末</v>
      </c>
      <c r="C8" s="14">
        <v>6</v>
      </c>
      <c r="D8" s="14">
        <v>6</v>
      </c>
      <c r="E8" s="15" t="s">
        <v>43</v>
      </c>
      <c r="F8" s="14">
        <v>351</v>
      </c>
      <c r="G8" s="14"/>
      <c r="H8" s="14">
        <v>425</v>
      </c>
      <c r="I8" s="14"/>
      <c r="J8" s="14">
        <v>776</v>
      </c>
      <c r="K8" s="14"/>
      <c r="L8" s="14">
        <v>280</v>
      </c>
      <c r="M8" s="8" t="s">
        <v>303</v>
      </c>
    </row>
    <row r="9" spans="1:17" x14ac:dyDescent="0.2">
      <c r="A9" s="9" t="str">
        <f t="shared" si="1"/>
        <v>2000/3末</v>
      </c>
      <c r="B9" s="9" t="str">
        <f t="shared" si="1"/>
        <v>平成12/3末</v>
      </c>
      <c r="C9" s="16">
        <v>7</v>
      </c>
      <c r="D9" s="16">
        <v>7</v>
      </c>
      <c r="E9" s="17" t="s">
        <v>44</v>
      </c>
      <c r="F9" s="16">
        <v>204</v>
      </c>
      <c r="G9" s="16"/>
      <c r="H9" s="16">
        <v>212</v>
      </c>
      <c r="I9" s="16"/>
      <c r="J9" s="16">
        <v>416</v>
      </c>
      <c r="K9" s="16"/>
      <c r="L9" s="16">
        <v>154</v>
      </c>
      <c r="M9" s="6" t="s">
        <v>303</v>
      </c>
    </row>
    <row r="10" spans="1:17" x14ac:dyDescent="0.2">
      <c r="A10" s="7" t="str">
        <f t="shared" si="1"/>
        <v>2000/3末</v>
      </c>
      <c r="B10" s="7" t="str">
        <f t="shared" si="1"/>
        <v>平成12/3末</v>
      </c>
      <c r="C10" s="14">
        <v>8</v>
      </c>
      <c r="D10" s="14">
        <v>8</v>
      </c>
      <c r="E10" s="15" t="s">
        <v>45</v>
      </c>
      <c r="F10" s="14">
        <v>242</v>
      </c>
      <c r="G10" s="14"/>
      <c r="H10" s="14">
        <v>250</v>
      </c>
      <c r="I10" s="14"/>
      <c r="J10" s="14">
        <v>492</v>
      </c>
      <c r="K10" s="14"/>
      <c r="L10" s="14">
        <v>179</v>
      </c>
      <c r="M10" s="8" t="s">
        <v>303</v>
      </c>
    </row>
    <row r="11" spans="1:17" x14ac:dyDescent="0.2">
      <c r="A11" s="9" t="str">
        <f t="shared" si="1"/>
        <v>2000/3末</v>
      </c>
      <c r="B11" s="9" t="str">
        <f t="shared" si="1"/>
        <v>平成12/3末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2000/3末</v>
      </c>
      <c r="B12" s="7" t="str">
        <f t="shared" si="1"/>
        <v>平成12/3末</v>
      </c>
      <c r="C12" s="14">
        <v>10</v>
      </c>
      <c r="D12" s="14">
        <v>11</v>
      </c>
      <c r="E12" s="15" t="s">
        <v>47</v>
      </c>
      <c r="F12" s="14">
        <v>171</v>
      </c>
      <c r="G12" s="14"/>
      <c r="H12" s="14">
        <v>162</v>
      </c>
      <c r="I12" s="14"/>
      <c r="J12" s="14">
        <v>333</v>
      </c>
      <c r="K12" s="14"/>
      <c r="L12" s="14">
        <v>128</v>
      </c>
      <c r="M12" s="8" t="s">
        <v>303</v>
      </c>
    </row>
    <row r="13" spans="1:17" x14ac:dyDescent="0.2">
      <c r="A13" s="9" t="str">
        <f t="shared" si="1"/>
        <v>2000/3末</v>
      </c>
      <c r="B13" s="9" t="str">
        <f t="shared" si="1"/>
        <v>平成12/3末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128</v>
      </c>
      <c r="I13" s="16"/>
      <c r="J13" s="16">
        <v>237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2000/3末</v>
      </c>
      <c r="B14" s="7" t="str">
        <f t="shared" si="1"/>
        <v>平成12/3末</v>
      </c>
      <c r="C14" s="14">
        <v>12</v>
      </c>
      <c r="D14" s="14">
        <v>13</v>
      </c>
      <c r="E14" s="15" t="s">
        <v>49</v>
      </c>
      <c r="F14" s="14">
        <v>253</v>
      </c>
      <c r="G14" s="14"/>
      <c r="H14" s="14">
        <v>286</v>
      </c>
      <c r="I14" s="14"/>
      <c r="J14" s="14">
        <v>539</v>
      </c>
      <c r="K14" s="14"/>
      <c r="L14" s="14">
        <v>182</v>
      </c>
      <c r="M14" s="8" t="s">
        <v>303</v>
      </c>
    </row>
    <row r="15" spans="1:17" x14ac:dyDescent="0.2">
      <c r="A15" s="9" t="str">
        <f t="shared" si="1"/>
        <v>2000/3末</v>
      </c>
      <c r="B15" s="9" t="str">
        <f t="shared" si="1"/>
        <v>平成12/3末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142</v>
      </c>
      <c r="I15" s="16"/>
      <c r="J15" s="16">
        <v>288</v>
      </c>
      <c r="K15" s="16"/>
      <c r="L15" s="16">
        <v>103</v>
      </c>
      <c r="M15" s="6" t="s">
        <v>303</v>
      </c>
    </row>
    <row r="16" spans="1:17" x14ac:dyDescent="0.2">
      <c r="A16" s="7" t="str">
        <f t="shared" si="1"/>
        <v>2000/3末</v>
      </c>
      <c r="B16" s="7" t="str">
        <f t="shared" si="1"/>
        <v>平成12/3末</v>
      </c>
      <c r="C16" s="14">
        <v>14</v>
      </c>
      <c r="D16" s="14">
        <v>15</v>
      </c>
      <c r="E16" s="15" t="s">
        <v>51</v>
      </c>
      <c r="F16" s="14">
        <v>297</v>
      </c>
      <c r="G16" s="14"/>
      <c r="H16" s="14">
        <v>324</v>
      </c>
      <c r="I16" s="14"/>
      <c r="J16" s="14">
        <v>621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2000/3末</v>
      </c>
      <c r="B17" s="9" t="str">
        <f t="shared" si="1"/>
        <v>平成12/3末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109</v>
      </c>
      <c r="I17" s="16"/>
      <c r="J17" s="16">
        <v>202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2000/3末</v>
      </c>
      <c r="B18" s="7" t="str">
        <f t="shared" si="1"/>
        <v>平成12/3末</v>
      </c>
      <c r="C18" s="14">
        <v>16</v>
      </c>
      <c r="D18" s="14">
        <v>17</v>
      </c>
      <c r="E18" s="15" t="s">
        <v>53</v>
      </c>
      <c r="F18" s="14">
        <v>264</v>
      </c>
      <c r="G18" s="14"/>
      <c r="H18" s="14">
        <v>271</v>
      </c>
      <c r="I18" s="14"/>
      <c r="J18" s="14">
        <v>535</v>
      </c>
      <c r="K18" s="14"/>
      <c r="L18" s="14">
        <v>172</v>
      </c>
      <c r="M18" s="8" t="s">
        <v>303</v>
      </c>
    </row>
    <row r="19" spans="1:13" x14ac:dyDescent="0.2">
      <c r="A19" s="9" t="str">
        <f t="shared" si="1"/>
        <v>2000/3末</v>
      </c>
      <c r="B19" s="9" t="str">
        <f t="shared" si="1"/>
        <v>平成12/3末</v>
      </c>
      <c r="C19" s="16">
        <v>17</v>
      </c>
      <c r="D19" s="16">
        <v>18</v>
      </c>
      <c r="E19" s="17" t="s">
        <v>54</v>
      </c>
      <c r="F19" s="16">
        <v>309</v>
      </c>
      <c r="G19" s="16"/>
      <c r="H19" s="16">
        <v>326</v>
      </c>
      <c r="I19" s="16"/>
      <c r="J19" s="16">
        <v>635</v>
      </c>
      <c r="K19" s="16"/>
      <c r="L19" s="16">
        <v>204</v>
      </c>
      <c r="M19" s="6" t="s">
        <v>303</v>
      </c>
    </row>
    <row r="20" spans="1:13" x14ac:dyDescent="0.2">
      <c r="A20" s="7" t="str">
        <f t="shared" si="1"/>
        <v>2000/3末</v>
      </c>
      <c r="B20" s="7" t="str">
        <f t="shared" si="1"/>
        <v>平成12/3末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223</v>
      </c>
      <c r="I20" s="14"/>
      <c r="J20" s="14">
        <v>430</v>
      </c>
      <c r="K20" s="14"/>
      <c r="L20" s="14">
        <v>142</v>
      </c>
      <c r="M20" s="8" t="s">
        <v>303</v>
      </c>
    </row>
    <row r="21" spans="1:13" x14ac:dyDescent="0.2">
      <c r="A21" s="9" t="str">
        <f t="shared" ref="A21:B36" si="2">A20</f>
        <v>2000/3末</v>
      </c>
      <c r="B21" s="9" t="str">
        <f t="shared" si="2"/>
        <v>平成12/3末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230</v>
      </c>
      <c r="I21" s="16"/>
      <c r="J21" s="16">
        <v>458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2000/3末</v>
      </c>
      <c r="B22" s="7" t="str">
        <f t="shared" si="2"/>
        <v>平成12/3末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87</v>
      </c>
      <c r="I22" s="14"/>
      <c r="J22" s="14">
        <v>155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2000/3末</v>
      </c>
      <c r="B23" s="9" t="str">
        <f t="shared" si="2"/>
        <v>平成12/3末</v>
      </c>
      <c r="C23" s="16">
        <v>21</v>
      </c>
      <c r="D23" s="16">
        <v>105</v>
      </c>
      <c r="E23" s="17" t="s">
        <v>58</v>
      </c>
      <c r="F23" s="16">
        <v>18</v>
      </c>
      <c r="G23" s="16"/>
      <c r="H23" s="16">
        <v>22</v>
      </c>
      <c r="I23" s="16"/>
      <c r="J23" s="16">
        <v>40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2000/3末</v>
      </c>
      <c r="B24" s="7" t="str">
        <f t="shared" si="2"/>
        <v>平成12/3末</v>
      </c>
      <c r="C24" s="14">
        <v>22</v>
      </c>
      <c r="D24" s="14">
        <v>20</v>
      </c>
      <c r="E24" s="15" t="s">
        <v>59</v>
      </c>
      <c r="F24" s="14">
        <v>38</v>
      </c>
      <c r="G24" s="14"/>
      <c r="H24" s="14">
        <v>40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2000/3末</v>
      </c>
      <c r="B25" s="9" t="str">
        <f t="shared" si="2"/>
        <v>平成12/3末</v>
      </c>
      <c r="C25" s="16">
        <v>23</v>
      </c>
      <c r="D25" s="16">
        <v>21</v>
      </c>
      <c r="E25" s="17" t="s">
        <v>60</v>
      </c>
      <c r="F25" s="16">
        <v>246</v>
      </c>
      <c r="G25" s="16"/>
      <c r="H25" s="16">
        <v>256</v>
      </c>
      <c r="I25" s="16"/>
      <c r="J25" s="16">
        <v>502</v>
      </c>
      <c r="K25" s="16"/>
      <c r="L25" s="16">
        <v>169</v>
      </c>
      <c r="M25" s="6" t="s">
        <v>303</v>
      </c>
    </row>
    <row r="26" spans="1:13" x14ac:dyDescent="0.2">
      <c r="A26" s="7" t="str">
        <f t="shared" si="2"/>
        <v>2000/3末</v>
      </c>
      <c r="B26" s="7" t="str">
        <f t="shared" si="2"/>
        <v>平成12/3末</v>
      </c>
      <c r="C26" s="14">
        <v>24</v>
      </c>
      <c r="D26" s="14">
        <v>22</v>
      </c>
      <c r="E26" s="15" t="s">
        <v>61</v>
      </c>
      <c r="F26" s="14">
        <v>393</v>
      </c>
      <c r="G26" s="14"/>
      <c r="H26" s="14">
        <v>444</v>
      </c>
      <c r="I26" s="14"/>
      <c r="J26" s="14">
        <v>837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2000/3末</v>
      </c>
      <c r="B27" s="9" t="str">
        <f t="shared" si="2"/>
        <v>平成12/3末</v>
      </c>
      <c r="C27" s="16">
        <v>25</v>
      </c>
      <c r="D27" s="16">
        <v>23</v>
      </c>
      <c r="E27" s="17" t="s">
        <v>62</v>
      </c>
      <c r="F27" s="16">
        <v>305</v>
      </c>
      <c r="G27" s="16"/>
      <c r="H27" s="16">
        <v>316</v>
      </c>
      <c r="I27" s="16"/>
      <c r="J27" s="16">
        <v>621</v>
      </c>
      <c r="K27" s="16"/>
      <c r="L27" s="16">
        <v>203</v>
      </c>
      <c r="M27" s="6" t="s">
        <v>303</v>
      </c>
    </row>
    <row r="28" spans="1:13" x14ac:dyDescent="0.2">
      <c r="A28" s="7" t="str">
        <f t="shared" si="2"/>
        <v>2000/3末</v>
      </c>
      <c r="B28" s="7" t="str">
        <f t="shared" si="2"/>
        <v>平成12/3末</v>
      </c>
      <c r="C28" s="14">
        <v>26</v>
      </c>
      <c r="D28" s="14">
        <v>24</v>
      </c>
      <c r="E28" s="15" t="s">
        <v>63</v>
      </c>
      <c r="F28" s="14">
        <v>393</v>
      </c>
      <c r="G28" s="14"/>
      <c r="H28" s="14">
        <v>467</v>
      </c>
      <c r="I28" s="14"/>
      <c r="J28" s="14">
        <v>860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2000/3末</v>
      </c>
      <c r="B29" s="9" t="str">
        <f t="shared" si="2"/>
        <v>平成12/3末</v>
      </c>
      <c r="C29" s="16">
        <v>27</v>
      </c>
      <c r="D29" s="16">
        <v>25</v>
      </c>
      <c r="E29" s="17" t="s">
        <v>64</v>
      </c>
      <c r="F29" s="16">
        <v>245</v>
      </c>
      <c r="G29" s="16"/>
      <c r="H29" s="16">
        <v>293</v>
      </c>
      <c r="I29" s="16"/>
      <c r="J29" s="16">
        <v>538</v>
      </c>
      <c r="K29" s="16"/>
      <c r="L29" s="16">
        <v>210</v>
      </c>
      <c r="M29" s="6" t="s">
        <v>303</v>
      </c>
    </row>
    <row r="30" spans="1:13" x14ac:dyDescent="0.2">
      <c r="A30" s="7" t="str">
        <f t="shared" si="2"/>
        <v>2000/3末</v>
      </c>
      <c r="B30" s="7" t="str">
        <f t="shared" si="2"/>
        <v>平成12/3末</v>
      </c>
      <c r="C30" s="14">
        <v>28</v>
      </c>
      <c r="D30" s="14">
        <v>26</v>
      </c>
      <c r="E30" s="15" t="s">
        <v>65</v>
      </c>
      <c r="F30" s="14">
        <v>242</v>
      </c>
      <c r="G30" s="14"/>
      <c r="H30" s="14">
        <v>260</v>
      </c>
      <c r="I30" s="14"/>
      <c r="J30" s="14">
        <v>502</v>
      </c>
      <c r="K30" s="14"/>
      <c r="L30" s="14">
        <v>185</v>
      </c>
      <c r="M30" s="8" t="s">
        <v>303</v>
      </c>
    </row>
    <row r="31" spans="1:13" x14ac:dyDescent="0.2">
      <c r="A31" s="9" t="str">
        <f t="shared" si="2"/>
        <v>2000/3末</v>
      </c>
      <c r="B31" s="9" t="str">
        <f t="shared" si="2"/>
        <v>平成12/3末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2000/3末</v>
      </c>
      <c r="B32" s="7" t="str">
        <f t="shared" si="2"/>
        <v>平成12/3末</v>
      </c>
      <c r="C32" s="14">
        <v>30</v>
      </c>
      <c r="D32" s="14">
        <v>30</v>
      </c>
      <c r="E32" s="15" t="s">
        <v>68</v>
      </c>
      <c r="F32" s="14">
        <v>752</v>
      </c>
      <c r="G32" s="14"/>
      <c r="H32" s="14">
        <v>752</v>
      </c>
      <c r="I32" s="14"/>
      <c r="J32" s="14">
        <v>1504</v>
      </c>
      <c r="K32" s="14"/>
      <c r="L32" s="14">
        <v>539</v>
      </c>
      <c r="M32" s="8" t="s">
        <v>303</v>
      </c>
    </row>
    <row r="33" spans="1:13" x14ac:dyDescent="0.2">
      <c r="A33" s="9" t="str">
        <f t="shared" si="2"/>
        <v>2000/3末</v>
      </c>
      <c r="B33" s="9" t="str">
        <f t="shared" si="2"/>
        <v>平成12/3末</v>
      </c>
      <c r="C33" s="16">
        <v>31</v>
      </c>
      <c r="D33" s="16">
        <v>31</v>
      </c>
      <c r="E33" s="17" t="s">
        <v>69</v>
      </c>
      <c r="F33" s="16">
        <v>857</v>
      </c>
      <c r="G33" s="16"/>
      <c r="H33" s="16">
        <v>859</v>
      </c>
      <c r="I33" s="16"/>
      <c r="J33" s="16">
        <v>1716</v>
      </c>
      <c r="K33" s="16"/>
      <c r="L33" s="16">
        <v>655</v>
      </c>
      <c r="M33" s="6" t="s">
        <v>303</v>
      </c>
    </row>
    <row r="34" spans="1:13" x14ac:dyDescent="0.2">
      <c r="A34" s="7" t="str">
        <f t="shared" si="2"/>
        <v>2000/3末</v>
      </c>
      <c r="B34" s="7" t="str">
        <f t="shared" si="2"/>
        <v>平成12/3末</v>
      </c>
      <c r="C34" s="14">
        <v>32</v>
      </c>
      <c r="D34" s="14">
        <v>32</v>
      </c>
      <c r="E34" s="15" t="s">
        <v>70</v>
      </c>
      <c r="F34" s="14">
        <v>23</v>
      </c>
      <c r="G34" s="14"/>
      <c r="H34" s="14">
        <v>24</v>
      </c>
      <c r="I34" s="14"/>
      <c r="J34" s="14">
        <v>47</v>
      </c>
      <c r="K34" s="14"/>
      <c r="L34" s="14">
        <v>16</v>
      </c>
      <c r="M34" s="8" t="s">
        <v>303</v>
      </c>
    </row>
    <row r="35" spans="1:13" x14ac:dyDescent="0.2">
      <c r="A35" s="9" t="str">
        <f t="shared" si="2"/>
        <v>2000/3末</v>
      </c>
      <c r="B35" s="9" t="str">
        <f t="shared" si="2"/>
        <v>平成12/3末</v>
      </c>
      <c r="C35" s="16">
        <v>33</v>
      </c>
      <c r="D35" s="16">
        <v>33</v>
      </c>
      <c r="E35" s="17" t="s">
        <v>71</v>
      </c>
      <c r="F35" s="16">
        <v>266</v>
      </c>
      <c r="G35" s="16"/>
      <c r="H35" s="16">
        <v>270</v>
      </c>
      <c r="I35" s="16"/>
      <c r="J35" s="16">
        <v>536</v>
      </c>
      <c r="K35" s="16"/>
      <c r="L35" s="16">
        <v>166</v>
      </c>
      <c r="M35" s="6" t="s">
        <v>303</v>
      </c>
    </row>
    <row r="36" spans="1:13" x14ac:dyDescent="0.2">
      <c r="A36" s="7" t="str">
        <f t="shared" si="2"/>
        <v>2000/3末</v>
      </c>
      <c r="B36" s="7" t="str">
        <f t="shared" si="2"/>
        <v>平成12/3末</v>
      </c>
      <c r="C36" s="14">
        <v>34</v>
      </c>
      <c r="D36" s="14">
        <v>34</v>
      </c>
      <c r="E36" s="15" t="s">
        <v>72</v>
      </c>
      <c r="F36" s="14">
        <v>362</v>
      </c>
      <c r="G36" s="14"/>
      <c r="H36" s="14">
        <v>303</v>
      </c>
      <c r="I36" s="14"/>
      <c r="J36" s="14">
        <v>665</v>
      </c>
      <c r="K36" s="14"/>
      <c r="L36" s="14">
        <v>249</v>
      </c>
      <c r="M36" s="8" t="s">
        <v>303</v>
      </c>
    </row>
    <row r="37" spans="1:13" x14ac:dyDescent="0.2">
      <c r="A37" s="9" t="str">
        <f t="shared" ref="A37:B52" si="3">A36</f>
        <v>2000/3末</v>
      </c>
      <c r="B37" s="9" t="str">
        <f t="shared" si="3"/>
        <v>平成12/3末</v>
      </c>
      <c r="C37" s="16">
        <v>35</v>
      </c>
      <c r="D37" s="16">
        <v>35</v>
      </c>
      <c r="E37" s="17" t="s">
        <v>73</v>
      </c>
      <c r="F37" s="16">
        <v>297</v>
      </c>
      <c r="G37" s="16"/>
      <c r="H37" s="16">
        <v>279</v>
      </c>
      <c r="I37" s="16"/>
      <c r="J37" s="16">
        <v>576</v>
      </c>
      <c r="K37" s="16"/>
      <c r="L37" s="16">
        <v>182</v>
      </c>
      <c r="M37" s="6" t="s">
        <v>303</v>
      </c>
    </row>
    <row r="38" spans="1:13" x14ac:dyDescent="0.2">
      <c r="A38" s="7" t="str">
        <f t="shared" si="3"/>
        <v>2000/3末</v>
      </c>
      <c r="B38" s="7" t="str">
        <f t="shared" si="3"/>
        <v>平成12/3末</v>
      </c>
      <c r="C38" s="14">
        <v>36</v>
      </c>
      <c r="D38" s="14">
        <v>36</v>
      </c>
      <c r="E38" s="15" t="s">
        <v>74</v>
      </c>
      <c r="F38" s="14">
        <v>74</v>
      </c>
      <c r="G38" s="14"/>
      <c r="H38" s="14">
        <v>54</v>
      </c>
      <c r="I38" s="14"/>
      <c r="J38" s="14">
        <v>128</v>
      </c>
      <c r="K38" s="14"/>
      <c r="L38" s="14">
        <v>56</v>
      </c>
      <c r="M38" s="8" t="s">
        <v>303</v>
      </c>
    </row>
    <row r="39" spans="1:13" x14ac:dyDescent="0.2">
      <c r="A39" s="9" t="str">
        <f t="shared" si="3"/>
        <v>2000/3末</v>
      </c>
      <c r="B39" s="9" t="str">
        <f t="shared" si="3"/>
        <v>平成12/3末</v>
      </c>
      <c r="C39" s="16">
        <v>37</v>
      </c>
      <c r="D39" s="16">
        <v>37</v>
      </c>
      <c r="E39" s="17" t="s">
        <v>75</v>
      </c>
      <c r="F39" s="16">
        <v>283</v>
      </c>
      <c r="G39" s="16"/>
      <c r="H39" s="16">
        <v>275</v>
      </c>
      <c r="I39" s="16"/>
      <c r="J39" s="16">
        <v>558</v>
      </c>
      <c r="K39" s="16"/>
      <c r="L39" s="16">
        <v>173</v>
      </c>
      <c r="M39" s="6" t="s">
        <v>303</v>
      </c>
    </row>
    <row r="40" spans="1:13" x14ac:dyDescent="0.2">
      <c r="A40" s="7" t="str">
        <f t="shared" si="3"/>
        <v>2000/3末</v>
      </c>
      <c r="B40" s="7" t="str">
        <f t="shared" si="3"/>
        <v>平成12/3末</v>
      </c>
      <c r="C40" s="14">
        <v>38</v>
      </c>
      <c r="D40" s="14">
        <v>38</v>
      </c>
      <c r="E40" s="15" t="s">
        <v>76</v>
      </c>
      <c r="F40" s="14">
        <v>336</v>
      </c>
      <c r="G40" s="14"/>
      <c r="H40" s="14">
        <v>315</v>
      </c>
      <c r="I40" s="14"/>
      <c r="J40" s="14">
        <v>651</v>
      </c>
      <c r="K40" s="14"/>
      <c r="L40" s="14">
        <v>211</v>
      </c>
      <c r="M40" s="8" t="s">
        <v>303</v>
      </c>
    </row>
    <row r="41" spans="1:13" x14ac:dyDescent="0.2">
      <c r="A41" s="9" t="str">
        <f t="shared" si="3"/>
        <v>2000/3末</v>
      </c>
      <c r="B41" s="9" t="str">
        <f t="shared" si="3"/>
        <v>平成12/3末</v>
      </c>
      <c r="C41" s="16">
        <v>39</v>
      </c>
      <c r="D41" s="16">
        <v>39</v>
      </c>
      <c r="E41" s="17" t="s">
        <v>77</v>
      </c>
      <c r="F41" s="16">
        <v>126</v>
      </c>
      <c r="G41" s="16"/>
      <c r="H41" s="16">
        <v>126</v>
      </c>
      <c r="I41" s="16"/>
      <c r="J41" s="16">
        <v>252</v>
      </c>
      <c r="K41" s="16"/>
      <c r="L41" s="16">
        <v>84</v>
      </c>
      <c r="M41" s="6" t="s">
        <v>303</v>
      </c>
    </row>
    <row r="42" spans="1:13" x14ac:dyDescent="0.2">
      <c r="A42" s="7" t="str">
        <f t="shared" si="3"/>
        <v>2000/3末</v>
      </c>
      <c r="B42" s="7" t="str">
        <f t="shared" si="3"/>
        <v>平成12/3末</v>
      </c>
      <c r="C42" s="14">
        <v>40</v>
      </c>
      <c r="D42" s="14">
        <v>40</v>
      </c>
      <c r="E42" s="15" t="s">
        <v>619</v>
      </c>
      <c r="F42" s="14">
        <v>159</v>
      </c>
      <c r="G42" s="14"/>
      <c r="H42" s="14">
        <v>169</v>
      </c>
      <c r="I42" s="14"/>
      <c r="J42" s="14">
        <v>328</v>
      </c>
      <c r="K42" s="14"/>
      <c r="L42" s="14">
        <v>120</v>
      </c>
      <c r="M42" s="8" t="s">
        <v>303</v>
      </c>
    </row>
    <row r="43" spans="1:13" x14ac:dyDescent="0.2">
      <c r="A43" s="9" t="str">
        <f t="shared" si="3"/>
        <v>2000/3末</v>
      </c>
      <c r="B43" s="9" t="str">
        <f t="shared" si="3"/>
        <v>平成12/3末</v>
      </c>
      <c r="C43" s="16">
        <v>41</v>
      </c>
      <c r="D43" s="16">
        <v>41</v>
      </c>
      <c r="E43" s="17" t="s">
        <v>620</v>
      </c>
      <c r="F43" s="16">
        <v>182</v>
      </c>
      <c r="G43" s="16"/>
      <c r="H43" s="16">
        <v>206</v>
      </c>
      <c r="I43" s="16"/>
      <c r="J43" s="16">
        <v>388</v>
      </c>
      <c r="K43" s="16"/>
      <c r="L43" s="16">
        <v>136</v>
      </c>
      <c r="M43" s="6" t="s">
        <v>303</v>
      </c>
    </row>
    <row r="44" spans="1:13" x14ac:dyDescent="0.2">
      <c r="A44" s="7" t="str">
        <f t="shared" si="3"/>
        <v>2000/3末</v>
      </c>
      <c r="B44" s="7" t="str">
        <f t="shared" si="3"/>
        <v>平成12/3末</v>
      </c>
      <c r="C44" s="14">
        <v>42</v>
      </c>
      <c r="D44" s="14">
        <v>42</v>
      </c>
      <c r="E44" s="15" t="s">
        <v>78</v>
      </c>
      <c r="F44" s="14">
        <v>257</v>
      </c>
      <c r="G44" s="14"/>
      <c r="H44" s="14">
        <v>319</v>
      </c>
      <c r="I44" s="14"/>
      <c r="J44" s="14">
        <v>576</v>
      </c>
      <c r="K44" s="14"/>
      <c r="L44" s="14">
        <v>204</v>
      </c>
      <c r="M44" s="8" t="s">
        <v>303</v>
      </c>
    </row>
    <row r="45" spans="1:13" x14ac:dyDescent="0.2">
      <c r="A45" s="9" t="str">
        <f t="shared" si="3"/>
        <v>2000/3末</v>
      </c>
      <c r="B45" s="9" t="str">
        <f t="shared" si="3"/>
        <v>平成12/3末</v>
      </c>
      <c r="C45" s="16">
        <v>43</v>
      </c>
      <c r="D45" s="16">
        <v>43</v>
      </c>
      <c r="E45" s="17" t="s">
        <v>79</v>
      </c>
      <c r="F45" s="16">
        <v>357</v>
      </c>
      <c r="G45" s="16"/>
      <c r="H45" s="16">
        <v>382</v>
      </c>
      <c r="I45" s="16"/>
      <c r="J45" s="16">
        <v>739</v>
      </c>
      <c r="K45" s="16"/>
      <c r="L45" s="16">
        <v>247</v>
      </c>
      <c r="M45" s="6" t="s">
        <v>303</v>
      </c>
    </row>
    <row r="46" spans="1:13" x14ac:dyDescent="0.2">
      <c r="A46" s="7" t="str">
        <f t="shared" si="3"/>
        <v>2000/3末</v>
      </c>
      <c r="B46" s="7" t="str">
        <f t="shared" si="3"/>
        <v>平成12/3末</v>
      </c>
      <c r="C46" s="14">
        <v>44</v>
      </c>
      <c r="D46" s="14">
        <v>44</v>
      </c>
      <c r="E46" s="15" t="s">
        <v>80</v>
      </c>
      <c r="F46" s="14">
        <v>57</v>
      </c>
      <c r="G46" s="14"/>
      <c r="H46" s="14">
        <v>75</v>
      </c>
      <c r="I46" s="14"/>
      <c r="J46" s="14">
        <v>132</v>
      </c>
      <c r="K46" s="14"/>
      <c r="L46" s="14">
        <v>48</v>
      </c>
      <c r="M46" s="8" t="s">
        <v>303</v>
      </c>
    </row>
    <row r="47" spans="1:13" x14ac:dyDescent="0.2">
      <c r="A47" s="9" t="str">
        <f t="shared" si="3"/>
        <v>2000/3末</v>
      </c>
      <c r="B47" s="9" t="str">
        <f t="shared" si="3"/>
        <v>平成12/3末</v>
      </c>
      <c r="C47" s="16">
        <v>45</v>
      </c>
      <c r="D47" s="16">
        <v>45</v>
      </c>
      <c r="E47" s="17" t="s">
        <v>81</v>
      </c>
      <c r="F47" s="16">
        <v>227</v>
      </c>
      <c r="G47" s="16"/>
      <c r="H47" s="16">
        <v>259</v>
      </c>
      <c r="I47" s="16"/>
      <c r="J47" s="16">
        <v>486</v>
      </c>
      <c r="K47" s="16"/>
      <c r="L47" s="16">
        <v>165</v>
      </c>
      <c r="M47" s="6" t="s">
        <v>303</v>
      </c>
    </row>
    <row r="48" spans="1:13" x14ac:dyDescent="0.2">
      <c r="A48" s="7" t="str">
        <f t="shared" si="3"/>
        <v>2000/3末</v>
      </c>
      <c r="B48" s="7" t="str">
        <f t="shared" si="3"/>
        <v>平成12/3末</v>
      </c>
      <c r="C48" s="14">
        <v>46</v>
      </c>
      <c r="D48" s="14">
        <v>46</v>
      </c>
      <c r="E48" s="15" t="s">
        <v>82</v>
      </c>
      <c r="F48" s="14">
        <v>95</v>
      </c>
      <c r="G48" s="14"/>
      <c r="H48" s="14">
        <v>126</v>
      </c>
      <c r="I48" s="14"/>
      <c r="J48" s="14">
        <v>221</v>
      </c>
      <c r="K48" s="14"/>
      <c r="L48" s="14">
        <v>113</v>
      </c>
      <c r="M48" s="8" t="s">
        <v>303</v>
      </c>
    </row>
    <row r="49" spans="1:13" x14ac:dyDescent="0.2">
      <c r="A49" s="9" t="str">
        <f t="shared" si="3"/>
        <v>2000/3末</v>
      </c>
      <c r="B49" s="9" t="str">
        <f t="shared" si="3"/>
        <v>平成12/3末</v>
      </c>
      <c r="C49" s="16">
        <v>47</v>
      </c>
      <c r="D49" s="16">
        <v>47</v>
      </c>
      <c r="E49" s="17" t="s">
        <v>83</v>
      </c>
      <c r="F49" s="16">
        <v>186</v>
      </c>
      <c r="G49" s="16"/>
      <c r="H49" s="16">
        <v>218</v>
      </c>
      <c r="I49" s="16"/>
      <c r="J49" s="16">
        <v>404</v>
      </c>
      <c r="K49" s="16"/>
      <c r="L49" s="16">
        <v>120</v>
      </c>
      <c r="M49" s="6" t="s">
        <v>303</v>
      </c>
    </row>
    <row r="50" spans="1:13" x14ac:dyDescent="0.2">
      <c r="A50" s="7" t="str">
        <f t="shared" si="3"/>
        <v>2000/3末</v>
      </c>
      <c r="B50" s="7" t="str">
        <f t="shared" si="3"/>
        <v>平成12/3末</v>
      </c>
      <c r="C50" s="14">
        <v>48</v>
      </c>
      <c r="D50" s="14">
        <v>48</v>
      </c>
      <c r="E50" s="15" t="s">
        <v>84</v>
      </c>
      <c r="F50" s="14">
        <v>252</v>
      </c>
      <c r="G50" s="14"/>
      <c r="H50" s="14">
        <v>265</v>
      </c>
      <c r="I50" s="14"/>
      <c r="J50" s="14">
        <v>517</v>
      </c>
      <c r="K50" s="14"/>
      <c r="L50" s="14">
        <v>168</v>
      </c>
      <c r="M50" s="8" t="s">
        <v>303</v>
      </c>
    </row>
    <row r="51" spans="1:13" x14ac:dyDescent="0.2">
      <c r="A51" s="9" t="str">
        <f t="shared" si="3"/>
        <v>2000/3末</v>
      </c>
      <c r="B51" s="9" t="str">
        <f t="shared" si="3"/>
        <v>平成12/3末</v>
      </c>
      <c r="C51" s="16">
        <v>49</v>
      </c>
      <c r="D51" s="16">
        <v>49</v>
      </c>
      <c r="E51" s="17" t="s">
        <v>85</v>
      </c>
      <c r="F51" s="16">
        <v>127</v>
      </c>
      <c r="G51" s="16"/>
      <c r="H51" s="16">
        <v>133</v>
      </c>
      <c r="I51" s="16"/>
      <c r="J51" s="16">
        <v>260</v>
      </c>
      <c r="K51" s="16"/>
      <c r="L51" s="16">
        <v>97</v>
      </c>
      <c r="M51" s="6" t="s">
        <v>303</v>
      </c>
    </row>
    <row r="52" spans="1:13" x14ac:dyDescent="0.2">
      <c r="A52" s="7" t="str">
        <f t="shared" si="3"/>
        <v>2000/3末</v>
      </c>
      <c r="B52" s="7" t="str">
        <f t="shared" si="3"/>
        <v>平成12/3末</v>
      </c>
      <c r="C52" s="14">
        <v>50</v>
      </c>
      <c r="D52" s="14">
        <v>50</v>
      </c>
      <c r="E52" s="15" t="s">
        <v>86</v>
      </c>
      <c r="F52" s="14">
        <v>0</v>
      </c>
      <c r="G52" s="14"/>
      <c r="H52" s="14">
        <v>0</v>
      </c>
      <c r="I52" s="14"/>
      <c r="J52" s="14">
        <v>0</v>
      </c>
      <c r="K52" s="14"/>
      <c r="L52" s="14">
        <v>0</v>
      </c>
      <c r="M52" s="8" t="s">
        <v>303</v>
      </c>
    </row>
    <row r="53" spans="1:13" x14ac:dyDescent="0.2">
      <c r="A53" s="9" t="str">
        <f t="shared" ref="A53:B68" si="4">A52</f>
        <v>2000/3末</v>
      </c>
      <c r="B53" s="9" t="str">
        <f t="shared" si="4"/>
        <v>平成12/3末</v>
      </c>
      <c r="C53" s="16">
        <v>51</v>
      </c>
      <c r="D53" s="16">
        <v>51</v>
      </c>
      <c r="E53" s="17" t="s">
        <v>87</v>
      </c>
      <c r="F53" s="16">
        <v>162</v>
      </c>
      <c r="G53" s="16"/>
      <c r="H53" s="16">
        <v>155</v>
      </c>
      <c r="I53" s="16"/>
      <c r="J53" s="16">
        <v>317</v>
      </c>
      <c r="K53" s="16"/>
      <c r="L53" s="16">
        <v>104</v>
      </c>
      <c r="M53" s="6" t="s">
        <v>303</v>
      </c>
    </row>
    <row r="54" spans="1:13" x14ac:dyDescent="0.2">
      <c r="A54" s="7" t="str">
        <f t="shared" si="4"/>
        <v>2000/3末</v>
      </c>
      <c r="B54" s="7" t="str">
        <f t="shared" si="4"/>
        <v>平成12/3末</v>
      </c>
      <c r="C54" s="14">
        <v>52</v>
      </c>
      <c r="D54" s="14">
        <v>52</v>
      </c>
      <c r="E54" s="15" t="s">
        <v>88</v>
      </c>
      <c r="F54" s="14">
        <v>20</v>
      </c>
      <c r="G54" s="14"/>
      <c r="H54" s="14">
        <v>23</v>
      </c>
      <c r="I54" s="14"/>
      <c r="J54" s="14">
        <v>43</v>
      </c>
      <c r="K54" s="14"/>
      <c r="L54" s="14">
        <v>9</v>
      </c>
      <c r="M54" s="8" t="s">
        <v>303</v>
      </c>
    </row>
    <row r="55" spans="1:13" x14ac:dyDescent="0.2">
      <c r="A55" s="9" t="str">
        <f t="shared" si="4"/>
        <v>2000/3末</v>
      </c>
      <c r="B55" s="9" t="str">
        <f t="shared" si="4"/>
        <v>平成12/3末</v>
      </c>
      <c r="C55" s="16">
        <v>53</v>
      </c>
      <c r="D55" s="16">
        <v>53</v>
      </c>
      <c r="E55" s="17" t="s">
        <v>89</v>
      </c>
      <c r="F55" s="16">
        <v>92</v>
      </c>
      <c r="G55" s="16"/>
      <c r="H55" s="16">
        <v>79</v>
      </c>
      <c r="I55" s="16"/>
      <c r="J55" s="16">
        <v>171</v>
      </c>
      <c r="K55" s="16"/>
      <c r="L55" s="16">
        <v>47</v>
      </c>
      <c r="M55" s="6" t="s">
        <v>303</v>
      </c>
    </row>
    <row r="56" spans="1:13" x14ac:dyDescent="0.2">
      <c r="A56" s="7" t="str">
        <f t="shared" si="4"/>
        <v>2000/3末</v>
      </c>
      <c r="B56" s="7" t="str">
        <f t="shared" si="4"/>
        <v>平成12/3末</v>
      </c>
      <c r="C56" s="14">
        <v>54</v>
      </c>
      <c r="D56" s="14">
        <v>54</v>
      </c>
      <c r="E56" s="15" t="s">
        <v>90</v>
      </c>
      <c r="F56" s="14">
        <v>233</v>
      </c>
      <c r="G56" s="14"/>
      <c r="H56" s="14">
        <v>259</v>
      </c>
      <c r="I56" s="14"/>
      <c r="J56" s="14">
        <v>492</v>
      </c>
      <c r="K56" s="14"/>
      <c r="L56" s="14">
        <v>142</v>
      </c>
      <c r="M56" s="8" t="s">
        <v>303</v>
      </c>
    </row>
    <row r="57" spans="1:13" x14ac:dyDescent="0.2">
      <c r="A57" s="9" t="str">
        <f t="shared" si="4"/>
        <v>2000/3末</v>
      </c>
      <c r="B57" s="9" t="str">
        <f t="shared" si="4"/>
        <v>平成12/3末</v>
      </c>
      <c r="C57" s="16">
        <v>55</v>
      </c>
      <c r="D57" s="16">
        <v>55</v>
      </c>
      <c r="E57" s="17" t="s">
        <v>91</v>
      </c>
      <c r="F57" s="16">
        <v>363</v>
      </c>
      <c r="G57" s="16"/>
      <c r="H57" s="16">
        <v>331</v>
      </c>
      <c r="I57" s="16"/>
      <c r="J57" s="16">
        <v>694</v>
      </c>
      <c r="K57" s="16"/>
      <c r="L57" s="16">
        <v>255</v>
      </c>
      <c r="M57" s="6" t="s">
        <v>303</v>
      </c>
    </row>
    <row r="58" spans="1:13" x14ac:dyDescent="0.2">
      <c r="A58" s="7" t="str">
        <f t="shared" si="4"/>
        <v>2000/3末</v>
      </c>
      <c r="B58" s="7" t="str">
        <f t="shared" si="4"/>
        <v>平成12/3末</v>
      </c>
      <c r="C58" s="14">
        <v>56</v>
      </c>
      <c r="D58" s="14">
        <v>56</v>
      </c>
      <c r="E58" s="15" t="s">
        <v>621</v>
      </c>
      <c r="F58" s="14">
        <v>0</v>
      </c>
      <c r="G58" s="14"/>
      <c r="H58" s="14">
        <v>0</v>
      </c>
      <c r="I58" s="14"/>
      <c r="J58" s="14">
        <v>0</v>
      </c>
      <c r="K58" s="14"/>
      <c r="L58" s="14">
        <v>0</v>
      </c>
      <c r="M58" s="8" t="s">
        <v>303</v>
      </c>
    </row>
    <row r="59" spans="1:13" x14ac:dyDescent="0.2">
      <c r="A59" s="9" t="str">
        <f t="shared" si="4"/>
        <v>2000/3末</v>
      </c>
      <c r="B59" s="9" t="str">
        <f t="shared" si="4"/>
        <v>平成12/3末</v>
      </c>
      <c r="C59" s="16">
        <v>57</v>
      </c>
      <c r="D59" s="16">
        <v>57</v>
      </c>
      <c r="E59" s="17" t="s">
        <v>92</v>
      </c>
      <c r="F59" s="16">
        <v>78</v>
      </c>
      <c r="G59" s="16"/>
      <c r="H59" s="16">
        <v>80</v>
      </c>
      <c r="I59" s="16"/>
      <c r="J59" s="16">
        <v>158</v>
      </c>
      <c r="K59" s="16"/>
      <c r="L59" s="16">
        <v>56</v>
      </c>
      <c r="M59" s="6" t="s">
        <v>303</v>
      </c>
    </row>
    <row r="60" spans="1:13" x14ac:dyDescent="0.2">
      <c r="A60" s="7" t="str">
        <f t="shared" si="4"/>
        <v>2000/3末</v>
      </c>
      <c r="B60" s="7" t="str">
        <f t="shared" si="4"/>
        <v>平成12/3末</v>
      </c>
      <c r="C60" s="14">
        <v>58</v>
      </c>
      <c r="D60" s="14">
        <v>58</v>
      </c>
      <c r="E60" s="15" t="s">
        <v>93</v>
      </c>
      <c r="F60" s="14">
        <v>183</v>
      </c>
      <c r="G60" s="14"/>
      <c r="H60" s="14">
        <v>165</v>
      </c>
      <c r="I60" s="14"/>
      <c r="J60" s="14">
        <v>348</v>
      </c>
      <c r="K60" s="14"/>
      <c r="L60" s="14">
        <v>100</v>
      </c>
      <c r="M60" s="8" t="s">
        <v>303</v>
      </c>
    </row>
    <row r="61" spans="1:13" x14ac:dyDescent="0.2">
      <c r="A61" s="9" t="str">
        <f t="shared" si="4"/>
        <v>2000/3末</v>
      </c>
      <c r="B61" s="9" t="str">
        <f t="shared" si="4"/>
        <v>平成12/3末</v>
      </c>
      <c r="C61" s="16">
        <v>59</v>
      </c>
      <c r="D61" s="16">
        <v>59</v>
      </c>
      <c r="E61" s="17" t="s">
        <v>94</v>
      </c>
      <c r="F61" s="16">
        <v>267</v>
      </c>
      <c r="G61" s="16"/>
      <c r="H61" s="16">
        <v>272</v>
      </c>
      <c r="I61" s="16"/>
      <c r="J61" s="16">
        <v>539</v>
      </c>
      <c r="K61" s="16"/>
      <c r="L61" s="16">
        <v>159</v>
      </c>
      <c r="M61" s="6" t="s">
        <v>303</v>
      </c>
    </row>
    <row r="62" spans="1:13" x14ac:dyDescent="0.2">
      <c r="A62" s="7" t="str">
        <f t="shared" si="4"/>
        <v>2000/3末</v>
      </c>
      <c r="B62" s="7" t="str">
        <f t="shared" si="4"/>
        <v>平成12/3末</v>
      </c>
      <c r="C62" s="14">
        <v>60</v>
      </c>
      <c r="D62" s="14">
        <v>60</v>
      </c>
      <c r="E62" s="15" t="s">
        <v>95</v>
      </c>
      <c r="F62" s="14">
        <v>345</v>
      </c>
      <c r="G62" s="14"/>
      <c r="H62" s="14">
        <v>364</v>
      </c>
      <c r="I62" s="14"/>
      <c r="J62" s="14">
        <v>709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2000/3末</v>
      </c>
      <c r="B63" s="9" t="str">
        <f t="shared" si="4"/>
        <v>平成12/3末</v>
      </c>
      <c r="C63" s="16">
        <v>61</v>
      </c>
      <c r="D63" s="16">
        <v>61</v>
      </c>
      <c r="E63" s="17" t="s">
        <v>96</v>
      </c>
      <c r="F63" s="16">
        <v>268</v>
      </c>
      <c r="G63" s="16"/>
      <c r="H63" s="16">
        <v>287</v>
      </c>
      <c r="I63" s="16"/>
      <c r="J63" s="16">
        <v>555</v>
      </c>
      <c r="K63" s="16"/>
      <c r="L63" s="16">
        <v>215</v>
      </c>
      <c r="M63" s="6" t="s">
        <v>303</v>
      </c>
    </row>
    <row r="64" spans="1:13" x14ac:dyDescent="0.2">
      <c r="A64" s="7" t="str">
        <f t="shared" si="4"/>
        <v>2000/3末</v>
      </c>
      <c r="B64" s="7" t="str">
        <f t="shared" si="4"/>
        <v>平成12/3末</v>
      </c>
      <c r="C64" s="14">
        <v>62</v>
      </c>
      <c r="D64" s="14">
        <v>62</v>
      </c>
      <c r="E64" s="15" t="s">
        <v>97</v>
      </c>
      <c r="F64" s="14">
        <v>61</v>
      </c>
      <c r="G64" s="14"/>
      <c r="H64" s="14">
        <v>47</v>
      </c>
      <c r="I64" s="14"/>
      <c r="J64" s="14">
        <v>108</v>
      </c>
      <c r="K64" s="14"/>
      <c r="L64" s="14">
        <v>56</v>
      </c>
      <c r="M64" s="8" t="s">
        <v>303</v>
      </c>
    </row>
    <row r="65" spans="1:13" x14ac:dyDescent="0.2">
      <c r="A65" s="9" t="str">
        <f t="shared" si="4"/>
        <v>2000/3末</v>
      </c>
      <c r="B65" s="9" t="str">
        <f t="shared" si="4"/>
        <v>平成12/3末</v>
      </c>
      <c r="C65" s="16">
        <v>63</v>
      </c>
      <c r="D65" s="16">
        <v>63</v>
      </c>
      <c r="E65" s="17" t="s">
        <v>98</v>
      </c>
      <c r="F65" s="16">
        <v>495</v>
      </c>
      <c r="G65" s="16"/>
      <c r="H65" s="16">
        <v>474</v>
      </c>
      <c r="I65" s="16"/>
      <c r="J65" s="16">
        <v>969</v>
      </c>
      <c r="K65" s="16"/>
      <c r="L65" s="16">
        <v>359</v>
      </c>
      <c r="M65" s="6" t="s">
        <v>303</v>
      </c>
    </row>
    <row r="66" spans="1:13" x14ac:dyDescent="0.2">
      <c r="A66" s="7" t="str">
        <f t="shared" si="4"/>
        <v>2000/3末</v>
      </c>
      <c r="B66" s="7" t="str">
        <f t="shared" si="4"/>
        <v>平成12/3末</v>
      </c>
      <c r="C66" s="14">
        <v>64</v>
      </c>
      <c r="D66" s="14">
        <v>64</v>
      </c>
      <c r="E66" s="15" t="s">
        <v>99</v>
      </c>
      <c r="F66" s="14">
        <v>387</v>
      </c>
      <c r="G66" s="14"/>
      <c r="H66" s="14">
        <v>382</v>
      </c>
      <c r="I66" s="14"/>
      <c r="J66" s="14">
        <v>769</v>
      </c>
      <c r="K66" s="14"/>
      <c r="L66" s="14">
        <v>265</v>
      </c>
      <c r="M66" s="8" t="s">
        <v>303</v>
      </c>
    </row>
    <row r="67" spans="1:13" x14ac:dyDescent="0.2">
      <c r="A67" s="9" t="str">
        <f t="shared" si="4"/>
        <v>2000/3末</v>
      </c>
      <c r="B67" s="9" t="str">
        <f t="shared" si="4"/>
        <v>平成12/3末</v>
      </c>
      <c r="C67" s="16">
        <v>65</v>
      </c>
      <c r="D67" s="16">
        <v>65</v>
      </c>
      <c r="E67" s="17" t="s">
        <v>100</v>
      </c>
      <c r="F67" s="16">
        <v>20</v>
      </c>
      <c r="G67" s="16"/>
      <c r="H67" s="16">
        <v>14</v>
      </c>
      <c r="I67" s="16"/>
      <c r="J67" s="16">
        <v>34</v>
      </c>
      <c r="K67" s="16"/>
      <c r="L67" s="16">
        <v>34</v>
      </c>
      <c r="M67" s="6" t="s">
        <v>303</v>
      </c>
    </row>
    <row r="68" spans="1:13" x14ac:dyDescent="0.2">
      <c r="A68" s="7" t="str">
        <f t="shared" si="4"/>
        <v>2000/3末</v>
      </c>
      <c r="B68" s="7" t="str">
        <f t="shared" si="4"/>
        <v>平成12/3末</v>
      </c>
      <c r="C68" s="14">
        <v>66</v>
      </c>
      <c r="D68" s="14">
        <v>66</v>
      </c>
      <c r="E68" s="15" t="s">
        <v>101</v>
      </c>
      <c r="F68" s="14">
        <v>136</v>
      </c>
      <c r="G68" s="14"/>
      <c r="H68" s="14">
        <v>148</v>
      </c>
      <c r="I68" s="14"/>
      <c r="J68" s="14">
        <v>284</v>
      </c>
      <c r="K68" s="14"/>
      <c r="L68" s="14">
        <v>92</v>
      </c>
      <c r="M68" s="8" t="s">
        <v>303</v>
      </c>
    </row>
    <row r="69" spans="1:13" x14ac:dyDescent="0.2">
      <c r="A69" s="9" t="str">
        <f t="shared" ref="A69:B84" si="5">A68</f>
        <v>2000/3末</v>
      </c>
      <c r="B69" s="9" t="str">
        <f t="shared" si="5"/>
        <v>平成12/3末</v>
      </c>
      <c r="C69" s="16">
        <v>67</v>
      </c>
      <c r="D69" s="16">
        <v>67</v>
      </c>
      <c r="E69" s="17" t="s">
        <v>102</v>
      </c>
      <c r="F69" s="16">
        <v>230</v>
      </c>
      <c r="G69" s="16"/>
      <c r="H69" s="16">
        <v>238</v>
      </c>
      <c r="I69" s="16"/>
      <c r="J69" s="16">
        <v>468</v>
      </c>
      <c r="K69" s="16"/>
      <c r="L69" s="16">
        <v>162</v>
      </c>
      <c r="M69" s="6" t="s">
        <v>303</v>
      </c>
    </row>
    <row r="70" spans="1:13" x14ac:dyDescent="0.2">
      <c r="A70" s="7" t="str">
        <f t="shared" si="5"/>
        <v>2000/3末</v>
      </c>
      <c r="B70" s="7" t="str">
        <f t="shared" si="5"/>
        <v>平成12/3末</v>
      </c>
      <c r="C70" s="14">
        <v>68</v>
      </c>
      <c r="D70" s="14">
        <v>68</v>
      </c>
      <c r="E70" s="15" t="s">
        <v>103</v>
      </c>
      <c r="F70" s="14">
        <v>417</v>
      </c>
      <c r="G70" s="14"/>
      <c r="H70" s="14">
        <v>383</v>
      </c>
      <c r="I70" s="14"/>
      <c r="J70" s="14">
        <v>800</v>
      </c>
      <c r="K70" s="14"/>
      <c r="L70" s="14">
        <v>300</v>
      </c>
      <c r="M70" s="8" t="s">
        <v>303</v>
      </c>
    </row>
    <row r="71" spans="1:13" x14ac:dyDescent="0.2">
      <c r="A71" s="9" t="str">
        <f t="shared" si="5"/>
        <v>2000/3末</v>
      </c>
      <c r="B71" s="9" t="str">
        <f t="shared" si="5"/>
        <v>平成12/3末</v>
      </c>
      <c r="C71" s="16">
        <v>69</v>
      </c>
      <c r="D71" s="16">
        <v>69</v>
      </c>
      <c r="E71" s="17" t="s">
        <v>104</v>
      </c>
      <c r="F71" s="16">
        <v>284</v>
      </c>
      <c r="G71" s="16"/>
      <c r="H71" s="16">
        <v>222</v>
      </c>
      <c r="I71" s="16"/>
      <c r="J71" s="16">
        <v>506</v>
      </c>
      <c r="K71" s="16"/>
      <c r="L71" s="16">
        <v>186</v>
      </c>
      <c r="M71" s="6" t="s">
        <v>303</v>
      </c>
    </row>
    <row r="72" spans="1:13" x14ac:dyDescent="0.2">
      <c r="A72" s="7" t="str">
        <f t="shared" si="5"/>
        <v>2000/3末</v>
      </c>
      <c r="B72" s="7" t="str">
        <f t="shared" si="5"/>
        <v>平成12/3末</v>
      </c>
      <c r="C72" s="14">
        <v>70</v>
      </c>
      <c r="D72" s="14">
        <v>70</v>
      </c>
      <c r="E72" s="15" t="s">
        <v>105</v>
      </c>
      <c r="F72" s="14">
        <v>119</v>
      </c>
      <c r="G72" s="14"/>
      <c r="H72" s="14">
        <v>108</v>
      </c>
      <c r="I72" s="14"/>
      <c r="J72" s="14">
        <v>227</v>
      </c>
      <c r="K72" s="14"/>
      <c r="L72" s="14">
        <v>87</v>
      </c>
      <c r="M72" s="8" t="s">
        <v>303</v>
      </c>
    </row>
    <row r="73" spans="1:13" x14ac:dyDescent="0.2">
      <c r="A73" s="9" t="str">
        <f t="shared" si="5"/>
        <v>2000/3末</v>
      </c>
      <c r="B73" s="9" t="str">
        <f t="shared" si="5"/>
        <v>平成12/3末</v>
      </c>
      <c r="C73" s="16">
        <v>71</v>
      </c>
      <c r="D73" s="16">
        <v>71</v>
      </c>
      <c r="E73" s="17" t="s">
        <v>106</v>
      </c>
      <c r="F73" s="16">
        <v>164</v>
      </c>
      <c r="G73" s="16"/>
      <c r="H73" s="16">
        <v>130</v>
      </c>
      <c r="I73" s="16"/>
      <c r="J73" s="16">
        <v>294</v>
      </c>
      <c r="K73" s="16"/>
      <c r="L73" s="16">
        <v>123</v>
      </c>
      <c r="M73" s="6" t="s">
        <v>303</v>
      </c>
    </row>
    <row r="74" spans="1:13" x14ac:dyDescent="0.2">
      <c r="A74" s="7" t="str">
        <f t="shared" si="5"/>
        <v>2000/3末</v>
      </c>
      <c r="B74" s="7" t="str">
        <f t="shared" si="5"/>
        <v>平成12/3末</v>
      </c>
      <c r="C74" s="14">
        <v>72</v>
      </c>
      <c r="D74" s="14">
        <v>72</v>
      </c>
      <c r="E74" s="15" t="s">
        <v>107</v>
      </c>
      <c r="F74" s="14">
        <v>273</v>
      </c>
      <c r="G74" s="14"/>
      <c r="H74" s="14">
        <v>308</v>
      </c>
      <c r="I74" s="14"/>
      <c r="J74" s="14">
        <v>581</v>
      </c>
      <c r="K74" s="14"/>
      <c r="L74" s="14">
        <v>233</v>
      </c>
      <c r="M74" s="8" t="s">
        <v>303</v>
      </c>
    </row>
    <row r="75" spans="1:13" x14ac:dyDescent="0.2">
      <c r="A75" s="9" t="str">
        <f t="shared" si="5"/>
        <v>2000/3末</v>
      </c>
      <c r="B75" s="9" t="str">
        <f t="shared" si="5"/>
        <v>平成12/3末</v>
      </c>
      <c r="C75" s="16">
        <v>73</v>
      </c>
      <c r="D75" s="16">
        <v>73</v>
      </c>
      <c r="E75" s="17" t="s">
        <v>108</v>
      </c>
      <c r="F75" s="16">
        <v>398</v>
      </c>
      <c r="G75" s="16"/>
      <c r="H75" s="16">
        <v>296</v>
      </c>
      <c r="I75" s="16"/>
      <c r="J75" s="16">
        <v>694</v>
      </c>
      <c r="K75" s="16"/>
      <c r="L75" s="16">
        <v>331</v>
      </c>
      <c r="M75" s="6" t="s">
        <v>303</v>
      </c>
    </row>
    <row r="76" spans="1:13" x14ac:dyDescent="0.2">
      <c r="A76" s="7" t="str">
        <f t="shared" si="5"/>
        <v>2000/3末</v>
      </c>
      <c r="B76" s="7" t="str">
        <f t="shared" si="5"/>
        <v>平成12/3末</v>
      </c>
      <c r="C76" s="14">
        <v>74</v>
      </c>
      <c r="D76" s="14">
        <v>74</v>
      </c>
      <c r="E76" s="15" t="s">
        <v>109</v>
      </c>
      <c r="F76" s="14">
        <v>321</v>
      </c>
      <c r="G76" s="14"/>
      <c r="H76" s="14">
        <v>339</v>
      </c>
      <c r="I76" s="14"/>
      <c r="J76" s="14">
        <v>660</v>
      </c>
      <c r="K76" s="14"/>
      <c r="L76" s="14">
        <v>219</v>
      </c>
      <c r="M76" s="8" t="s">
        <v>303</v>
      </c>
    </row>
    <row r="77" spans="1:13" x14ac:dyDescent="0.2">
      <c r="A77" s="9" t="str">
        <f t="shared" si="5"/>
        <v>2000/3末</v>
      </c>
      <c r="B77" s="9" t="str">
        <f t="shared" si="5"/>
        <v>平成12/3末</v>
      </c>
      <c r="C77" s="16">
        <v>75</v>
      </c>
      <c r="D77" s="16">
        <v>75</v>
      </c>
      <c r="E77" s="17" t="s">
        <v>110</v>
      </c>
      <c r="F77" s="16">
        <v>257</v>
      </c>
      <c r="G77" s="16"/>
      <c r="H77" s="16">
        <v>261</v>
      </c>
      <c r="I77" s="16"/>
      <c r="J77" s="16">
        <v>518</v>
      </c>
      <c r="K77" s="16"/>
      <c r="L77" s="16">
        <v>164</v>
      </c>
      <c r="M77" s="6" t="s">
        <v>303</v>
      </c>
    </row>
    <row r="78" spans="1:13" x14ac:dyDescent="0.2">
      <c r="A78" s="7" t="str">
        <f t="shared" si="5"/>
        <v>2000/3末</v>
      </c>
      <c r="B78" s="7" t="str">
        <f t="shared" si="5"/>
        <v>平成12/3末</v>
      </c>
      <c r="C78" s="14">
        <v>76</v>
      </c>
      <c r="D78" s="14">
        <v>76</v>
      </c>
      <c r="E78" s="15" t="s">
        <v>111</v>
      </c>
      <c r="F78" s="14">
        <v>93</v>
      </c>
      <c r="G78" s="14"/>
      <c r="H78" s="14">
        <v>89</v>
      </c>
      <c r="I78" s="14"/>
      <c r="J78" s="14">
        <v>182</v>
      </c>
      <c r="K78" s="14"/>
      <c r="L78" s="14">
        <v>53</v>
      </c>
      <c r="M78" s="8" t="s">
        <v>303</v>
      </c>
    </row>
    <row r="79" spans="1:13" x14ac:dyDescent="0.2">
      <c r="A79" s="9" t="str">
        <f t="shared" si="5"/>
        <v>2000/3末</v>
      </c>
      <c r="B79" s="9" t="str">
        <f t="shared" si="5"/>
        <v>平成12/3末</v>
      </c>
      <c r="C79" s="16">
        <v>77</v>
      </c>
      <c r="D79" s="16">
        <v>77</v>
      </c>
      <c r="E79" s="17" t="s">
        <v>684</v>
      </c>
      <c r="F79" s="16">
        <v>274</v>
      </c>
      <c r="G79" s="16"/>
      <c r="H79" s="16">
        <v>259</v>
      </c>
      <c r="I79" s="16"/>
      <c r="J79" s="16">
        <v>533</v>
      </c>
      <c r="K79" s="16"/>
      <c r="L79" s="16">
        <v>161</v>
      </c>
      <c r="M79" s="6" t="s">
        <v>303</v>
      </c>
    </row>
    <row r="80" spans="1:13" x14ac:dyDescent="0.2">
      <c r="A80" s="7" t="str">
        <f t="shared" si="5"/>
        <v>2000/3末</v>
      </c>
      <c r="B80" s="7" t="str">
        <f t="shared" si="5"/>
        <v>平成12/3末</v>
      </c>
      <c r="C80" s="14">
        <v>78</v>
      </c>
      <c r="D80" s="14">
        <v>80</v>
      </c>
      <c r="E80" s="15" t="s">
        <v>115</v>
      </c>
      <c r="F80" s="14">
        <v>315</v>
      </c>
      <c r="G80" s="14"/>
      <c r="H80" s="14">
        <v>280</v>
      </c>
      <c r="I80" s="14"/>
      <c r="J80" s="14">
        <v>595</v>
      </c>
      <c r="K80" s="14"/>
      <c r="L80" s="14">
        <v>254</v>
      </c>
      <c r="M80" s="8" t="s">
        <v>303</v>
      </c>
    </row>
    <row r="81" spans="1:13" x14ac:dyDescent="0.2">
      <c r="A81" s="9" t="str">
        <f t="shared" si="5"/>
        <v>2000/3末</v>
      </c>
      <c r="B81" s="9" t="str">
        <f t="shared" si="5"/>
        <v>平成12/3末</v>
      </c>
      <c r="C81" s="16">
        <v>79</v>
      </c>
      <c r="D81" s="16">
        <v>81</v>
      </c>
      <c r="E81" s="17" t="s">
        <v>116</v>
      </c>
      <c r="F81" s="16">
        <v>342</v>
      </c>
      <c r="G81" s="16"/>
      <c r="H81" s="16">
        <v>302</v>
      </c>
      <c r="I81" s="16"/>
      <c r="J81" s="16">
        <v>644</v>
      </c>
      <c r="K81" s="16"/>
      <c r="L81" s="16">
        <v>257</v>
      </c>
      <c r="M81" s="6" t="s">
        <v>303</v>
      </c>
    </row>
    <row r="82" spans="1:13" x14ac:dyDescent="0.2">
      <c r="A82" s="7" t="str">
        <f t="shared" si="5"/>
        <v>2000/3末</v>
      </c>
      <c r="B82" s="7" t="str">
        <f t="shared" si="5"/>
        <v>平成12/3末</v>
      </c>
      <c r="C82" s="14">
        <v>80</v>
      </c>
      <c r="D82" s="14">
        <v>82</v>
      </c>
      <c r="E82" s="15" t="s">
        <v>117</v>
      </c>
      <c r="F82" s="14">
        <v>226</v>
      </c>
      <c r="G82" s="14"/>
      <c r="H82" s="14">
        <v>201</v>
      </c>
      <c r="I82" s="14"/>
      <c r="J82" s="14">
        <v>427</v>
      </c>
      <c r="K82" s="14"/>
      <c r="L82" s="14">
        <v>175</v>
      </c>
      <c r="M82" s="8" t="s">
        <v>303</v>
      </c>
    </row>
    <row r="83" spans="1:13" x14ac:dyDescent="0.2">
      <c r="A83" s="9" t="str">
        <f t="shared" si="5"/>
        <v>2000/3末</v>
      </c>
      <c r="B83" s="9" t="str">
        <f t="shared" si="5"/>
        <v>平成12/3末</v>
      </c>
      <c r="C83" s="16">
        <v>81</v>
      </c>
      <c r="D83" s="16">
        <v>83</v>
      </c>
      <c r="E83" s="17" t="s">
        <v>118</v>
      </c>
      <c r="F83" s="16">
        <v>286</v>
      </c>
      <c r="G83" s="16"/>
      <c r="H83" s="16">
        <v>310</v>
      </c>
      <c r="I83" s="16"/>
      <c r="J83" s="16">
        <v>596</v>
      </c>
      <c r="K83" s="16"/>
      <c r="L83" s="16">
        <v>226</v>
      </c>
      <c r="M83" s="6" t="s">
        <v>303</v>
      </c>
    </row>
    <row r="84" spans="1:13" x14ac:dyDescent="0.2">
      <c r="A84" s="7" t="str">
        <f t="shared" si="5"/>
        <v>2000/3末</v>
      </c>
      <c r="B84" s="7" t="str">
        <f t="shared" si="5"/>
        <v>平成12/3末</v>
      </c>
      <c r="C84" s="14">
        <v>82</v>
      </c>
      <c r="D84" s="14">
        <v>84</v>
      </c>
      <c r="E84" s="15" t="s">
        <v>119</v>
      </c>
      <c r="F84" s="14">
        <v>199</v>
      </c>
      <c r="G84" s="14"/>
      <c r="H84" s="14">
        <v>202</v>
      </c>
      <c r="I84" s="14"/>
      <c r="J84" s="14">
        <v>401</v>
      </c>
      <c r="K84" s="14"/>
      <c r="L84" s="14">
        <v>146</v>
      </c>
      <c r="M84" s="8" t="s">
        <v>303</v>
      </c>
    </row>
    <row r="85" spans="1:13" x14ac:dyDescent="0.2">
      <c r="A85" s="9" t="str">
        <f t="shared" ref="A85:B100" si="6">A84</f>
        <v>2000/3末</v>
      </c>
      <c r="B85" s="9" t="str">
        <f t="shared" si="6"/>
        <v>平成12/3末</v>
      </c>
      <c r="C85" s="16">
        <v>83</v>
      </c>
      <c r="D85" s="16">
        <v>85</v>
      </c>
      <c r="E85" s="17" t="s">
        <v>120</v>
      </c>
      <c r="F85" s="16">
        <v>178</v>
      </c>
      <c r="G85" s="16"/>
      <c r="H85" s="16">
        <v>195</v>
      </c>
      <c r="I85" s="16"/>
      <c r="J85" s="16">
        <v>373</v>
      </c>
      <c r="K85" s="16"/>
      <c r="L85" s="16">
        <v>126</v>
      </c>
      <c r="M85" s="6" t="s">
        <v>303</v>
      </c>
    </row>
    <row r="86" spans="1:13" x14ac:dyDescent="0.2">
      <c r="A86" s="7" t="str">
        <f t="shared" si="6"/>
        <v>2000/3末</v>
      </c>
      <c r="B86" s="7" t="str">
        <f t="shared" si="6"/>
        <v>平成12/3末</v>
      </c>
      <c r="C86" s="14">
        <v>84</v>
      </c>
      <c r="D86" s="14">
        <v>86</v>
      </c>
      <c r="E86" s="15" t="s">
        <v>121</v>
      </c>
      <c r="F86" s="14">
        <v>271</v>
      </c>
      <c r="G86" s="14"/>
      <c r="H86" s="14">
        <v>285</v>
      </c>
      <c r="I86" s="14"/>
      <c r="J86" s="14">
        <v>556</v>
      </c>
      <c r="K86" s="14"/>
      <c r="L86" s="14">
        <v>193</v>
      </c>
      <c r="M86" s="8" t="s">
        <v>303</v>
      </c>
    </row>
    <row r="87" spans="1:13" x14ac:dyDescent="0.2">
      <c r="A87" s="9" t="str">
        <f t="shared" si="6"/>
        <v>2000/3末</v>
      </c>
      <c r="B87" s="9" t="str">
        <f t="shared" si="6"/>
        <v>平成12/3末</v>
      </c>
      <c r="C87" s="16">
        <v>85</v>
      </c>
      <c r="D87" s="16">
        <v>87</v>
      </c>
      <c r="E87" s="17" t="s">
        <v>122</v>
      </c>
      <c r="F87" s="16">
        <v>365</v>
      </c>
      <c r="G87" s="16"/>
      <c r="H87" s="16">
        <v>395</v>
      </c>
      <c r="I87" s="16"/>
      <c r="J87" s="16">
        <v>760</v>
      </c>
      <c r="K87" s="16"/>
      <c r="L87" s="16">
        <v>276</v>
      </c>
      <c r="M87" s="6" t="s">
        <v>303</v>
      </c>
    </row>
    <row r="88" spans="1:13" x14ac:dyDescent="0.2">
      <c r="A88" s="7" t="str">
        <f t="shared" si="6"/>
        <v>2000/3末</v>
      </c>
      <c r="B88" s="7" t="str">
        <f t="shared" si="6"/>
        <v>平成12/3末</v>
      </c>
      <c r="C88" s="14">
        <v>86</v>
      </c>
      <c r="D88" s="14">
        <v>88</v>
      </c>
      <c r="E88" s="15" t="s">
        <v>123</v>
      </c>
      <c r="F88" s="14">
        <v>271</v>
      </c>
      <c r="G88" s="14"/>
      <c r="H88" s="14">
        <v>276</v>
      </c>
      <c r="I88" s="14"/>
      <c r="J88" s="14">
        <v>547</v>
      </c>
      <c r="K88" s="14"/>
      <c r="L88" s="14">
        <v>204</v>
      </c>
      <c r="M88" s="8" t="s">
        <v>303</v>
      </c>
    </row>
    <row r="89" spans="1:13" x14ac:dyDescent="0.2">
      <c r="A89" s="9" t="str">
        <f t="shared" si="6"/>
        <v>2000/3末</v>
      </c>
      <c r="B89" s="9" t="str">
        <f t="shared" si="6"/>
        <v>平成12/3末</v>
      </c>
      <c r="C89" s="16">
        <v>87</v>
      </c>
      <c r="D89" s="16">
        <v>89</v>
      </c>
      <c r="E89" s="17" t="s">
        <v>124</v>
      </c>
      <c r="F89" s="16">
        <v>165</v>
      </c>
      <c r="G89" s="16"/>
      <c r="H89" s="16">
        <v>145</v>
      </c>
      <c r="I89" s="16"/>
      <c r="J89" s="16">
        <v>310</v>
      </c>
      <c r="K89" s="16"/>
      <c r="L89" s="16">
        <v>123</v>
      </c>
      <c r="M89" s="6" t="s">
        <v>303</v>
      </c>
    </row>
    <row r="90" spans="1:13" x14ac:dyDescent="0.2">
      <c r="A90" s="7" t="str">
        <f t="shared" si="6"/>
        <v>2000/3末</v>
      </c>
      <c r="B90" s="7" t="str">
        <f t="shared" si="6"/>
        <v>平成12/3末</v>
      </c>
      <c r="C90" s="14">
        <v>88</v>
      </c>
      <c r="D90" s="14">
        <v>90</v>
      </c>
      <c r="E90" s="15" t="s">
        <v>622</v>
      </c>
      <c r="F90" s="14">
        <v>425</v>
      </c>
      <c r="G90" s="14"/>
      <c r="H90" s="14">
        <v>434</v>
      </c>
      <c r="I90" s="14"/>
      <c r="J90" s="14">
        <v>859</v>
      </c>
      <c r="K90" s="14"/>
      <c r="L90" s="14">
        <v>315</v>
      </c>
      <c r="M90" s="8" t="s">
        <v>303</v>
      </c>
    </row>
    <row r="91" spans="1:13" x14ac:dyDescent="0.2">
      <c r="A91" s="9" t="str">
        <f t="shared" si="6"/>
        <v>2000/3末</v>
      </c>
      <c r="B91" s="9" t="str">
        <f t="shared" si="6"/>
        <v>平成12/3末</v>
      </c>
      <c r="C91" s="16">
        <v>89</v>
      </c>
      <c r="D91" s="16">
        <v>91</v>
      </c>
      <c r="E91" s="17" t="s">
        <v>126</v>
      </c>
      <c r="F91" s="16">
        <v>199</v>
      </c>
      <c r="G91" s="16"/>
      <c r="H91" s="16">
        <v>189</v>
      </c>
      <c r="I91" s="16"/>
      <c r="J91" s="16">
        <v>388</v>
      </c>
      <c r="K91" s="16"/>
      <c r="L91" s="16">
        <v>130</v>
      </c>
      <c r="M91" s="6" t="s">
        <v>303</v>
      </c>
    </row>
    <row r="92" spans="1:13" x14ac:dyDescent="0.2">
      <c r="A92" s="7" t="str">
        <f t="shared" si="6"/>
        <v>2000/3末</v>
      </c>
      <c r="B92" s="7" t="str">
        <f t="shared" si="6"/>
        <v>平成12/3末</v>
      </c>
      <c r="C92" s="14">
        <v>90</v>
      </c>
      <c r="D92" s="14">
        <v>92</v>
      </c>
      <c r="E92" s="15" t="s">
        <v>127</v>
      </c>
      <c r="F92" s="14">
        <v>74</v>
      </c>
      <c r="G92" s="14"/>
      <c r="H92" s="14">
        <v>70</v>
      </c>
      <c r="I92" s="14"/>
      <c r="J92" s="14">
        <v>144</v>
      </c>
      <c r="K92" s="14"/>
      <c r="L92" s="14">
        <v>58</v>
      </c>
      <c r="M92" s="8" t="s">
        <v>303</v>
      </c>
    </row>
    <row r="93" spans="1:13" x14ac:dyDescent="0.2">
      <c r="A93" s="9" t="str">
        <f t="shared" si="6"/>
        <v>2000/3末</v>
      </c>
      <c r="B93" s="9" t="str">
        <f t="shared" si="6"/>
        <v>平成12/3末</v>
      </c>
      <c r="C93" s="16">
        <v>91</v>
      </c>
      <c r="D93" s="16">
        <v>93</v>
      </c>
      <c r="E93" s="17" t="s">
        <v>128</v>
      </c>
      <c r="F93" s="16">
        <v>121</v>
      </c>
      <c r="G93" s="16"/>
      <c r="H93" s="16">
        <v>105</v>
      </c>
      <c r="I93" s="16"/>
      <c r="J93" s="16">
        <v>226</v>
      </c>
      <c r="K93" s="16"/>
      <c r="L93" s="16">
        <v>91</v>
      </c>
      <c r="M93" s="6" t="s">
        <v>303</v>
      </c>
    </row>
    <row r="94" spans="1:13" x14ac:dyDescent="0.2">
      <c r="A94" s="7" t="str">
        <f t="shared" si="6"/>
        <v>2000/3末</v>
      </c>
      <c r="B94" s="7" t="str">
        <f t="shared" si="6"/>
        <v>平成12/3末</v>
      </c>
      <c r="C94" s="14">
        <v>92</v>
      </c>
      <c r="D94" s="14">
        <v>95</v>
      </c>
      <c r="E94" s="15" t="s">
        <v>129</v>
      </c>
      <c r="F94" s="14">
        <v>127</v>
      </c>
      <c r="G94" s="14"/>
      <c r="H94" s="14">
        <v>125</v>
      </c>
      <c r="I94" s="14"/>
      <c r="J94" s="14">
        <v>252</v>
      </c>
      <c r="K94" s="14"/>
      <c r="L94" s="14">
        <v>82</v>
      </c>
      <c r="M94" s="8" t="s">
        <v>303</v>
      </c>
    </row>
    <row r="95" spans="1:13" x14ac:dyDescent="0.2">
      <c r="A95" s="9" t="str">
        <f t="shared" si="6"/>
        <v>2000/3末</v>
      </c>
      <c r="B95" s="9" t="str">
        <f t="shared" si="6"/>
        <v>平成12/3末</v>
      </c>
      <c r="C95" s="16">
        <v>93</v>
      </c>
      <c r="D95" s="16">
        <v>96</v>
      </c>
      <c r="E95" s="17" t="s">
        <v>130</v>
      </c>
      <c r="F95" s="16">
        <v>174</v>
      </c>
      <c r="G95" s="16"/>
      <c r="H95" s="16">
        <v>155</v>
      </c>
      <c r="I95" s="16"/>
      <c r="J95" s="16">
        <v>329</v>
      </c>
      <c r="K95" s="16"/>
      <c r="L95" s="16">
        <v>118</v>
      </c>
      <c r="M95" s="6" t="s">
        <v>303</v>
      </c>
    </row>
    <row r="96" spans="1:13" x14ac:dyDescent="0.2">
      <c r="A96" s="7" t="str">
        <f t="shared" si="6"/>
        <v>2000/3末</v>
      </c>
      <c r="B96" s="7" t="str">
        <f t="shared" si="6"/>
        <v>平成12/3末</v>
      </c>
      <c r="C96" s="14">
        <v>94</v>
      </c>
      <c r="D96" s="14">
        <v>97</v>
      </c>
      <c r="E96" s="15" t="s">
        <v>131</v>
      </c>
      <c r="F96" s="14">
        <v>178</v>
      </c>
      <c r="G96" s="14"/>
      <c r="H96" s="14">
        <v>175</v>
      </c>
      <c r="I96" s="14"/>
      <c r="J96" s="14">
        <v>353</v>
      </c>
      <c r="K96" s="14"/>
      <c r="L96" s="14">
        <v>120</v>
      </c>
      <c r="M96" s="8" t="s">
        <v>303</v>
      </c>
    </row>
    <row r="97" spans="1:13" x14ac:dyDescent="0.2">
      <c r="A97" s="9" t="str">
        <f t="shared" si="6"/>
        <v>2000/3末</v>
      </c>
      <c r="B97" s="9" t="str">
        <f t="shared" si="6"/>
        <v>平成12/3末</v>
      </c>
      <c r="C97" s="16">
        <v>95</v>
      </c>
      <c r="D97" s="16">
        <v>98</v>
      </c>
      <c r="E97" s="17" t="s">
        <v>132</v>
      </c>
      <c r="F97" s="16">
        <v>197</v>
      </c>
      <c r="G97" s="16"/>
      <c r="H97" s="16">
        <v>197</v>
      </c>
      <c r="I97" s="16"/>
      <c r="J97" s="16">
        <v>394</v>
      </c>
      <c r="K97" s="16"/>
      <c r="L97" s="16">
        <v>138</v>
      </c>
      <c r="M97" s="6" t="s">
        <v>303</v>
      </c>
    </row>
    <row r="98" spans="1:13" x14ac:dyDescent="0.2">
      <c r="A98" s="7" t="str">
        <f t="shared" si="6"/>
        <v>2000/3末</v>
      </c>
      <c r="B98" s="7" t="str">
        <f t="shared" si="6"/>
        <v>平成12/3末</v>
      </c>
      <c r="C98" s="14">
        <v>96</v>
      </c>
      <c r="D98" s="14">
        <v>99</v>
      </c>
      <c r="E98" s="15" t="s">
        <v>133</v>
      </c>
      <c r="F98" s="14">
        <v>97</v>
      </c>
      <c r="G98" s="14"/>
      <c r="H98" s="14">
        <v>114</v>
      </c>
      <c r="I98" s="14"/>
      <c r="J98" s="14">
        <v>211</v>
      </c>
      <c r="K98" s="14"/>
      <c r="L98" s="14">
        <v>68</v>
      </c>
      <c r="M98" s="8" t="s">
        <v>303</v>
      </c>
    </row>
    <row r="99" spans="1:13" x14ac:dyDescent="0.2">
      <c r="A99" s="9" t="str">
        <f t="shared" si="6"/>
        <v>2000/3末</v>
      </c>
      <c r="B99" s="9" t="str">
        <f t="shared" si="6"/>
        <v>平成12/3末</v>
      </c>
      <c r="C99" s="16">
        <v>97</v>
      </c>
      <c r="D99" s="16">
        <v>120</v>
      </c>
      <c r="E99" s="17" t="s">
        <v>140</v>
      </c>
      <c r="F99" s="16">
        <v>44</v>
      </c>
      <c r="G99" s="16"/>
      <c r="H99" s="16">
        <v>44</v>
      </c>
      <c r="I99" s="16"/>
      <c r="J99" s="16">
        <v>88</v>
      </c>
      <c r="K99" s="16"/>
      <c r="L99" s="16">
        <v>27</v>
      </c>
      <c r="M99" s="6" t="s">
        <v>304</v>
      </c>
    </row>
    <row r="100" spans="1:13" x14ac:dyDescent="0.2">
      <c r="A100" s="7" t="str">
        <f t="shared" si="6"/>
        <v>2000/3末</v>
      </c>
      <c r="B100" s="7" t="str">
        <f t="shared" si="6"/>
        <v>平成12/3末</v>
      </c>
      <c r="C100" s="14">
        <v>98</v>
      </c>
      <c r="D100" s="14">
        <v>140</v>
      </c>
      <c r="E100" s="15" t="s">
        <v>141</v>
      </c>
      <c r="F100" s="14">
        <v>536</v>
      </c>
      <c r="G100" s="14"/>
      <c r="H100" s="14">
        <v>567</v>
      </c>
      <c r="I100" s="14"/>
      <c r="J100" s="14">
        <v>1103</v>
      </c>
      <c r="K100" s="14"/>
      <c r="L100" s="14">
        <v>363</v>
      </c>
      <c r="M100" s="8" t="s">
        <v>304</v>
      </c>
    </row>
    <row r="101" spans="1:13" x14ac:dyDescent="0.2">
      <c r="A101" s="9" t="str">
        <f t="shared" ref="A101:B116" si="7">A100</f>
        <v>2000/3末</v>
      </c>
      <c r="B101" s="9" t="str">
        <f t="shared" si="7"/>
        <v>平成12/3末</v>
      </c>
      <c r="C101" s="16">
        <v>99</v>
      </c>
      <c r="D101" s="16">
        <v>141</v>
      </c>
      <c r="E101" s="17" t="s">
        <v>142</v>
      </c>
      <c r="F101" s="16">
        <v>477</v>
      </c>
      <c r="G101" s="16"/>
      <c r="H101" s="16">
        <v>449</v>
      </c>
      <c r="I101" s="16"/>
      <c r="J101" s="16">
        <v>926</v>
      </c>
      <c r="K101" s="16"/>
      <c r="L101" s="16">
        <v>303</v>
      </c>
      <c r="M101" s="6" t="s">
        <v>304</v>
      </c>
    </row>
    <row r="102" spans="1:13" x14ac:dyDescent="0.2">
      <c r="A102" s="7" t="str">
        <f t="shared" si="7"/>
        <v>2000/3末</v>
      </c>
      <c r="B102" s="7" t="str">
        <f t="shared" si="7"/>
        <v>平成12/3末</v>
      </c>
      <c r="C102" s="14">
        <v>100</v>
      </c>
      <c r="D102" s="14">
        <v>142</v>
      </c>
      <c r="E102" s="15" t="s">
        <v>143</v>
      </c>
      <c r="F102" s="14">
        <v>544</v>
      </c>
      <c r="G102" s="14"/>
      <c r="H102" s="14">
        <v>583</v>
      </c>
      <c r="I102" s="14"/>
      <c r="J102" s="14">
        <v>1127</v>
      </c>
      <c r="K102" s="14"/>
      <c r="L102" s="14">
        <v>425</v>
      </c>
      <c r="M102" s="8" t="s">
        <v>304</v>
      </c>
    </row>
    <row r="103" spans="1:13" x14ac:dyDescent="0.2">
      <c r="A103" s="9" t="str">
        <f t="shared" si="7"/>
        <v>2000/3末</v>
      </c>
      <c r="B103" s="9" t="str">
        <f t="shared" si="7"/>
        <v>平成12/3末</v>
      </c>
      <c r="C103" s="16">
        <v>101</v>
      </c>
      <c r="D103" s="16">
        <v>143</v>
      </c>
      <c r="E103" s="17" t="s">
        <v>144</v>
      </c>
      <c r="F103" s="16">
        <v>371</v>
      </c>
      <c r="G103" s="16"/>
      <c r="H103" s="16">
        <v>360</v>
      </c>
      <c r="I103" s="16"/>
      <c r="J103" s="16">
        <v>731</v>
      </c>
      <c r="K103" s="16"/>
      <c r="L103" s="16">
        <v>338</v>
      </c>
      <c r="M103" s="6" t="s">
        <v>304</v>
      </c>
    </row>
    <row r="104" spans="1:13" x14ac:dyDescent="0.2">
      <c r="A104" s="7" t="str">
        <f t="shared" si="7"/>
        <v>2000/3末</v>
      </c>
      <c r="B104" s="7" t="str">
        <f t="shared" si="7"/>
        <v>平成12/3末</v>
      </c>
      <c r="C104" s="14">
        <v>102</v>
      </c>
      <c r="D104" s="14">
        <v>144</v>
      </c>
      <c r="E104" s="15" t="s">
        <v>145</v>
      </c>
      <c r="F104" s="14">
        <v>39</v>
      </c>
      <c r="G104" s="14"/>
      <c r="H104" s="14">
        <v>46</v>
      </c>
      <c r="I104" s="14"/>
      <c r="J104" s="14">
        <v>85</v>
      </c>
      <c r="K104" s="14"/>
      <c r="L104" s="14">
        <v>27</v>
      </c>
      <c r="M104" s="8" t="s">
        <v>304</v>
      </c>
    </row>
    <row r="105" spans="1:13" x14ac:dyDescent="0.2">
      <c r="A105" s="9" t="str">
        <f t="shared" si="7"/>
        <v>2000/3末</v>
      </c>
      <c r="B105" s="9" t="str">
        <f t="shared" si="7"/>
        <v>平成12/3末</v>
      </c>
      <c r="C105" s="16">
        <v>103</v>
      </c>
      <c r="D105" s="16">
        <v>145</v>
      </c>
      <c r="E105" s="17" t="s">
        <v>146</v>
      </c>
      <c r="F105" s="16">
        <v>267</v>
      </c>
      <c r="G105" s="16"/>
      <c r="H105" s="16">
        <v>248</v>
      </c>
      <c r="I105" s="16"/>
      <c r="J105" s="16">
        <v>515</v>
      </c>
      <c r="K105" s="16"/>
      <c r="L105" s="16">
        <v>174</v>
      </c>
      <c r="M105" s="6" t="s">
        <v>304</v>
      </c>
    </row>
    <row r="106" spans="1:13" x14ac:dyDescent="0.2">
      <c r="A106" s="7" t="str">
        <f t="shared" si="7"/>
        <v>2000/3末</v>
      </c>
      <c r="B106" s="7" t="str">
        <f t="shared" si="7"/>
        <v>平成12/3末</v>
      </c>
      <c r="C106" s="14">
        <v>104</v>
      </c>
      <c r="D106" s="14">
        <v>146</v>
      </c>
      <c r="E106" s="15" t="s">
        <v>147</v>
      </c>
      <c r="F106" s="14">
        <v>208</v>
      </c>
      <c r="G106" s="14"/>
      <c r="H106" s="14">
        <v>225</v>
      </c>
      <c r="I106" s="14"/>
      <c r="J106" s="14">
        <v>433</v>
      </c>
      <c r="K106" s="14"/>
      <c r="L106" s="14">
        <v>148</v>
      </c>
      <c r="M106" s="8" t="s">
        <v>304</v>
      </c>
    </row>
    <row r="107" spans="1:13" x14ac:dyDescent="0.2">
      <c r="A107" s="9" t="str">
        <f t="shared" si="7"/>
        <v>2000/3末</v>
      </c>
      <c r="B107" s="9" t="str">
        <f t="shared" si="7"/>
        <v>平成12/3末</v>
      </c>
      <c r="C107" s="16">
        <v>105</v>
      </c>
      <c r="D107" s="16">
        <v>147</v>
      </c>
      <c r="E107" s="17" t="s">
        <v>148</v>
      </c>
      <c r="F107" s="16">
        <v>132</v>
      </c>
      <c r="G107" s="16"/>
      <c r="H107" s="16">
        <v>145</v>
      </c>
      <c r="I107" s="16"/>
      <c r="J107" s="16">
        <v>277</v>
      </c>
      <c r="K107" s="16"/>
      <c r="L107" s="16">
        <v>80</v>
      </c>
      <c r="M107" s="6" t="s">
        <v>304</v>
      </c>
    </row>
    <row r="108" spans="1:13" x14ac:dyDescent="0.2">
      <c r="A108" s="7" t="str">
        <f t="shared" si="7"/>
        <v>2000/3末</v>
      </c>
      <c r="B108" s="7" t="str">
        <f t="shared" si="7"/>
        <v>平成12/3末</v>
      </c>
      <c r="C108" s="14">
        <v>106</v>
      </c>
      <c r="D108" s="14">
        <v>148</v>
      </c>
      <c r="E108" s="15" t="s">
        <v>149</v>
      </c>
      <c r="F108" s="14">
        <v>0</v>
      </c>
      <c r="G108" s="14"/>
      <c r="H108" s="14">
        <v>0</v>
      </c>
      <c r="I108" s="14"/>
      <c r="J108" s="14">
        <v>0</v>
      </c>
      <c r="K108" s="14"/>
      <c r="L108" s="14">
        <v>0</v>
      </c>
      <c r="M108" s="8" t="s">
        <v>304</v>
      </c>
    </row>
    <row r="109" spans="1:13" x14ac:dyDescent="0.2">
      <c r="A109" s="9" t="str">
        <f t="shared" si="7"/>
        <v>2000/3末</v>
      </c>
      <c r="B109" s="9" t="str">
        <f t="shared" si="7"/>
        <v>平成12/3末</v>
      </c>
      <c r="C109" s="16">
        <v>107</v>
      </c>
      <c r="D109" s="16">
        <v>110</v>
      </c>
      <c r="E109" s="17" t="s">
        <v>150</v>
      </c>
      <c r="F109" s="16">
        <v>246</v>
      </c>
      <c r="G109" s="16"/>
      <c r="H109" s="16">
        <v>281</v>
      </c>
      <c r="I109" s="16"/>
      <c r="J109" s="16">
        <v>527</v>
      </c>
      <c r="K109" s="16"/>
      <c r="L109" s="16">
        <v>168</v>
      </c>
      <c r="M109" s="6" t="s">
        <v>305</v>
      </c>
    </row>
    <row r="110" spans="1:13" x14ac:dyDescent="0.2">
      <c r="A110" s="7" t="str">
        <f t="shared" si="7"/>
        <v>2000/3末</v>
      </c>
      <c r="B110" s="7" t="str">
        <f t="shared" si="7"/>
        <v>平成12/3末</v>
      </c>
      <c r="C110" s="14">
        <v>108</v>
      </c>
      <c r="D110" s="14">
        <v>111</v>
      </c>
      <c r="E110" s="15" t="s">
        <v>151</v>
      </c>
      <c r="F110" s="14">
        <v>222</v>
      </c>
      <c r="G110" s="14"/>
      <c r="H110" s="14">
        <v>219</v>
      </c>
      <c r="I110" s="14"/>
      <c r="J110" s="14">
        <v>441</v>
      </c>
      <c r="K110" s="14"/>
      <c r="L110" s="14">
        <v>145</v>
      </c>
      <c r="M110" s="8" t="s">
        <v>305</v>
      </c>
    </row>
    <row r="111" spans="1:13" x14ac:dyDescent="0.2">
      <c r="A111" s="9" t="str">
        <f t="shared" si="7"/>
        <v>2000/3末</v>
      </c>
      <c r="B111" s="9" t="str">
        <f t="shared" si="7"/>
        <v>平成12/3末</v>
      </c>
      <c r="C111" s="16">
        <v>109</v>
      </c>
      <c r="D111" s="16">
        <v>112</v>
      </c>
      <c r="E111" s="17" t="s">
        <v>152</v>
      </c>
      <c r="F111" s="16">
        <v>104</v>
      </c>
      <c r="G111" s="16"/>
      <c r="H111" s="16">
        <v>104</v>
      </c>
      <c r="I111" s="16"/>
      <c r="J111" s="16">
        <v>208</v>
      </c>
      <c r="K111" s="16"/>
      <c r="L111" s="16">
        <v>55</v>
      </c>
      <c r="M111" s="6" t="s">
        <v>305</v>
      </c>
    </row>
    <row r="112" spans="1:13" x14ac:dyDescent="0.2">
      <c r="A112" s="7" t="str">
        <f t="shared" si="7"/>
        <v>2000/3末</v>
      </c>
      <c r="B112" s="7" t="str">
        <f t="shared" si="7"/>
        <v>平成12/3末</v>
      </c>
      <c r="C112" s="14">
        <v>110</v>
      </c>
      <c r="D112" s="14">
        <v>113</v>
      </c>
      <c r="E112" s="15" t="s">
        <v>623</v>
      </c>
      <c r="F112" s="14">
        <v>64</v>
      </c>
      <c r="G112" s="14"/>
      <c r="H112" s="14">
        <v>84</v>
      </c>
      <c r="I112" s="14"/>
      <c r="J112" s="14">
        <v>148</v>
      </c>
      <c r="K112" s="14"/>
      <c r="L112" s="14">
        <v>43</v>
      </c>
      <c r="M112" s="8" t="s">
        <v>305</v>
      </c>
    </row>
    <row r="113" spans="1:13" x14ac:dyDescent="0.2">
      <c r="A113" s="9" t="str">
        <f t="shared" si="7"/>
        <v>2000/3末</v>
      </c>
      <c r="B113" s="9" t="str">
        <f t="shared" si="7"/>
        <v>平成12/3末</v>
      </c>
      <c r="C113" s="16">
        <v>111</v>
      </c>
      <c r="D113" s="16">
        <v>114</v>
      </c>
      <c r="E113" s="17" t="s">
        <v>153</v>
      </c>
      <c r="F113" s="16">
        <v>253</v>
      </c>
      <c r="G113" s="16"/>
      <c r="H113" s="16">
        <v>242</v>
      </c>
      <c r="I113" s="16"/>
      <c r="J113" s="16">
        <v>495</v>
      </c>
      <c r="K113" s="16"/>
      <c r="L113" s="16">
        <v>149</v>
      </c>
      <c r="M113" s="6" t="s">
        <v>305</v>
      </c>
    </row>
    <row r="114" spans="1:13" x14ac:dyDescent="0.2">
      <c r="A114" s="7" t="str">
        <f t="shared" si="7"/>
        <v>2000/3末</v>
      </c>
      <c r="B114" s="7" t="str">
        <f t="shared" si="7"/>
        <v>平成12/3末</v>
      </c>
      <c r="C114" s="14">
        <v>112</v>
      </c>
      <c r="D114" s="14">
        <v>115</v>
      </c>
      <c r="E114" s="15" t="s">
        <v>154</v>
      </c>
      <c r="F114" s="14">
        <v>501</v>
      </c>
      <c r="G114" s="14"/>
      <c r="H114" s="14">
        <v>501</v>
      </c>
      <c r="I114" s="14"/>
      <c r="J114" s="14">
        <v>1002</v>
      </c>
      <c r="K114" s="14"/>
      <c r="L114" s="14">
        <v>332</v>
      </c>
      <c r="M114" s="8" t="s">
        <v>305</v>
      </c>
    </row>
    <row r="115" spans="1:13" x14ac:dyDescent="0.2">
      <c r="A115" s="9" t="str">
        <f t="shared" si="7"/>
        <v>2000/3末</v>
      </c>
      <c r="B115" s="9" t="str">
        <f t="shared" si="7"/>
        <v>平成12/3末</v>
      </c>
      <c r="C115" s="16">
        <v>113</v>
      </c>
      <c r="D115" s="16">
        <v>116</v>
      </c>
      <c r="E115" s="17" t="s">
        <v>155</v>
      </c>
      <c r="F115" s="16">
        <v>19</v>
      </c>
      <c r="G115" s="16"/>
      <c r="H115" s="16">
        <v>2</v>
      </c>
      <c r="I115" s="16"/>
      <c r="J115" s="16">
        <v>21</v>
      </c>
      <c r="K115" s="16"/>
      <c r="L115" s="16">
        <v>18</v>
      </c>
      <c r="M115" s="6" t="s">
        <v>305</v>
      </c>
    </row>
    <row r="116" spans="1:13" x14ac:dyDescent="0.2">
      <c r="A116" s="7" t="str">
        <f t="shared" si="7"/>
        <v>2000/3末</v>
      </c>
      <c r="B116" s="7" t="str">
        <f t="shared" si="7"/>
        <v>平成12/3末</v>
      </c>
      <c r="C116" s="14">
        <v>114</v>
      </c>
      <c r="D116" s="14">
        <v>117</v>
      </c>
      <c r="E116" s="15" t="s">
        <v>156</v>
      </c>
      <c r="F116" s="14">
        <v>0</v>
      </c>
      <c r="G116" s="14"/>
      <c r="H116" s="14">
        <v>0</v>
      </c>
      <c r="I116" s="14"/>
      <c r="J116" s="14">
        <v>0</v>
      </c>
      <c r="K116" s="14"/>
      <c r="L116" s="14">
        <v>0</v>
      </c>
      <c r="M116" s="8" t="s">
        <v>305</v>
      </c>
    </row>
    <row r="117" spans="1:13" x14ac:dyDescent="0.2">
      <c r="A117" s="9" t="str">
        <f t="shared" ref="A117:B132" si="8">A116</f>
        <v>2000/3末</v>
      </c>
      <c r="B117" s="9" t="str">
        <f t="shared" si="8"/>
        <v>平成12/3末</v>
      </c>
      <c r="C117" s="16">
        <v>115</v>
      </c>
      <c r="D117" s="16">
        <v>118</v>
      </c>
      <c r="E117" s="17" t="s">
        <v>157</v>
      </c>
      <c r="F117" s="16">
        <v>256</v>
      </c>
      <c r="G117" s="16"/>
      <c r="H117" s="16">
        <v>241</v>
      </c>
      <c r="I117" s="16"/>
      <c r="J117" s="16">
        <v>497</v>
      </c>
      <c r="K117" s="16"/>
      <c r="L117" s="16">
        <v>144</v>
      </c>
      <c r="M117" s="6" t="s">
        <v>305</v>
      </c>
    </row>
    <row r="118" spans="1:13" x14ac:dyDescent="0.2">
      <c r="A118" s="7" t="str">
        <f t="shared" si="8"/>
        <v>2000/3末</v>
      </c>
      <c r="B118" s="7" t="str">
        <f t="shared" si="8"/>
        <v>平成12/3末</v>
      </c>
      <c r="C118" s="14">
        <v>116</v>
      </c>
      <c r="D118" s="14">
        <v>119</v>
      </c>
      <c r="E118" s="15" t="s">
        <v>158</v>
      </c>
      <c r="F118" s="14">
        <v>1</v>
      </c>
      <c r="G118" s="14"/>
      <c r="H118" s="14">
        <v>1</v>
      </c>
      <c r="I118" s="14"/>
      <c r="J118" s="14">
        <v>2</v>
      </c>
      <c r="K118" s="14"/>
      <c r="L118" s="14">
        <v>1</v>
      </c>
      <c r="M118" s="8" t="s">
        <v>305</v>
      </c>
    </row>
    <row r="119" spans="1:13" x14ac:dyDescent="0.2">
      <c r="A119" s="9" t="str">
        <f t="shared" si="8"/>
        <v>2000/3末</v>
      </c>
      <c r="B119" s="9" t="str">
        <f t="shared" si="8"/>
        <v>平成12/3末</v>
      </c>
      <c r="C119" s="16">
        <v>117</v>
      </c>
      <c r="D119" s="16">
        <v>122</v>
      </c>
      <c r="E119" s="17" t="s">
        <v>159</v>
      </c>
      <c r="F119" s="16">
        <v>62</v>
      </c>
      <c r="G119" s="16"/>
      <c r="H119" s="16">
        <v>72</v>
      </c>
      <c r="I119" s="16"/>
      <c r="J119" s="16">
        <v>134</v>
      </c>
      <c r="K119" s="16"/>
      <c r="L119" s="16">
        <v>34</v>
      </c>
      <c r="M119" s="6" t="s">
        <v>305</v>
      </c>
    </row>
    <row r="120" spans="1:13" x14ac:dyDescent="0.2">
      <c r="A120" s="7" t="str">
        <f t="shared" si="8"/>
        <v>2000/3末</v>
      </c>
      <c r="B120" s="7" t="str">
        <f t="shared" si="8"/>
        <v>平成12/3末</v>
      </c>
      <c r="C120" s="14">
        <v>118</v>
      </c>
      <c r="D120" s="14">
        <v>123</v>
      </c>
      <c r="E120" s="15" t="s">
        <v>160</v>
      </c>
      <c r="F120" s="14">
        <v>412</v>
      </c>
      <c r="G120" s="14"/>
      <c r="H120" s="14">
        <v>419</v>
      </c>
      <c r="I120" s="14"/>
      <c r="J120" s="14">
        <v>831</v>
      </c>
      <c r="K120" s="14"/>
      <c r="L120" s="14">
        <v>248</v>
      </c>
      <c r="M120" s="8" t="s">
        <v>305</v>
      </c>
    </row>
    <row r="121" spans="1:13" x14ac:dyDescent="0.2">
      <c r="A121" s="9" t="str">
        <f t="shared" si="8"/>
        <v>2000/3末</v>
      </c>
      <c r="B121" s="9" t="str">
        <f t="shared" si="8"/>
        <v>平成12/3末</v>
      </c>
      <c r="C121" s="16">
        <v>119</v>
      </c>
      <c r="D121" s="16">
        <v>124</v>
      </c>
      <c r="E121" s="17" t="s">
        <v>161</v>
      </c>
      <c r="F121" s="16">
        <v>158</v>
      </c>
      <c r="G121" s="16"/>
      <c r="H121" s="16">
        <v>178</v>
      </c>
      <c r="I121" s="16"/>
      <c r="J121" s="16">
        <v>336</v>
      </c>
      <c r="K121" s="16"/>
      <c r="L121" s="16">
        <v>100</v>
      </c>
      <c r="M121" s="6" t="s">
        <v>305</v>
      </c>
    </row>
    <row r="122" spans="1:13" x14ac:dyDescent="0.2">
      <c r="A122" s="7" t="str">
        <f t="shared" si="8"/>
        <v>2000/3末</v>
      </c>
      <c r="B122" s="7" t="str">
        <f t="shared" si="8"/>
        <v>平成12/3末</v>
      </c>
      <c r="C122" s="14">
        <v>120</v>
      </c>
      <c r="D122" s="14">
        <v>125</v>
      </c>
      <c r="E122" s="15" t="s">
        <v>690</v>
      </c>
      <c r="F122" s="14">
        <v>314</v>
      </c>
      <c r="G122" s="14"/>
      <c r="H122" s="14">
        <v>322</v>
      </c>
      <c r="I122" s="14"/>
      <c r="J122" s="14">
        <v>636</v>
      </c>
      <c r="K122" s="14"/>
      <c r="L122" s="14">
        <v>185</v>
      </c>
      <c r="M122" s="8" t="s">
        <v>305</v>
      </c>
    </row>
    <row r="123" spans="1:13" x14ac:dyDescent="0.2">
      <c r="A123" s="9" t="str">
        <f t="shared" si="8"/>
        <v>2000/3末</v>
      </c>
      <c r="B123" s="9" t="str">
        <f t="shared" si="8"/>
        <v>平成12/3末</v>
      </c>
      <c r="C123" s="16">
        <v>121</v>
      </c>
      <c r="D123" s="16">
        <v>126</v>
      </c>
      <c r="E123" s="17" t="s">
        <v>163</v>
      </c>
      <c r="F123" s="16">
        <v>125</v>
      </c>
      <c r="G123" s="16"/>
      <c r="H123" s="16">
        <v>141</v>
      </c>
      <c r="I123" s="16"/>
      <c r="J123" s="16">
        <v>266</v>
      </c>
      <c r="K123" s="16"/>
      <c r="L123" s="16">
        <v>60</v>
      </c>
      <c r="M123" s="6" t="s">
        <v>305</v>
      </c>
    </row>
    <row r="124" spans="1:13" x14ac:dyDescent="0.2">
      <c r="A124" s="7" t="str">
        <f t="shared" si="8"/>
        <v>2000/3末</v>
      </c>
      <c r="B124" s="7" t="str">
        <f t="shared" si="8"/>
        <v>平成12/3末</v>
      </c>
      <c r="C124" s="14">
        <v>122</v>
      </c>
      <c r="D124" s="14">
        <v>127</v>
      </c>
      <c r="E124" s="15" t="s">
        <v>164</v>
      </c>
      <c r="F124" s="14">
        <v>35</v>
      </c>
      <c r="G124" s="14"/>
      <c r="H124" s="14">
        <v>43</v>
      </c>
      <c r="I124" s="14"/>
      <c r="J124" s="14">
        <v>78</v>
      </c>
      <c r="K124" s="14"/>
      <c r="L124" s="14">
        <v>20</v>
      </c>
      <c r="M124" s="8" t="s">
        <v>305</v>
      </c>
    </row>
    <row r="125" spans="1:13" x14ac:dyDescent="0.2">
      <c r="A125" s="9" t="str">
        <f t="shared" si="8"/>
        <v>2000/3末</v>
      </c>
      <c r="B125" s="9" t="str">
        <f t="shared" si="8"/>
        <v>平成12/3末</v>
      </c>
      <c r="C125" s="16">
        <v>123</v>
      </c>
      <c r="D125" s="16">
        <v>128</v>
      </c>
      <c r="E125" s="17" t="s">
        <v>165</v>
      </c>
      <c r="F125" s="16">
        <v>129</v>
      </c>
      <c r="G125" s="16"/>
      <c r="H125" s="16">
        <v>137</v>
      </c>
      <c r="I125" s="16"/>
      <c r="J125" s="16">
        <v>266</v>
      </c>
      <c r="K125" s="16"/>
      <c r="L125" s="16">
        <v>64</v>
      </c>
      <c r="M125" s="6" t="s">
        <v>305</v>
      </c>
    </row>
    <row r="126" spans="1:13" x14ac:dyDescent="0.2">
      <c r="A126" s="7" t="str">
        <f t="shared" si="8"/>
        <v>2000/3末</v>
      </c>
      <c r="B126" s="7" t="str">
        <f t="shared" si="8"/>
        <v>平成12/3末</v>
      </c>
      <c r="C126" s="14">
        <v>124</v>
      </c>
      <c r="D126" s="14">
        <v>129</v>
      </c>
      <c r="E126" s="15" t="s">
        <v>166</v>
      </c>
      <c r="F126" s="14">
        <v>94</v>
      </c>
      <c r="G126" s="14"/>
      <c r="H126" s="14">
        <v>106</v>
      </c>
      <c r="I126" s="14"/>
      <c r="J126" s="14">
        <v>200</v>
      </c>
      <c r="K126" s="14"/>
      <c r="L126" s="14">
        <v>47</v>
      </c>
      <c r="M126" s="8" t="s">
        <v>305</v>
      </c>
    </row>
    <row r="127" spans="1:13" x14ac:dyDescent="0.2">
      <c r="A127" s="9" t="str">
        <f t="shared" si="8"/>
        <v>2000/3末</v>
      </c>
      <c r="B127" s="9" t="str">
        <f t="shared" si="8"/>
        <v>平成12/3末</v>
      </c>
      <c r="C127" s="16">
        <v>125</v>
      </c>
      <c r="D127" s="16">
        <v>150</v>
      </c>
      <c r="E127" s="17" t="s">
        <v>169</v>
      </c>
      <c r="F127" s="16">
        <v>203</v>
      </c>
      <c r="G127" s="16"/>
      <c r="H127" s="16">
        <v>217</v>
      </c>
      <c r="I127" s="16"/>
      <c r="J127" s="16">
        <v>420</v>
      </c>
      <c r="K127" s="16"/>
      <c r="L127" s="16">
        <v>104</v>
      </c>
      <c r="M127" s="6" t="s">
        <v>306</v>
      </c>
    </row>
    <row r="128" spans="1:13" x14ac:dyDescent="0.2">
      <c r="A128" s="7" t="str">
        <f t="shared" si="8"/>
        <v>2000/3末</v>
      </c>
      <c r="B128" s="7" t="str">
        <f t="shared" si="8"/>
        <v>平成12/3末</v>
      </c>
      <c r="C128" s="14">
        <v>126</v>
      </c>
      <c r="D128" s="14">
        <v>151</v>
      </c>
      <c r="E128" s="15" t="s">
        <v>170</v>
      </c>
      <c r="F128" s="14">
        <v>402</v>
      </c>
      <c r="G128" s="14"/>
      <c r="H128" s="14">
        <v>398</v>
      </c>
      <c r="I128" s="14"/>
      <c r="J128" s="14">
        <v>800</v>
      </c>
      <c r="K128" s="14"/>
      <c r="L128" s="14">
        <v>225</v>
      </c>
      <c r="M128" s="8" t="s">
        <v>306</v>
      </c>
    </row>
    <row r="129" spans="1:13" x14ac:dyDescent="0.2">
      <c r="A129" s="9" t="str">
        <f t="shared" si="8"/>
        <v>2000/3末</v>
      </c>
      <c r="B129" s="9" t="str">
        <f t="shared" si="8"/>
        <v>平成12/3末</v>
      </c>
      <c r="C129" s="16">
        <v>127</v>
      </c>
      <c r="D129" s="16">
        <v>152</v>
      </c>
      <c r="E129" s="17" t="s">
        <v>171</v>
      </c>
      <c r="F129" s="16">
        <v>402</v>
      </c>
      <c r="G129" s="16"/>
      <c r="H129" s="16">
        <v>426</v>
      </c>
      <c r="I129" s="16"/>
      <c r="J129" s="16">
        <v>828</v>
      </c>
      <c r="K129" s="16"/>
      <c r="L129" s="16">
        <v>223</v>
      </c>
      <c r="M129" s="6" t="s">
        <v>306</v>
      </c>
    </row>
    <row r="130" spans="1:13" x14ac:dyDescent="0.2">
      <c r="A130" s="7" t="str">
        <f t="shared" si="8"/>
        <v>2000/3末</v>
      </c>
      <c r="B130" s="7" t="str">
        <f t="shared" si="8"/>
        <v>平成12/3末</v>
      </c>
      <c r="C130" s="14">
        <v>128</v>
      </c>
      <c r="D130" s="14">
        <v>153</v>
      </c>
      <c r="E130" s="15" t="s">
        <v>172</v>
      </c>
      <c r="F130" s="14">
        <v>187</v>
      </c>
      <c r="G130" s="14"/>
      <c r="H130" s="14">
        <v>192</v>
      </c>
      <c r="I130" s="14"/>
      <c r="J130" s="14">
        <v>379</v>
      </c>
      <c r="K130" s="14"/>
      <c r="L130" s="14">
        <v>107</v>
      </c>
      <c r="M130" s="8" t="s">
        <v>306</v>
      </c>
    </row>
    <row r="131" spans="1:13" x14ac:dyDescent="0.2">
      <c r="A131" s="9" t="str">
        <f t="shared" si="8"/>
        <v>2000/3末</v>
      </c>
      <c r="B131" s="9" t="str">
        <f t="shared" si="8"/>
        <v>平成12/3末</v>
      </c>
      <c r="C131" s="16">
        <v>129</v>
      </c>
      <c r="D131" s="16">
        <v>154</v>
      </c>
      <c r="E131" s="17" t="s">
        <v>173</v>
      </c>
      <c r="F131" s="16">
        <v>170</v>
      </c>
      <c r="G131" s="16"/>
      <c r="H131" s="16">
        <v>185</v>
      </c>
      <c r="I131" s="16"/>
      <c r="J131" s="16">
        <v>355</v>
      </c>
      <c r="K131" s="16"/>
      <c r="L131" s="16">
        <v>90</v>
      </c>
      <c r="M131" s="6" t="s">
        <v>306</v>
      </c>
    </row>
    <row r="132" spans="1:13" x14ac:dyDescent="0.2">
      <c r="A132" s="7" t="str">
        <f t="shared" si="8"/>
        <v>2000/3末</v>
      </c>
      <c r="B132" s="7" t="str">
        <f t="shared" si="8"/>
        <v>平成12/3末</v>
      </c>
      <c r="C132" s="14">
        <v>130</v>
      </c>
      <c r="D132" s="14">
        <v>155</v>
      </c>
      <c r="E132" s="15" t="s">
        <v>174</v>
      </c>
      <c r="F132" s="14">
        <v>136</v>
      </c>
      <c r="G132" s="14"/>
      <c r="H132" s="14">
        <v>128</v>
      </c>
      <c r="I132" s="14"/>
      <c r="J132" s="14">
        <v>264</v>
      </c>
      <c r="K132" s="14"/>
      <c r="L132" s="14">
        <v>86</v>
      </c>
      <c r="M132" s="8" t="s">
        <v>306</v>
      </c>
    </row>
    <row r="133" spans="1:13" x14ac:dyDescent="0.2">
      <c r="A133" s="9" t="str">
        <f t="shared" ref="A133:B148" si="9">A132</f>
        <v>2000/3末</v>
      </c>
      <c r="B133" s="9" t="str">
        <f t="shared" si="9"/>
        <v>平成12/3末</v>
      </c>
      <c r="C133" s="16">
        <v>131</v>
      </c>
      <c r="D133" s="16">
        <v>157</v>
      </c>
      <c r="E133" s="17" t="s">
        <v>175</v>
      </c>
      <c r="F133" s="16">
        <v>97</v>
      </c>
      <c r="G133" s="16"/>
      <c r="H133" s="16">
        <v>99</v>
      </c>
      <c r="I133" s="16"/>
      <c r="J133" s="16">
        <v>196</v>
      </c>
      <c r="K133" s="16"/>
      <c r="L133" s="16">
        <v>187</v>
      </c>
      <c r="M133" s="6" t="s">
        <v>306</v>
      </c>
    </row>
    <row r="134" spans="1:13" x14ac:dyDescent="0.2">
      <c r="A134" s="7" t="str">
        <f t="shared" si="9"/>
        <v>2000/3末</v>
      </c>
      <c r="B134" s="7" t="str">
        <f t="shared" si="9"/>
        <v>平成12/3末</v>
      </c>
      <c r="C134" s="14">
        <v>132</v>
      </c>
      <c r="D134" s="14">
        <v>158</v>
      </c>
      <c r="E134" s="15" t="s">
        <v>176</v>
      </c>
      <c r="F134" s="14">
        <v>19</v>
      </c>
      <c r="G134" s="14"/>
      <c r="H134" s="14">
        <v>80</v>
      </c>
      <c r="I134" s="14"/>
      <c r="J134" s="14">
        <v>99</v>
      </c>
      <c r="K134" s="14"/>
      <c r="L134" s="14">
        <v>99</v>
      </c>
      <c r="M134" s="8" t="s">
        <v>306</v>
      </c>
    </row>
    <row r="135" spans="1:13" x14ac:dyDescent="0.2">
      <c r="A135" s="9" t="str">
        <f t="shared" si="9"/>
        <v>2000/3末</v>
      </c>
      <c r="B135" s="9" t="str">
        <f t="shared" si="9"/>
        <v>平成12/3末</v>
      </c>
      <c r="C135" s="16">
        <v>133</v>
      </c>
      <c r="D135" s="16">
        <v>159</v>
      </c>
      <c r="E135" s="17" t="s">
        <v>177</v>
      </c>
      <c r="F135" s="16">
        <v>26</v>
      </c>
      <c r="G135" s="16"/>
      <c r="H135" s="16">
        <v>54</v>
      </c>
      <c r="I135" s="16"/>
      <c r="J135" s="16">
        <v>80</v>
      </c>
      <c r="K135" s="16"/>
      <c r="L135" s="16">
        <v>76</v>
      </c>
      <c r="M135" s="6" t="s">
        <v>307</v>
      </c>
    </row>
    <row r="136" spans="1:13" x14ac:dyDescent="0.2">
      <c r="A136" s="7" t="str">
        <f t="shared" si="9"/>
        <v>2000/3末</v>
      </c>
      <c r="B136" s="7" t="str">
        <f t="shared" si="9"/>
        <v>平成12/3末</v>
      </c>
      <c r="C136" s="14">
        <v>134</v>
      </c>
      <c r="D136" s="14">
        <v>160</v>
      </c>
      <c r="E136" s="15" t="s">
        <v>624</v>
      </c>
      <c r="F136" s="14">
        <v>108</v>
      </c>
      <c r="G136" s="14"/>
      <c r="H136" s="14">
        <v>93</v>
      </c>
      <c r="I136" s="14"/>
      <c r="J136" s="14">
        <v>201</v>
      </c>
      <c r="K136" s="14"/>
      <c r="L136" s="14">
        <v>85</v>
      </c>
      <c r="M136" s="8" t="s">
        <v>307</v>
      </c>
    </row>
    <row r="137" spans="1:13" x14ac:dyDescent="0.2">
      <c r="A137" s="9" t="str">
        <f t="shared" si="9"/>
        <v>2000/3末</v>
      </c>
      <c r="B137" s="9" t="str">
        <f t="shared" si="9"/>
        <v>平成12/3末</v>
      </c>
      <c r="C137" s="16">
        <v>135</v>
      </c>
      <c r="D137" s="16">
        <v>161</v>
      </c>
      <c r="E137" s="17" t="s">
        <v>178</v>
      </c>
      <c r="F137" s="16">
        <v>178</v>
      </c>
      <c r="G137" s="16"/>
      <c r="H137" s="16">
        <v>171</v>
      </c>
      <c r="I137" s="16"/>
      <c r="J137" s="16">
        <v>349</v>
      </c>
      <c r="K137" s="16"/>
      <c r="L137" s="16">
        <v>115</v>
      </c>
      <c r="M137" s="6" t="s">
        <v>307</v>
      </c>
    </row>
    <row r="138" spans="1:13" x14ac:dyDescent="0.2">
      <c r="A138" s="7" t="str">
        <f t="shared" si="9"/>
        <v>2000/3末</v>
      </c>
      <c r="B138" s="7" t="str">
        <f t="shared" si="9"/>
        <v>平成12/3末</v>
      </c>
      <c r="C138" s="14">
        <v>136</v>
      </c>
      <c r="D138" s="14">
        <v>162</v>
      </c>
      <c r="E138" s="15" t="s">
        <v>179</v>
      </c>
      <c r="F138" s="14">
        <v>105</v>
      </c>
      <c r="G138" s="14"/>
      <c r="H138" s="14">
        <v>94</v>
      </c>
      <c r="I138" s="14"/>
      <c r="J138" s="14">
        <v>199</v>
      </c>
      <c r="K138" s="14"/>
      <c r="L138" s="14">
        <v>73</v>
      </c>
      <c r="M138" s="8" t="s">
        <v>307</v>
      </c>
    </row>
    <row r="139" spans="1:13" x14ac:dyDescent="0.2">
      <c r="A139" s="9" t="str">
        <f t="shared" si="9"/>
        <v>2000/3末</v>
      </c>
      <c r="B139" s="9" t="str">
        <f t="shared" si="9"/>
        <v>平成12/3末</v>
      </c>
      <c r="C139" s="16">
        <v>137</v>
      </c>
      <c r="D139" s="16">
        <v>163</v>
      </c>
      <c r="E139" s="17" t="s">
        <v>180</v>
      </c>
      <c r="F139" s="16">
        <v>64</v>
      </c>
      <c r="G139" s="16"/>
      <c r="H139" s="16">
        <v>61</v>
      </c>
      <c r="I139" s="16"/>
      <c r="J139" s="16">
        <v>125</v>
      </c>
      <c r="K139" s="16"/>
      <c r="L139" s="16">
        <v>38</v>
      </c>
      <c r="M139" s="6" t="s">
        <v>307</v>
      </c>
    </row>
    <row r="140" spans="1:13" x14ac:dyDescent="0.2">
      <c r="A140" s="7" t="str">
        <f t="shared" si="9"/>
        <v>2000/3末</v>
      </c>
      <c r="B140" s="7" t="str">
        <f t="shared" si="9"/>
        <v>平成12/3末</v>
      </c>
      <c r="C140" s="14">
        <v>138</v>
      </c>
      <c r="D140" s="14">
        <v>164</v>
      </c>
      <c r="E140" s="15" t="s">
        <v>181</v>
      </c>
      <c r="F140" s="14">
        <v>94</v>
      </c>
      <c r="G140" s="14"/>
      <c r="H140" s="14">
        <v>107</v>
      </c>
      <c r="I140" s="14"/>
      <c r="J140" s="14">
        <v>201</v>
      </c>
      <c r="K140" s="14"/>
      <c r="L140" s="14">
        <v>57</v>
      </c>
      <c r="M140" s="8" t="s">
        <v>307</v>
      </c>
    </row>
    <row r="141" spans="1:13" x14ac:dyDescent="0.2">
      <c r="A141" s="9" t="str">
        <f t="shared" si="9"/>
        <v>2000/3末</v>
      </c>
      <c r="B141" s="9" t="str">
        <f t="shared" si="9"/>
        <v>平成12/3末</v>
      </c>
      <c r="C141" s="16">
        <v>139</v>
      </c>
      <c r="D141" s="16">
        <v>165</v>
      </c>
      <c r="E141" s="17" t="s">
        <v>182</v>
      </c>
      <c r="F141" s="16">
        <v>69</v>
      </c>
      <c r="G141" s="16"/>
      <c r="H141" s="16">
        <v>77</v>
      </c>
      <c r="I141" s="16"/>
      <c r="J141" s="16">
        <v>146</v>
      </c>
      <c r="K141" s="16"/>
      <c r="L141" s="16">
        <v>41</v>
      </c>
      <c r="M141" s="6" t="s">
        <v>307</v>
      </c>
    </row>
    <row r="142" spans="1:13" x14ac:dyDescent="0.2">
      <c r="A142" s="7" t="str">
        <f t="shared" si="9"/>
        <v>2000/3末</v>
      </c>
      <c r="B142" s="7" t="str">
        <f t="shared" si="9"/>
        <v>平成12/3末</v>
      </c>
      <c r="C142" s="14">
        <v>140</v>
      </c>
      <c r="D142" s="14">
        <v>166</v>
      </c>
      <c r="E142" s="15" t="s">
        <v>183</v>
      </c>
      <c r="F142" s="14">
        <v>181</v>
      </c>
      <c r="G142" s="14"/>
      <c r="H142" s="14">
        <v>204</v>
      </c>
      <c r="I142" s="14"/>
      <c r="J142" s="14">
        <v>385</v>
      </c>
      <c r="K142" s="14"/>
      <c r="L142" s="14">
        <v>107</v>
      </c>
      <c r="M142" s="8" t="s">
        <v>307</v>
      </c>
    </row>
    <row r="143" spans="1:13" x14ac:dyDescent="0.2">
      <c r="A143" s="9" t="str">
        <f t="shared" si="9"/>
        <v>2000/3末</v>
      </c>
      <c r="B143" s="9" t="str">
        <f t="shared" si="9"/>
        <v>平成12/3末</v>
      </c>
      <c r="C143" s="16">
        <v>141</v>
      </c>
      <c r="D143" s="16">
        <v>167</v>
      </c>
      <c r="E143" s="17" t="s">
        <v>184</v>
      </c>
      <c r="F143" s="16">
        <v>206</v>
      </c>
      <c r="G143" s="16"/>
      <c r="H143" s="16">
        <v>199</v>
      </c>
      <c r="I143" s="16"/>
      <c r="J143" s="16">
        <v>405</v>
      </c>
      <c r="K143" s="16"/>
      <c r="L143" s="16">
        <v>119</v>
      </c>
      <c r="M143" s="6" t="s">
        <v>307</v>
      </c>
    </row>
    <row r="144" spans="1:13" x14ac:dyDescent="0.2">
      <c r="A144" s="7" t="str">
        <f t="shared" si="9"/>
        <v>2000/3末</v>
      </c>
      <c r="B144" s="7" t="str">
        <f t="shared" si="9"/>
        <v>平成12/3末</v>
      </c>
      <c r="C144" s="14">
        <v>142</v>
      </c>
      <c r="D144" s="14">
        <v>168</v>
      </c>
      <c r="E144" s="15" t="s">
        <v>185</v>
      </c>
      <c r="F144" s="14">
        <v>344</v>
      </c>
      <c r="G144" s="14"/>
      <c r="H144" s="14">
        <v>311</v>
      </c>
      <c r="I144" s="14"/>
      <c r="J144" s="14">
        <v>655</v>
      </c>
      <c r="K144" s="14"/>
      <c r="L144" s="14">
        <v>219</v>
      </c>
      <c r="M144" s="8" t="s">
        <v>307</v>
      </c>
    </row>
    <row r="145" spans="1:13" x14ac:dyDescent="0.2">
      <c r="A145" s="9" t="str">
        <f t="shared" si="9"/>
        <v>2000/3末</v>
      </c>
      <c r="B145" s="9" t="str">
        <f t="shared" si="9"/>
        <v>平成12/3末</v>
      </c>
      <c r="C145" s="16">
        <v>143</v>
      </c>
      <c r="D145" s="16">
        <v>169</v>
      </c>
      <c r="E145" s="17" t="s">
        <v>186</v>
      </c>
      <c r="F145" s="16">
        <v>185</v>
      </c>
      <c r="G145" s="16"/>
      <c r="H145" s="16">
        <v>199</v>
      </c>
      <c r="I145" s="16"/>
      <c r="J145" s="16">
        <v>384</v>
      </c>
      <c r="K145" s="16"/>
      <c r="L145" s="16">
        <v>123</v>
      </c>
      <c r="M145" s="6" t="s">
        <v>307</v>
      </c>
    </row>
    <row r="146" spans="1:13" x14ac:dyDescent="0.2">
      <c r="A146" s="7" t="str">
        <f t="shared" si="9"/>
        <v>2000/3末</v>
      </c>
      <c r="B146" s="7" t="str">
        <f t="shared" si="9"/>
        <v>平成12/3末</v>
      </c>
      <c r="C146" s="14">
        <v>144</v>
      </c>
      <c r="D146" s="14">
        <v>170</v>
      </c>
      <c r="E146" s="15" t="s">
        <v>187</v>
      </c>
      <c r="F146" s="14">
        <v>543</v>
      </c>
      <c r="G146" s="14"/>
      <c r="H146" s="14">
        <v>566</v>
      </c>
      <c r="I146" s="14"/>
      <c r="J146" s="14">
        <v>1109</v>
      </c>
      <c r="K146" s="14"/>
      <c r="L146" s="14">
        <v>312</v>
      </c>
      <c r="M146" s="8" t="s">
        <v>307</v>
      </c>
    </row>
    <row r="147" spans="1:13" x14ac:dyDescent="0.2">
      <c r="A147" s="9" t="str">
        <f t="shared" si="9"/>
        <v>2000/3末</v>
      </c>
      <c r="B147" s="9" t="str">
        <f t="shared" si="9"/>
        <v>平成12/3末</v>
      </c>
      <c r="C147" s="16">
        <v>145</v>
      </c>
      <c r="D147" s="16">
        <v>171</v>
      </c>
      <c r="E147" s="17" t="s">
        <v>188</v>
      </c>
      <c r="F147" s="16">
        <v>336</v>
      </c>
      <c r="G147" s="16"/>
      <c r="H147" s="16">
        <v>342</v>
      </c>
      <c r="I147" s="16"/>
      <c r="J147" s="16">
        <v>678</v>
      </c>
      <c r="K147" s="16"/>
      <c r="L147" s="16">
        <v>177</v>
      </c>
      <c r="M147" s="6" t="s">
        <v>307</v>
      </c>
    </row>
    <row r="148" spans="1:13" x14ac:dyDescent="0.2">
      <c r="A148" s="7" t="str">
        <f t="shared" si="9"/>
        <v>2000/3末</v>
      </c>
      <c r="B148" s="7" t="str">
        <f t="shared" si="9"/>
        <v>平成12/3末</v>
      </c>
      <c r="C148" s="14">
        <v>146</v>
      </c>
      <c r="D148" s="14">
        <v>172</v>
      </c>
      <c r="E148" s="15" t="s">
        <v>189</v>
      </c>
      <c r="F148" s="14">
        <v>491</v>
      </c>
      <c r="G148" s="14"/>
      <c r="H148" s="14">
        <v>476</v>
      </c>
      <c r="I148" s="14"/>
      <c r="J148" s="14">
        <v>967</v>
      </c>
      <c r="K148" s="14"/>
      <c r="L148" s="14">
        <v>300</v>
      </c>
      <c r="M148" s="8" t="s">
        <v>307</v>
      </c>
    </row>
    <row r="149" spans="1:13" x14ac:dyDescent="0.2">
      <c r="A149" s="9" t="str">
        <f t="shared" ref="A149:B164" si="10">A148</f>
        <v>2000/3末</v>
      </c>
      <c r="B149" s="9" t="str">
        <f t="shared" si="10"/>
        <v>平成12/3末</v>
      </c>
      <c r="C149" s="16">
        <v>147</v>
      </c>
      <c r="D149" s="16">
        <v>173</v>
      </c>
      <c r="E149" s="17" t="s">
        <v>190</v>
      </c>
      <c r="F149" s="16">
        <v>305</v>
      </c>
      <c r="G149" s="16"/>
      <c r="H149" s="16">
        <v>287</v>
      </c>
      <c r="I149" s="16"/>
      <c r="J149" s="16">
        <v>592</v>
      </c>
      <c r="K149" s="16"/>
      <c r="L149" s="16">
        <v>169</v>
      </c>
      <c r="M149" s="6" t="s">
        <v>307</v>
      </c>
    </row>
    <row r="150" spans="1:13" x14ac:dyDescent="0.2">
      <c r="A150" s="7" t="str">
        <f t="shared" si="10"/>
        <v>2000/3末</v>
      </c>
      <c r="B150" s="7" t="str">
        <f t="shared" si="10"/>
        <v>平成12/3末</v>
      </c>
      <c r="C150" s="14">
        <v>148</v>
      </c>
      <c r="D150" s="14">
        <v>174</v>
      </c>
      <c r="E150" s="15" t="s">
        <v>625</v>
      </c>
      <c r="F150" s="14">
        <v>1</v>
      </c>
      <c r="G150" s="14"/>
      <c r="H150" s="14">
        <v>2</v>
      </c>
      <c r="I150" s="14"/>
      <c r="J150" s="14">
        <v>3</v>
      </c>
      <c r="K150" s="14"/>
      <c r="L150" s="14">
        <v>1</v>
      </c>
      <c r="M150" s="8" t="s">
        <v>307</v>
      </c>
    </row>
    <row r="151" spans="1:13" x14ac:dyDescent="0.2">
      <c r="A151" s="9" t="str">
        <f t="shared" si="10"/>
        <v>2000/3末</v>
      </c>
      <c r="B151" s="9" t="str">
        <f t="shared" si="10"/>
        <v>平成12/3末</v>
      </c>
      <c r="C151" s="16">
        <v>149</v>
      </c>
      <c r="D151" s="16">
        <v>175</v>
      </c>
      <c r="E151" s="17" t="s">
        <v>626</v>
      </c>
      <c r="F151" s="16">
        <v>227</v>
      </c>
      <c r="G151" s="16"/>
      <c r="H151" s="16">
        <v>218</v>
      </c>
      <c r="I151" s="16"/>
      <c r="J151" s="16">
        <v>445</v>
      </c>
      <c r="K151" s="16"/>
      <c r="L151" s="16">
        <v>149</v>
      </c>
      <c r="M151" s="6" t="s">
        <v>307</v>
      </c>
    </row>
    <row r="152" spans="1:13" x14ac:dyDescent="0.2">
      <c r="A152" s="7" t="str">
        <f t="shared" si="10"/>
        <v>2000/3末</v>
      </c>
      <c r="B152" s="7" t="str">
        <f t="shared" si="10"/>
        <v>平成12/3末</v>
      </c>
      <c r="C152" s="14">
        <v>150</v>
      </c>
      <c r="D152" s="14">
        <v>176</v>
      </c>
      <c r="E152" s="15" t="s">
        <v>627</v>
      </c>
      <c r="F152" s="14">
        <v>144</v>
      </c>
      <c r="G152" s="14"/>
      <c r="H152" s="14">
        <v>158</v>
      </c>
      <c r="I152" s="14"/>
      <c r="J152" s="14">
        <v>302</v>
      </c>
      <c r="K152" s="14"/>
      <c r="L152" s="14">
        <v>96</v>
      </c>
      <c r="M152" s="8" t="s">
        <v>307</v>
      </c>
    </row>
    <row r="153" spans="1:13" x14ac:dyDescent="0.2">
      <c r="A153" s="9" t="str">
        <f t="shared" si="10"/>
        <v>2000/3末</v>
      </c>
      <c r="B153" s="9" t="str">
        <f t="shared" si="10"/>
        <v>平成12/3末</v>
      </c>
      <c r="C153" s="16">
        <v>151</v>
      </c>
      <c r="D153" s="16">
        <v>177</v>
      </c>
      <c r="E153" s="17" t="s">
        <v>191</v>
      </c>
      <c r="F153" s="16">
        <v>70</v>
      </c>
      <c r="G153" s="16"/>
      <c r="H153" s="16">
        <v>70</v>
      </c>
      <c r="I153" s="16"/>
      <c r="J153" s="16">
        <v>140</v>
      </c>
      <c r="K153" s="16"/>
      <c r="L153" s="16">
        <v>48</v>
      </c>
      <c r="M153" s="6" t="s">
        <v>307</v>
      </c>
    </row>
    <row r="154" spans="1:13" x14ac:dyDescent="0.2">
      <c r="A154" s="7" t="str">
        <f t="shared" si="10"/>
        <v>2000/3末</v>
      </c>
      <c r="B154" s="7" t="str">
        <f t="shared" si="10"/>
        <v>平成12/3末</v>
      </c>
      <c r="C154" s="14">
        <v>152</v>
      </c>
      <c r="D154" s="14">
        <v>178</v>
      </c>
      <c r="E154" s="15" t="s">
        <v>192</v>
      </c>
      <c r="F154" s="14">
        <v>61</v>
      </c>
      <c r="G154" s="14"/>
      <c r="H154" s="14">
        <v>67</v>
      </c>
      <c r="I154" s="14"/>
      <c r="J154" s="14">
        <v>128</v>
      </c>
      <c r="K154" s="14"/>
      <c r="L154" s="14">
        <v>42</v>
      </c>
      <c r="M154" s="8" t="s">
        <v>307</v>
      </c>
    </row>
    <row r="155" spans="1:13" x14ac:dyDescent="0.2">
      <c r="A155" s="9" t="str">
        <f t="shared" si="10"/>
        <v>2000/3末</v>
      </c>
      <c r="B155" s="9" t="str">
        <f t="shared" si="10"/>
        <v>平成12/3末</v>
      </c>
      <c r="C155" s="16">
        <v>153</v>
      </c>
      <c r="D155" s="16">
        <v>179</v>
      </c>
      <c r="E155" s="17" t="s">
        <v>193</v>
      </c>
      <c r="F155" s="16">
        <v>221</v>
      </c>
      <c r="G155" s="16"/>
      <c r="H155" s="16">
        <v>231</v>
      </c>
      <c r="I155" s="16"/>
      <c r="J155" s="16">
        <v>452</v>
      </c>
      <c r="K155" s="16"/>
      <c r="L155" s="16">
        <v>153</v>
      </c>
      <c r="M155" s="6" t="s">
        <v>307</v>
      </c>
    </row>
    <row r="156" spans="1:13" x14ac:dyDescent="0.2">
      <c r="A156" s="7" t="str">
        <f t="shared" si="10"/>
        <v>2000/3末</v>
      </c>
      <c r="B156" s="7" t="str">
        <f t="shared" si="10"/>
        <v>平成12/3末</v>
      </c>
      <c r="C156" s="14">
        <v>154</v>
      </c>
      <c r="D156" s="14">
        <v>180</v>
      </c>
      <c r="E156" s="15" t="s">
        <v>196</v>
      </c>
      <c r="F156" s="14">
        <v>137</v>
      </c>
      <c r="G156" s="14"/>
      <c r="H156" s="14">
        <v>155</v>
      </c>
      <c r="I156" s="14"/>
      <c r="J156" s="14">
        <v>292</v>
      </c>
      <c r="K156" s="14"/>
      <c r="L156" s="14">
        <v>69</v>
      </c>
      <c r="M156" s="8" t="s">
        <v>308</v>
      </c>
    </row>
    <row r="157" spans="1:13" x14ac:dyDescent="0.2">
      <c r="A157" s="9" t="str">
        <f t="shared" si="10"/>
        <v>2000/3末</v>
      </c>
      <c r="B157" s="9" t="str">
        <f t="shared" si="10"/>
        <v>平成12/3末</v>
      </c>
      <c r="C157" s="16">
        <v>155</v>
      </c>
      <c r="D157" s="16">
        <v>181</v>
      </c>
      <c r="E157" s="17" t="s">
        <v>197</v>
      </c>
      <c r="F157" s="16">
        <v>36</v>
      </c>
      <c r="G157" s="16"/>
      <c r="H157" s="16">
        <v>37</v>
      </c>
      <c r="I157" s="16"/>
      <c r="J157" s="16">
        <v>73</v>
      </c>
      <c r="K157" s="16"/>
      <c r="L157" s="16">
        <v>16</v>
      </c>
      <c r="M157" s="6" t="s">
        <v>308</v>
      </c>
    </row>
    <row r="158" spans="1:13" x14ac:dyDescent="0.2">
      <c r="A158" s="7" t="str">
        <f t="shared" si="10"/>
        <v>2000/3末</v>
      </c>
      <c r="B158" s="7" t="str">
        <f t="shared" si="10"/>
        <v>平成12/3末</v>
      </c>
      <c r="C158" s="14">
        <v>156</v>
      </c>
      <c r="D158" s="14">
        <v>182</v>
      </c>
      <c r="E158" s="15" t="s">
        <v>198</v>
      </c>
      <c r="F158" s="14">
        <v>0</v>
      </c>
      <c r="G158" s="14"/>
      <c r="H158" s="14">
        <v>0</v>
      </c>
      <c r="I158" s="14"/>
      <c r="J158" s="14">
        <v>0</v>
      </c>
      <c r="K158" s="14"/>
      <c r="L158" s="14">
        <v>0</v>
      </c>
      <c r="M158" s="8" t="s">
        <v>308</v>
      </c>
    </row>
    <row r="159" spans="1:13" x14ac:dyDescent="0.2">
      <c r="A159" s="9" t="str">
        <f t="shared" si="10"/>
        <v>2000/3末</v>
      </c>
      <c r="B159" s="9" t="str">
        <f t="shared" si="10"/>
        <v>平成12/3末</v>
      </c>
      <c r="C159" s="16">
        <v>157</v>
      </c>
      <c r="D159" s="16">
        <v>183</v>
      </c>
      <c r="E159" s="17" t="s">
        <v>199</v>
      </c>
      <c r="F159" s="16">
        <v>503</v>
      </c>
      <c r="G159" s="16"/>
      <c r="H159" s="16">
        <v>539</v>
      </c>
      <c r="I159" s="16"/>
      <c r="J159" s="16">
        <v>1042</v>
      </c>
      <c r="K159" s="16"/>
      <c r="L159" s="16">
        <v>278</v>
      </c>
      <c r="M159" s="6" t="s">
        <v>308</v>
      </c>
    </row>
    <row r="160" spans="1:13" x14ac:dyDescent="0.2">
      <c r="A160" s="7" t="str">
        <f t="shared" si="10"/>
        <v>2000/3末</v>
      </c>
      <c r="B160" s="7" t="str">
        <f t="shared" si="10"/>
        <v>平成12/3末</v>
      </c>
      <c r="C160" s="14">
        <v>158</v>
      </c>
      <c r="D160" s="14">
        <v>184</v>
      </c>
      <c r="E160" s="15" t="s">
        <v>200</v>
      </c>
      <c r="F160" s="14">
        <v>164</v>
      </c>
      <c r="G160" s="14"/>
      <c r="H160" s="14">
        <v>148</v>
      </c>
      <c r="I160" s="14"/>
      <c r="J160" s="14">
        <v>312</v>
      </c>
      <c r="K160" s="14"/>
      <c r="L160" s="14">
        <v>81</v>
      </c>
      <c r="M160" s="8" t="s">
        <v>308</v>
      </c>
    </row>
    <row r="161" spans="1:13" x14ac:dyDescent="0.2">
      <c r="A161" s="9" t="str">
        <f t="shared" si="10"/>
        <v>2000/3末</v>
      </c>
      <c r="B161" s="9" t="str">
        <f t="shared" si="10"/>
        <v>平成12/3末</v>
      </c>
      <c r="C161" s="16">
        <v>159</v>
      </c>
      <c r="D161" s="16">
        <v>185</v>
      </c>
      <c r="E161" s="17" t="s">
        <v>201</v>
      </c>
      <c r="F161" s="16">
        <v>134</v>
      </c>
      <c r="G161" s="16"/>
      <c r="H161" s="16">
        <v>143</v>
      </c>
      <c r="I161" s="16"/>
      <c r="J161" s="16">
        <v>277</v>
      </c>
      <c r="K161" s="16"/>
      <c r="L161" s="16">
        <v>79</v>
      </c>
      <c r="M161" s="6" t="s">
        <v>308</v>
      </c>
    </row>
    <row r="162" spans="1:13" x14ac:dyDescent="0.2">
      <c r="A162" s="7" t="str">
        <f t="shared" si="10"/>
        <v>2000/3末</v>
      </c>
      <c r="B162" s="7" t="str">
        <f t="shared" si="10"/>
        <v>平成12/3末</v>
      </c>
      <c r="C162" s="14">
        <v>160</v>
      </c>
      <c r="D162" s="14">
        <v>186</v>
      </c>
      <c r="E162" s="15" t="s">
        <v>202</v>
      </c>
      <c r="F162" s="14">
        <v>234</v>
      </c>
      <c r="G162" s="14"/>
      <c r="H162" s="14">
        <v>221</v>
      </c>
      <c r="I162" s="14"/>
      <c r="J162" s="14">
        <v>455</v>
      </c>
      <c r="K162" s="14"/>
      <c r="L162" s="14">
        <v>161</v>
      </c>
      <c r="M162" s="8" t="s">
        <v>308</v>
      </c>
    </row>
    <row r="163" spans="1:13" x14ac:dyDescent="0.2">
      <c r="A163" s="9" t="str">
        <f t="shared" si="10"/>
        <v>2000/3末</v>
      </c>
      <c r="B163" s="9" t="str">
        <f t="shared" si="10"/>
        <v>平成12/3末</v>
      </c>
      <c r="C163" s="16">
        <v>161</v>
      </c>
      <c r="D163" s="16">
        <v>187</v>
      </c>
      <c r="E163" s="17" t="s">
        <v>203</v>
      </c>
      <c r="F163" s="16">
        <v>206</v>
      </c>
      <c r="G163" s="16"/>
      <c r="H163" s="16">
        <v>193</v>
      </c>
      <c r="I163" s="16"/>
      <c r="J163" s="16">
        <v>399</v>
      </c>
      <c r="K163" s="16"/>
      <c r="L163" s="16">
        <v>133</v>
      </c>
      <c r="M163" s="6" t="s">
        <v>308</v>
      </c>
    </row>
    <row r="164" spans="1:13" x14ac:dyDescent="0.2">
      <c r="A164" s="7" t="str">
        <f t="shared" si="10"/>
        <v>2000/3末</v>
      </c>
      <c r="B164" s="7" t="str">
        <f t="shared" si="10"/>
        <v>平成12/3末</v>
      </c>
      <c r="C164" s="14">
        <v>162</v>
      </c>
      <c r="D164" s="14">
        <v>188</v>
      </c>
      <c r="E164" s="15" t="s">
        <v>204</v>
      </c>
      <c r="F164" s="14">
        <v>223</v>
      </c>
      <c r="G164" s="14"/>
      <c r="H164" s="14">
        <v>204</v>
      </c>
      <c r="I164" s="14"/>
      <c r="J164" s="14">
        <v>427</v>
      </c>
      <c r="K164" s="14"/>
      <c r="L164" s="14">
        <v>131</v>
      </c>
      <c r="M164" s="8" t="s">
        <v>308</v>
      </c>
    </row>
    <row r="165" spans="1:13" x14ac:dyDescent="0.2">
      <c r="A165" s="9" t="str">
        <f t="shared" ref="A165:B180" si="11">A164</f>
        <v>2000/3末</v>
      </c>
      <c r="B165" s="9" t="str">
        <f t="shared" si="11"/>
        <v>平成12/3末</v>
      </c>
      <c r="C165" s="16">
        <v>163</v>
      </c>
      <c r="D165" s="16">
        <v>189</v>
      </c>
      <c r="E165" s="17" t="s">
        <v>205</v>
      </c>
      <c r="F165" s="16">
        <v>84</v>
      </c>
      <c r="G165" s="16"/>
      <c r="H165" s="16">
        <v>89</v>
      </c>
      <c r="I165" s="16"/>
      <c r="J165" s="16">
        <v>173</v>
      </c>
      <c r="K165" s="16"/>
      <c r="L165" s="16">
        <v>50</v>
      </c>
      <c r="M165" s="6" t="s">
        <v>308</v>
      </c>
    </row>
    <row r="166" spans="1:13" x14ac:dyDescent="0.2">
      <c r="A166" s="7" t="str">
        <f t="shared" si="11"/>
        <v>2000/3末</v>
      </c>
      <c r="B166" s="7" t="str">
        <f t="shared" si="11"/>
        <v>平成12/3末</v>
      </c>
      <c r="C166" s="14">
        <v>164</v>
      </c>
      <c r="D166" s="14">
        <v>190</v>
      </c>
      <c r="E166" s="15" t="s">
        <v>206</v>
      </c>
      <c r="F166" s="14">
        <v>171</v>
      </c>
      <c r="G166" s="14"/>
      <c r="H166" s="14">
        <v>166</v>
      </c>
      <c r="I166" s="14"/>
      <c r="J166" s="14">
        <v>337</v>
      </c>
      <c r="K166" s="14"/>
      <c r="L166" s="14">
        <v>103</v>
      </c>
      <c r="M166" s="8" t="s">
        <v>308</v>
      </c>
    </row>
    <row r="167" spans="1:13" x14ac:dyDescent="0.2">
      <c r="A167" s="9" t="str">
        <f t="shared" si="11"/>
        <v>2000/3末</v>
      </c>
      <c r="B167" s="9" t="str">
        <f t="shared" si="11"/>
        <v>平成12/3末</v>
      </c>
      <c r="C167" s="16">
        <v>165</v>
      </c>
      <c r="D167" s="16">
        <v>192</v>
      </c>
      <c r="E167" s="17" t="s">
        <v>207</v>
      </c>
      <c r="F167" s="16">
        <v>368</v>
      </c>
      <c r="G167" s="16"/>
      <c r="H167" s="16">
        <v>352</v>
      </c>
      <c r="I167" s="16"/>
      <c r="J167" s="16">
        <v>720</v>
      </c>
      <c r="K167" s="16"/>
      <c r="L167" s="16">
        <v>206</v>
      </c>
      <c r="M167" s="6" t="s">
        <v>308</v>
      </c>
    </row>
    <row r="168" spans="1:13" x14ac:dyDescent="0.2">
      <c r="A168" s="7" t="str">
        <f t="shared" si="11"/>
        <v>2000/3末</v>
      </c>
      <c r="B168" s="7" t="str">
        <f t="shared" si="11"/>
        <v>平成12/3末</v>
      </c>
      <c r="C168" s="14">
        <v>166</v>
      </c>
      <c r="D168" s="14">
        <v>191</v>
      </c>
      <c r="E168" s="15" t="s">
        <v>208</v>
      </c>
      <c r="F168" s="14">
        <v>485</v>
      </c>
      <c r="G168" s="14"/>
      <c r="H168" s="14">
        <v>459</v>
      </c>
      <c r="I168" s="14"/>
      <c r="J168" s="14">
        <v>944</v>
      </c>
      <c r="K168" s="14"/>
      <c r="L168" s="14">
        <v>294</v>
      </c>
      <c r="M168" s="8" t="s">
        <v>308</v>
      </c>
    </row>
    <row r="169" spans="1:13" x14ac:dyDescent="0.2">
      <c r="A169" s="9" t="str">
        <f t="shared" si="11"/>
        <v>2000/3末</v>
      </c>
      <c r="B169" s="9" t="str">
        <f t="shared" si="11"/>
        <v>平成12/3末</v>
      </c>
      <c r="C169" s="16">
        <v>167</v>
      </c>
      <c r="D169" s="16">
        <v>240</v>
      </c>
      <c r="E169" s="17" t="s">
        <v>209</v>
      </c>
      <c r="F169" s="16">
        <v>96</v>
      </c>
      <c r="G169" s="16"/>
      <c r="H169" s="16">
        <v>112</v>
      </c>
      <c r="I169" s="16"/>
      <c r="J169" s="16">
        <v>208</v>
      </c>
      <c r="K169" s="16"/>
      <c r="L169" s="16">
        <v>58</v>
      </c>
      <c r="M169" s="6" t="s">
        <v>309</v>
      </c>
    </row>
    <row r="170" spans="1:13" x14ac:dyDescent="0.2">
      <c r="A170" s="7" t="str">
        <f t="shared" si="11"/>
        <v>2000/3末</v>
      </c>
      <c r="B170" s="7" t="str">
        <f t="shared" si="11"/>
        <v>平成12/3末</v>
      </c>
      <c r="C170" s="14">
        <v>168</v>
      </c>
      <c r="D170" s="14">
        <v>241</v>
      </c>
      <c r="E170" s="15" t="s">
        <v>210</v>
      </c>
      <c r="F170" s="14">
        <v>223</v>
      </c>
      <c r="G170" s="14"/>
      <c r="H170" s="14">
        <v>224</v>
      </c>
      <c r="I170" s="14"/>
      <c r="J170" s="14">
        <v>447</v>
      </c>
      <c r="K170" s="14"/>
      <c r="L170" s="14">
        <v>130</v>
      </c>
      <c r="M170" s="8" t="s">
        <v>309</v>
      </c>
    </row>
    <row r="171" spans="1:13" x14ac:dyDescent="0.2">
      <c r="A171" s="9" t="str">
        <f t="shared" si="11"/>
        <v>2000/3末</v>
      </c>
      <c r="B171" s="9" t="str">
        <f t="shared" si="11"/>
        <v>平成12/3末</v>
      </c>
      <c r="C171" s="16">
        <v>169</v>
      </c>
      <c r="D171" s="16">
        <v>242</v>
      </c>
      <c r="E171" s="17" t="s">
        <v>211</v>
      </c>
      <c r="F171" s="16">
        <v>85</v>
      </c>
      <c r="G171" s="16"/>
      <c r="H171" s="16">
        <v>91</v>
      </c>
      <c r="I171" s="16"/>
      <c r="J171" s="16">
        <v>176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2000/3末</v>
      </c>
      <c r="B172" s="7" t="str">
        <f t="shared" si="11"/>
        <v>平成12/3末</v>
      </c>
      <c r="C172" s="14">
        <v>170</v>
      </c>
      <c r="D172" s="14">
        <v>243</v>
      </c>
      <c r="E172" s="15" t="s">
        <v>212</v>
      </c>
      <c r="F172" s="14">
        <v>88</v>
      </c>
      <c r="G172" s="14"/>
      <c r="H172" s="14">
        <v>94</v>
      </c>
      <c r="I172" s="14"/>
      <c r="J172" s="14">
        <v>182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2000/3末</v>
      </c>
      <c r="B173" s="9" t="str">
        <f t="shared" si="11"/>
        <v>平成12/3末</v>
      </c>
      <c r="C173" s="16">
        <v>171</v>
      </c>
      <c r="D173" s="16">
        <v>244</v>
      </c>
      <c r="E173" s="17" t="s">
        <v>213</v>
      </c>
      <c r="F173" s="16">
        <v>50</v>
      </c>
      <c r="G173" s="16"/>
      <c r="H173" s="16">
        <v>45</v>
      </c>
      <c r="I173" s="16"/>
      <c r="J173" s="16">
        <v>95</v>
      </c>
      <c r="K173" s="16"/>
      <c r="L173" s="16">
        <v>27</v>
      </c>
      <c r="M173" s="6" t="s">
        <v>309</v>
      </c>
    </row>
    <row r="174" spans="1:13" x14ac:dyDescent="0.2">
      <c r="A174" s="7" t="str">
        <f t="shared" si="11"/>
        <v>2000/3末</v>
      </c>
      <c r="B174" s="7" t="str">
        <f t="shared" si="11"/>
        <v>平成12/3末</v>
      </c>
      <c r="C174" s="14">
        <v>172</v>
      </c>
      <c r="D174" s="14">
        <v>245</v>
      </c>
      <c r="E174" s="15" t="s">
        <v>214</v>
      </c>
      <c r="F174" s="14">
        <v>31</v>
      </c>
      <c r="G174" s="14"/>
      <c r="H174" s="14">
        <v>32</v>
      </c>
      <c r="I174" s="14"/>
      <c r="J174" s="14">
        <v>63</v>
      </c>
      <c r="K174" s="14"/>
      <c r="L174" s="14">
        <v>20</v>
      </c>
      <c r="M174" s="8" t="s">
        <v>309</v>
      </c>
    </row>
    <row r="175" spans="1:13" x14ac:dyDescent="0.2">
      <c r="A175" s="9" t="str">
        <f t="shared" si="11"/>
        <v>2000/3末</v>
      </c>
      <c r="B175" s="9" t="str">
        <f t="shared" si="11"/>
        <v>平成12/3末</v>
      </c>
      <c r="C175" s="16">
        <v>173</v>
      </c>
      <c r="D175" s="16">
        <v>246</v>
      </c>
      <c r="E175" s="17" t="s">
        <v>215</v>
      </c>
      <c r="F175" s="16">
        <v>0</v>
      </c>
      <c r="G175" s="16"/>
      <c r="H175" s="16">
        <v>0</v>
      </c>
      <c r="I175" s="16"/>
      <c r="J175" s="16">
        <v>0</v>
      </c>
      <c r="K175" s="16"/>
      <c r="L175" s="16">
        <v>0</v>
      </c>
      <c r="M175" s="6" t="s">
        <v>309</v>
      </c>
    </row>
    <row r="176" spans="1:13" x14ac:dyDescent="0.2">
      <c r="A176" s="7" t="str">
        <f t="shared" si="11"/>
        <v>2000/3末</v>
      </c>
      <c r="B176" s="7" t="str">
        <f t="shared" si="11"/>
        <v>平成12/3末</v>
      </c>
      <c r="C176" s="14">
        <v>174</v>
      </c>
      <c r="D176" s="14">
        <v>247</v>
      </c>
      <c r="E176" s="15" t="s">
        <v>216</v>
      </c>
      <c r="F176" s="14">
        <v>20</v>
      </c>
      <c r="G176" s="14"/>
      <c r="H176" s="14">
        <v>60</v>
      </c>
      <c r="I176" s="14"/>
      <c r="J176" s="14">
        <v>80</v>
      </c>
      <c r="K176" s="14"/>
      <c r="L176" s="14">
        <v>80</v>
      </c>
      <c r="M176" s="8" t="s">
        <v>309</v>
      </c>
    </row>
    <row r="177" spans="1:13" x14ac:dyDescent="0.2">
      <c r="A177" s="9" t="str">
        <f t="shared" si="11"/>
        <v>2000/3末</v>
      </c>
      <c r="B177" s="9" t="str">
        <f t="shared" si="11"/>
        <v>平成12/3末</v>
      </c>
      <c r="C177" s="16">
        <v>175</v>
      </c>
      <c r="D177" s="16">
        <v>100</v>
      </c>
      <c r="E177" s="17" t="s">
        <v>217</v>
      </c>
      <c r="F177" s="16">
        <v>170</v>
      </c>
      <c r="G177" s="16"/>
      <c r="H177" s="16">
        <v>183</v>
      </c>
      <c r="I177" s="16"/>
      <c r="J177" s="16">
        <v>353</v>
      </c>
      <c r="K177" s="16"/>
      <c r="L177" s="16">
        <v>94</v>
      </c>
      <c r="M177" s="6" t="s">
        <v>310</v>
      </c>
    </row>
    <row r="178" spans="1:13" x14ac:dyDescent="0.2">
      <c r="A178" s="7" t="str">
        <f t="shared" si="11"/>
        <v>2000/3末</v>
      </c>
      <c r="B178" s="7" t="str">
        <f t="shared" si="11"/>
        <v>平成12/3末</v>
      </c>
      <c r="C178" s="14">
        <v>176</v>
      </c>
      <c r="D178" s="14">
        <v>101</v>
      </c>
      <c r="E178" s="15" t="s">
        <v>218</v>
      </c>
      <c r="F178" s="14">
        <v>4</v>
      </c>
      <c r="G178" s="14"/>
      <c r="H178" s="14">
        <v>6</v>
      </c>
      <c r="I178" s="14"/>
      <c r="J178" s="14">
        <v>10</v>
      </c>
      <c r="K178" s="14"/>
      <c r="L178" s="14">
        <v>3</v>
      </c>
      <c r="M178" s="8" t="s">
        <v>310</v>
      </c>
    </row>
    <row r="179" spans="1:13" x14ac:dyDescent="0.2">
      <c r="A179" s="9" t="str">
        <f t="shared" si="11"/>
        <v>2000/3末</v>
      </c>
      <c r="B179" s="9" t="str">
        <f t="shared" si="11"/>
        <v>平成12/3末</v>
      </c>
      <c r="C179" s="16">
        <v>177</v>
      </c>
      <c r="D179" s="16">
        <v>102</v>
      </c>
      <c r="E179" s="17" t="s">
        <v>219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310</v>
      </c>
    </row>
    <row r="180" spans="1:13" x14ac:dyDescent="0.2">
      <c r="A180" s="7" t="str">
        <f t="shared" si="11"/>
        <v>2000/3末</v>
      </c>
      <c r="B180" s="7" t="str">
        <f t="shared" si="11"/>
        <v>平成12/3末</v>
      </c>
      <c r="C180" s="14">
        <v>178</v>
      </c>
      <c r="D180" s="14">
        <v>220</v>
      </c>
      <c r="E180" s="15" t="s">
        <v>221</v>
      </c>
      <c r="F180" s="14">
        <v>97</v>
      </c>
      <c r="G180" s="14"/>
      <c r="H180" s="14">
        <v>113</v>
      </c>
      <c r="I180" s="14"/>
      <c r="J180" s="14">
        <v>210</v>
      </c>
      <c r="K180" s="14"/>
      <c r="L180" s="14">
        <v>59</v>
      </c>
      <c r="M180" s="8" t="s">
        <v>311</v>
      </c>
    </row>
    <row r="181" spans="1:13" x14ac:dyDescent="0.2">
      <c r="A181" s="9" t="str">
        <f t="shared" ref="A181:B196" si="12">A180</f>
        <v>2000/3末</v>
      </c>
      <c r="B181" s="9" t="str">
        <f t="shared" si="12"/>
        <v>平成12/3末</v>
      </c>
      <c r="C181" s="16">
        <v>179</v>
      </c>
      <c r="D181" s="16">
        <v>221</v>
      </c>
      <c r="E181" s="17" t="s">
        <v>222</v>
      </c>
      <c r="F181" s="16">
        <v>184</v>
      </c>
      <c r="G181" s="16"/>
      <c r="H181" s="16">
        <v>221</v>
      </c>
      <c r="I181" s="16"/>
      <c r="J181" s="16">
        <v>405</v>
      </c>
      <c r="K181" s="16"/>
      <c r="L181" s="16">
        <v>114</v>
      </c>
      <c r="M181" s="6" t="s">
        <v>311</v>
      </c>
    </row>
    <row r="182" spans="1:13" x14ac:dyDescent="0.2">
      <c r="A182" s="7" t="str">
        <f t="shared" si="12"/>
        <v>2000/3末</v>
      </c>
      <c r="B182" s="7" t="str">
        <f t="shared" si="12"/>
        <v>平成12/3末</v>
      </c>
      <c r="C182" s="14">
        <v>180</v>
      </c>
      <c r="D182" s="14">
        <v>222</v>
      </c>
      <c r="E182" s="15" t="s">
        <v>223</v>
      </c>
      <c r="F182" s="14">
        <v>46</v>
      </c>
      <c r="G182" s="14"/>
      <c r="H182" s="14">
        <v>53</v>
      </c>
      <c r="I182" s="14"/>
      <c r="J182" s="14">
        <v>99</v>
      </c>
      <c r="K182" s="14"/>
      <c r="L182" s="14">
        <v>29</v>
      </c>
      <c r="M182" s="8" t="s">
        <v>311</v>
      </c>
    </row>
    <row r="183" spans="1:13" x14ac:dyDescent="0.2">
      <c r="A183" s="9" t="str">
        <f t="shared" si="12"/>
        <v>2000/3末</v>
      </c>
      <c r="B183" s="9" t="str">
        <f t="shared" si="12"/>
        <v>平成12/3末</v>
      </c>
      <c r="C183" s="16">
        <v>181</v>
      </c>
      <c r="D183" s="16">
        <v>223</v>
      </c>
      <c r="E183" s="17" t="s">
        <v>224</v>
      </c>
      <c r="F183" s="16">
        <v>289</v>
      </c>
      <c r="G183" s="16"/>
      <c r="H183" s="16">
        <v>314</v>
      </c>
      <c r="I183" s="16"/>
      <c r="J183" s="16">
        <v>603</v>
      </c>
      <c r="K183" s="16"/>
      <c r="L183" s="16">
        <v>168</v>
      </c>
      <c r="M183" s="6" t="s">
        <v>311</v>
      </c>
    </row>
    <row r="184" spans="1:13" x14ac:dyDescent="0.2">
      <c r="A184" s="7" t="str">
        <f t="shared" si="12"/>
        <v>2000/3末</v>
      </c>
      <c r="B184" s="7" t="str">
        <f t="shared" si="12"/>
        <v>平成12/3末</v>
      </c>
      <c r="C184" s="14">
        <v>182</v>
      </c>
      <c r="D184" s="14">
        <v>224</v>
      </c>
      <c r="E184" s="15" t="s">
        <v>225</v>
      </c>
      <c r="F184" s="14">
        <v>10</v>
      </c>
      <c r="G184" s="14"/>
      <c r="H184" s="14">
        <v>12</v>
      </c>
      <c r="I184" s="14"/>
      <c r="J184" s="14">
        <v>22</v>
      </c>
      <c r="K184" s="14"/>
      <c r="L184" s="14">
        <v>10</v>
      </c>
      <c r="M184" s="8" t="s">
        <v>311</v>
      </c>
    </row>
    <row r="185" spans="1:13" x14ac:dyDescent="0.2">
      <c r="A185" s="9" t="str">
        <f t="shared" si="12"/>
        <v>2000/3末</v>
      </c>
      <c r="B185" s="9" t="str">
        <f t="shared" si="12"/>
        <v>平成12/3末</v>
      </c>
      <c r="C185" s="16">
        <v>183</v>
      </c>
      <c r="D185" s="16">
        <v>225</v>
      </c>
      <c r="E185" s="17" t="s">
        <v>226</v>
      </c>
      <c r="F185" s="16">
        <v>0</v>
      </c>
      <c r="G185" s="16"/>
      <c r="H185" s="16">
        <v>0</v>
      </c>
      <c r="I185" s="16"/>
      <c r="J185" s="16">
        <v>0</v>
      </c>
      <c r="K185" s="16"/>
      <c r="L185" s="16">
        <v>0</v>
      </c>
      <c r="M185" s="6" t="s">
        <v>311</v>
      </c>
    </row>
    <row r="186" spans="1:13" x14ac:dyDescent="0.2">
      <c r="A186" s="7" t="str">
        <f t="shared" si="12"/>
        <v>2000/3末</v>
      </c>
      <c r="B186" s="7" t="str">
        <f t="shared" si="12"/>
        <v>平成12/3末</v>
      </c>
      <c r="C186" s="14">
        <v>184</v>
      </c>
      <c r="D186" s="14">
        <v>226</v>
      </c>
      <c r="E186" s="15" t="s">
        <v>227</v>
      </c>
      <c r="F186" s="14">
        <v>34</v>
      </c>
      <c r="G186" s="14"/>
      <c r="H186" s="14">
        <v>39</v>
      </c>
      <c r="I186" s="14"/>
      <c r="J186" s="14">
        <v>73</v>
      </c>
      <c r="K186" s="14"/>
      <c r="L186" s="14">
        <v>27</v>
      </c>
      <c r="M186" s="8" t="s">
        <v>311</v>
      </c>
    </row>
    <row r="187" spans="1:13" x14ac:dyDescent="0.2">
      <c r="A187" s="9" t="str">
        <f t="shared" si="12"/>
        <v>2000/3末</v>
      </c>
      <c r="B187" s="9" t="str">
        <f t="shared" si="12"/>
        <v>平成12/3末</v>
      </c>
      <c r="C187" s="16">
        <v>185</v>
      </c>
      <c r="D187" s="16">
        <v>227</v>
      </c>
      <c r="E187" s="17" t="s">
        <v>228</v>
      </c>
      <c r="F187" s="16">
        <v>4</v>
      </c>
      <c r="G187" s="16"/>
      <c r="H187" s="16">
        <v>7</v>
      </c>
      <c r="I187" s="16"/>
      <c r="J187" s="16">
        <v>11</v>
      </c>
      <c r="K187" s="16"/>
      <c r="L187" s="16">
        <v>4</v>
      </c>
      <c r="M187" s="6" t="s">
        <v>311</v>
      </c>
    </row>
    <row r="188" spans="1:13" x14ac:dyDescent="0.2">
      <c r="A188" s="7" t="str">
        <f t="shared" si="12"/>
        <v>2000/3末</v>
      </c>
      <c r="B188" s="7" t="str">
        <f t="shared" si="12"/>
        <v>平成12/3末</v>
      </c>
      <c r="C188" s="14">
        <v>186</v>
      </c>
      <c r="D188" s="14">
        <v>228</v>
      </c>
      <c r="E188" s="15" t="s">
        <v>229</v>
      </c>
      <c r="F188" s="14">
        <v>0</v>
      </c>
      <c r="G188" s="14"/>
      <c r="H188" s="14">
        <v>0</v>
      </c>
      <c r="I188" s="14"/>
      <c r="J188" s="14">
        <v>0</v>
      </c>
      <c r="K188" s="14"/>
      <c r="L188" s="14">
        <v>0</v>
      </c>
      <c r="M188" s="8" t="s">
        <v>311</v>
      </c>
    </row>
    <row r="189" spans="1:13" x14ac:dyDescent="0.2">
      <c r="A189" s="9" t="str">
        <f t="shared" si="12"/>
        <v>2000/3末</v>
      </c>
      <c r="B189" s="9" t="str">
        <f t="shared" si="12"/>
        <v>平成12/3末</v>
      </c>
      <c r="C189" s="16">
        <v>187</v>
      </c>
      <c r="D189" s="16">
        <v>230</v>
      </c>
      <c r="E189" s="17" t="s">
        <v>230</v>
      </c>
      <c r="F189" s="16">
        <v>34</v>
      </c>
      <c r="G189" s="16"/>
      <c r="H189" s="16">
        <v>37</v>
      </c>
      <c r="I189" s="16"/>
      <c r="J189" s="16">
        <v>71</v>
      </c>
      <c r="K189" s="16"/>
      <c r="L189" s="16">
        <v>20</v>
      </c>
      <c r="M189" s="6" t="s">
        <v>312</v>
      </c>
    </row>
    <row r="190" spans="1:13" x14ac:dyDescent="0.2">
      <c r="A190" s="7" t="str">
        <f t="shared" si="12"/>
        <v>2000/3末</v>
      </c>
      <c r="B190" s="7" t="str">
        <f t="shared" si="12"/>
        <v>平成12/3末</v>
      </c>
      <c r="C190" s="14">
        <v>188</v>
      </c>
      <c r="D190" s="14">
        <v>231</v>
      </c>
      <c r="E190" s="15" t="s">
        <v>231</v>
      </c>
      <c r="F190" s="14">
        <v>214</v>
      </c>
      <c r="G190" s="14"/>
      <c r="H190" s="14">
        <v>247</v>
      </c>
      <c r="I190" s="14"/>
      <c r="J190" s="14">
        <v>461</v>
      </c>
      <c r="K190" s="14"/>
      <c r="L190" s="14">
        <v>156</v>
      </c>
      <c r="M190" s="8" t="s">
        <v>312</v>
      </c>
    </row>
    <row r="191" spans="1:13" x14ac:dyDescent="0.2">
      <c r="A191" s="9" t="str">
        <f t="shared" si="12"/>
        <v>2000/3末</v>
      </c>
      <c r="B191" s="9" t="str">
        <f t="shared" si="12"/>
        <v>平成12/3末</v>
      </c>
      <c r="C191" s="16">
        <v>189</v>
      </c>
      <c r="D191" s="16">
        <v>232</v>
      </c>
      <c r="E191" s="17" t="s">
        <v>232</v>
      </c>
      <c r="F191" s="16">
        <v>106</v>
      </c>
      <c r="G191" s="16"/>
      <c r="H191" s="16">
        <v>127</v>
      </c>
      <c r="I191" s="16"/>
      <c r="J191" s="16">
        <v>233</v>
      </c>
      <c r="K191" s="16"/>
      <c r="L191" s="16">
        <v>92</v>
      </c>
      <c r="M191" s="6" t="s">
        <v>312</v>
      </c>
    </row>
    <row r="192" spans="1:13" x14ac:dyDescent="0.2">
      <c r="A192" s="7" t="str">
        <f t="shared" si="12"/>
        <v>2000/3末</v>
      </c>
      <c r="B192" s="7" t="str">
        <f t="shared" si="12"/>
        <v>平成12/3末</v>
      </c>
      <c r="C192" s="14">
        <v>190</v>
      </c>
      <c r="D192" s="14">
        <v>200</v>
      </c>
      <c r="E192" s="15" t="s">
        <v>685</v>
      </c>
      <c r="F192" s="14">
        <v>40</v>
      </c>
      <c r="G192" s="14"/>
      <c r="H192" s="14">
        <v>38</v>
      </c>
      <c r="I192" s="14"/>
      <c r="J192" s="14">
        <v>78</v>
      </c>
      <c r="K192" s="14"/>
      <c r="L192" s="14">
        <v>19</v>
      </c>
      <c r="M192" s="8" t="s">
        <v>313</v>
      </c>
    </row>
    <row r="193" spans="1:13" x14ac:dyDescent="0.2">
      <c r="A193" s="9" t="str">
        <f t="shared" si="12"/>
        <v>2000/3末</v>
      </c>
      <c r="B193" s="9" t="str">
        <f t="shared" si="12"/>
        <v>平成12/3末</v>
      </c>
      <c r="C193" s="16">
        <v>191</v>
      </c>
      <c r="D193" s="16">
        <v>201</v>
      </c>
      <c r="E193" s="17" t="s">
        <v>234</v>
      </c>
      <c r="F193" s="16">
        <v>84</v>
      </c>
      <c r="G193" s="16"/>
      <c r="H193" s="16">
        <v>101</v>
      </c>
      <c r="I193" s="16"/>
      <c r="J193" s="16">
        <v>185</v>
      </c>
      <c r="K193" s="16"/>
      <c r="L193" s="16">
        <v>43</v>
      </c>
      <c r="M193" s="6" t="s">
        <v>313</v>
      </c>
    </row>
    <row r="194" spans="1:13" x14ac:dyDescent="0.2">
      <c r="A194" s="7" t="str">
        <f t="shared" si="12"/>
        <v>2000/3末</v>
      </c>
      <c r="B194" s="7" t="str">
        <f t="shared" si="12"/>
        <v>平成12/3末</v>
      </c>
      <c r="C194" s="14">
        <v>192</v>
      </c>
      <c r="D194" s="14">
        <v>202</v>
      </c>
      <c r="E194" s="15" t="s">
        <v>235</v>
      </c>
      <c r="F194" s="14">
        <v>65</v>
      </c>
      <c r="G194" s="14"/>
      <c r="H194" s="14">
        <v>65</v>
      </c>
      <c r="I194" s="14"/>
      <c r="J194" s="14">
        <v>130</v>
      </c>
      <c r="K194" s="14"/>
      <c r="L194" s="14">
        <v>35</v>
      </c>
      <c r="M194" s="8" t="s">
        <v>313</v>
      </c>
    </row>
    <row r="195" spans="1:13" x14ac:dyDescent="0.2">
      <c r="A195" s="9" t="str">
        <f t="shared" si="12"/>
        <v>2000/3末</v>
      </c>
      <c r="B195" s="9" t="str">
        <f t="shared" si="12"/>
        <v>平成12/3末</v>
      </c>
      <c r="C195" s="16">
        <v>193</v>
      </c>
      <c r="D195" s="16">
        <v>203</v>
      </c>
      <c r="E195" s="17" t="s">
        <v>686</v>
      </c>
      <c r="F195" s="16">
        <v>258</v>
      </c>
      <c r="G195" s="16"/>
      <c r="H195" s="16">
        <v>264</v>
      </c>
      <c r="I195" s="16"/>
      <c r="J195" s="16">
        <v>522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2000/3末</v>
      </c>
      <c r="B196" s="7" t="str">
        <f t="shared" si="12"/>
        <v>平成12/3末</v>
      </c>
      <c r="C196" s="14">
        <v>194</v>
      </c>
      <c r="D196" s="14">
        <v>204</v>
      </c>
      <c r="E196" s="15" t="s">
        <v>237</v>
      </c>
      <c r="F196" s="14">
        <v>285</v>
      </c>
      <c r="G196" s="14"/>
      <c r="H196" s="14">
        <v>308</v>
      </c>
      <c r="I196" s="14"/>
      <c r="J196" s="14">
        <v>593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2000/3末</v>
      </c>
      <c r="B197" s="9" t="str">
        <f t="shared" si="13"/>
        <v>平成12/3末</v>
      </c>
      <c r="C197" s="16">
        <v>195</v>
      </c>
      <c r="D197" s="16">
        <v>205</v>
      </c>
      <c r="E197" s="17" t="s">
        <v>238</v>
      </c>
      <c r="F197" s="16">
        <v>149</v>
      </c>
      <c r="G197" s="16"/>
      <c r="H197" s="16">
        <v>143</v>
      </c>
      <c r="I197" s="16"/>
      <c r="J197" s="16">
        <v>292</v>
      </c>
      <c r="K197" s="16"/>
      <c r="L197" s="16">
        <v>77</v>
      </c>
      <c r="M197" s="6" t="s">
        <v>313</v>
      </c>
    </row>
    <row r="198" spans="1:13" x14ac:dyDescent="0.2">
      <c r="A198" s="7" t="str">
        <f t="shared" si="13"/>
        <v>2000/3末</v>
      </c>
      <c r="B198" s="7" t="str">
        <f t="shared" si="13"/>
        <v>平成12/3末</v>
      </c>
      <c r="C198" s="14">
        <v>196</v>
      </c>
      <c r="D198" s="14">
        <v>206</v>
      </c>
      <c r="E198" s="15" t="s">
        <v>239</v>
      </c>
      <c r="F198" s="14">
        <v>16</v>
      </c>
      <c r="G198" s="14"/>
      <c r="H198" s="14">
        <v>16</v>
      </c>
      <c r="I198" s="14"/>
      <c r="J198" s="14">
        <v>32</v>
      </c>
      <c r="K198" s="14"/>
      <c r="L198" s="14">
        <v>8</v>
      </c>
      <c r="M198" s="8" t="s">
        <v>313</v>
      </c>
    </row>
    <row r="199" spans="1:13" x14ac:dyDescent="0.2">
      <c r="A199" s="9" t="str">
        <f t="shared" si="13"/>
        <v>2000/3末</v>
      </c>
      <c r="B199" s="9" t="str">
        <f t="shared" si="13"/>
        <v>平成12/3末</v>
      </c>
      <c r="C199" s="16">
        <v>197</v>
      </c>
      <c r="D199" s="16">
        <v>207</v>
      </c>
      <c r="E199" s="17" t="s">
        <v>240</v>
      </c>
      <c r="F199" s="16">
        <v>0</v>
      </c>
      <c r="G199" s="16"/>
      <c r="H199" s="16">
        <v>1</v>
      </c>
      <c r="I199" s="16"/>
      <c r="J199" s="16">
        <v>1</v>
      </c>
      <c r="K199" s="16"/>
      <c r="L199" s="16">
        <v>1</v>
      </c>
      <c r="M199" s="6" t="s">
        <v>313</v>
      </c>
    </row>
    <row r="200" spans="1:13" x14ac:dyDescent="0.2">
      <c r="A200" s="7" t="str">
        <f t="shared" si="13"/>
        <v>2000/3末</v>
      </c>
      <c r="B200" s="7" t="str">
        <f t="shared" si="13"/>
        <v>平成12/3末</v>
      </c>
      <c r="C200" s="14">
        <v>198</v>
      </c>
      <c r="D200" s="14">
        <v>208</v>
      </c>
      <c r="E200" s="15" t="s">
        <v>241</v>
      </c>
      <c r="F200" s="14">
        <v>0</v>
      </c>
      <c r="G200" s="14"/>
      <c r="H200" s="14">
        <v>0</v>
      </c>
      <c r="I200" s="14"/>
      <c r="J200" s="14">
        <v>0</v>
      </c>
      <c r="K200" s="14"/>
      <c r="L200" s="14">
        <v>0</v>
      </c>
      <c r="M200" s="8" t="s">
        <v>313</v>
      </c>
    </row>
    <row r="201" spans="1:13" x14ac:dyDescent="0.2">
      <c r="A201" s="9" t="str">
        <f t="shared" si="13"/>
        <v>2000/3末</v>
      </c>
      <c r="B201" s="9" t="str">
        <f t="shared" si="13"/>
        <v>平成12/3末</v>
      </c>
      <c r="C201" s="16">
        <v>199</v>
      </c>
      <c r="D201" s="16">
        <v>209</v>
      </c>
      <c r="E201" s="17" t="s">
        <v>242</v>
      </c>
      <c r="F201" s="16">
        <v>23</v>
      </c>
      <c r="G201" s="16"/>
      <c r="H201" s="16">
        <v>25</v>
      </c>
      <c r="I201" s="16"/>
      <c r="J201" s="16">
        <v>48</v>
      </c>
      <c r="K201" s="16"/>
      <c r="L201" s="16">
        <v>14</v>
      </c>
      <c r="M201" s="6" t="s">
        <v>313</v>
      </c>
    </row>
    <row r="202" spans="1:13" x14ac:dyDescent="0.2">
      <c r="A202" s="7" t="str">
        <f t="shared" si="13"/>
        <v>2000/3末</v>
      </c>
      <c r="B202" s="7" t="str">
        <f t="shared" si="13"/>
        <v>平成12/3末</v>
      </c>
      <c r="C202" s="14">
        <v>200</v>
      </c>
      <c r="D202" s="14">
        <v>210</v>
      </c>
      <c r="E202" s="15" t="s">
        <v>681</v>
      </c>
      <c r="F202" s="14">
        <v>19</v>
      </c>
      <c r="G202" s="14"/>
      <c r="H202" s="14">
        <v>15</v>
      </c>
      <c r="I202" s="14"/>
      <c r="J202" s="14">
        <v>34</v>
      </c>
      <c r="K202" s="14"/>
      <c r="L202" s="14">
        <v>13</v>
      </c>
      <c r="M202" s="8" t="s">
        <v>313</v>
      </c>
    </row>
    <row r="203" spans="1:13" x14ac:dyDescent="0.2">
      <c r="A203" s="9" t="str">
        <f t="shared" si="13"/>
        <v>2000/3末</v>
      </c>
      <c r="B203" s="9" t="str">
        <f t="shared" si="13"/>
        <v>平成12/3末</v>
      </c>
      <c r="C203" s="16">
        <v>201</v>
      </c>
      <c r="D203" s="16">
        <v>211</v>
      </c>
      <c r="E203" s="17" t="s">
        <v>244</v>
      </c>
      <c r="F203" s="16">
        <v>8</v>
      </c>
      <c r="G203" s="16"/>
      <c r="H203" s="16">
        <v>12</v>
      </c>
      <c r="I203" s="16"/>
      <c r="J203" s="16">
        <v>20</v>
      </c>
      <c r="K203" s="16"/>
      <c r="L203" s="16">
        <v>10</v>
      </c>
      <c r="M203" s="6" t="s">
        <v>313</v>
      </c>
    </row>
    <row r="204" spans="1:13" x14ac:dyDescent="0.2">
      <c r="A204" s="7" t="str">
        <f t="shared" si="13"/>
        <v>2000/3末</v>
      </c>
      <c r="B204" s="7" t="str">
        <f t="shared" si="13"/>
        <v>平成12/3末</v>
      </c>
      <c r="C204" s="14">
        <v>202</v>
      </c>
      <c r="D204" s="14">
        <v>320</v>
      </c>
      <c r="E204" s="15" t="s">
        <v>245</v>
      </c>
      <c r="F204" s="14">
        <v>262</v>
      </c>
      <c r="G204" s="14"/>
      <c r="H204" s="14">
        <v>282</v>
      </c>
      <c r="I204" s="14"/>
      <c r="J204" s="14">
        <v>544</v>
      </c>
      <c r="K204" s="14"/>
      <c r="L204" s="14">
        <v>151</v>
      </c>
      <c r="M204" s="8" t="s">
        <v>314</v>
      </c>
    </row>
    <row r="205" spans="1:13" x14ac:dyDescent="0.2">
      <c r="A205" s="9" t="str">
        <f t="shared" si="13"/>
        <v>2000/3末</v>
      </c>
      <c r="B205" s="9" t="str">
        <f t="shared" si="13"/>
        <v>平成12/3末</v>
      </c>
      <c r="C205" s="16">
        <v>203</v>
      </c>
      <c r="D205" s="16">
        <v>322</v>
      </c>
      <c r="E205" s="17" t="s">
        <v>195</v>
      </c>
      <c r="F205" s="16">
        <v>43</v>
      </c>
      <c r="G205" s="16"/>
      <c r="H205" s="16">
        <v>47</v>
      </c>
      <c r="I205" s="16"/>
      <c r="J205" s="16">
        <v>90</v>
      </c>
      <c r="K205" s="16"/>
      <c r="L205" s="16">
        <v>23</v>
      </c>
      <c r="M205" s="6" t="s">
        <v>314</v>
      </c>
    </row>
    <row r="206" spans="1:13" x14ac:dyDescent="0.2">
      <c r="A206" s="7" t="str">
        <f t="shared" si="13"/>
        <v>2000/3末</v>
      </c>
      <c r="B206" s="7" t="str">
        <f t="shared" si="13"/>
        <v>平成12/3末</v>
      </c>
      <c r="C206" s="14">
        <v>204</v>
      </c>
      <c r="D206" s="14">
        <v>323</v>
      </c>
      <c r="E206" s="15" t="s">
        <v>246</v>
      </c>
      <c r="F206" s="14">
        <v>61</v>
      </c>
      <c r="G206" s="14"/>
      <c r="H206" s="14">
        <v>68</v>
      </c>
      <c r="I206" s="14"/>
      <c r="J206" s="14">
        <v>129</v>
      </c>
      <c r="K206" s="14"/>
      <c r="L206" s="14">
        <v>37</v>
      </c>
      <c r="M206" s="8" t="s">
        <v>314</v>
      </c>
    </row>
    <row r="207" spans="1:13" x14ac:dyDescent="0.2">
      <c r="A207" s="9" t="str">
        <f t="shared" si="13"/>
        <v>2000/3末</v>
      </c>
      <c r="B207" s="9" t="str">
        <f t="shared" si="13"/>
        <v>平成12/3末</v>
      </c>
      <c r="C207" s="16">
        <v>205</v>
      </c>
      <c r="D207" s="16">
        <v>324</v>
      </c>
      <c r="E207" s="17" t="s">
        <v>247</v>
      </c>
      <c r="F207" s="16">
        <v>63</v>
      </c>
      <c r="G207" s="16"/>
      <c r="H207" s="16">
        <v>73</v>
      </c>
      <c r="I207" s="16"/>
      <c r="J207" s="16">
        <v>136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2000/3末</v>
      </c>
      <c r="B208" s="7" t="str">
        <f t="shared" si="13"/>
        <v>平成12/3末</v>
      </c>
      <c r="C208" s="14">
        <v>206</v>
      </c>
      <c r="D208" s="14">
        <v>325</v>
      </c>
      <c r="E208" s="15" t="s">
        <v>248</v>
      </c>
      <c r="F208" s="14">
        <v>53</v>
      </c>
      <c r="G208" s="14"/>
      <c r="H208" s="14">
        <v>63</v>
      </c>
      <c r="I208" s="14"/>
      <c r="J208" s="14">
        <v>116</v>
      </c>
      <c r="K208" s="14"/>
      <c r="L208" s="14">
        <v>36</v>
      </c>
      <c r="M208" s="8" t="s">
        <v>314</v>
      </c>
    </row>
    <row r="209" spans="1:13" x14ac:dyDescent="0.2">
      <c r="A209" s="9" t="str">
        <f t="shared" si="13"/>
        <v>2000/3末</v>
      </c>
      <c r="B209" s="9" t="str">
        <f t="shared" si="13"/>
        <v>平成12/3末</v>
      </c>
      <c r="C209" s="16">
        <v>207</v>
      </c>
      <c r="D209" s="16">
        <v>327</v>
      </c>
      <c r="E209" s="17" t="s">
        <v>249</v>
      </c>
      <c r="F209" s="16">
        <v>211</v>
      </c>
      <c r="G209" s="16"/>
      <c r="H209" s="16">
        <v>199</v>
      </c>
      <c r="I209" s="16"/>
      <c r="J209" s="16">
        <v>410</v>
      </c>
      <c r="K209" s="16"/>
      <c r="L209" s="16">
        <v>118</v>
      </c>
      <c r="M209" s="6" t="s">
        <v>314</v>
      </c>
    </row>
    <row r="210" spans="1:13" x14ac:dyDescent="0.2">
      <c r="A210" s="7" t="str">
        <f t="shared" si="13"/>
        <v>2000/3末</v>
      </c>
      <c r="B210" s="7" t="str">
        <f t="shared" si="13"/>
        <v>平成12/3末</v>
      </c>
      <c r="C210" s="14">
        <v>208</v>
      </c>
      <c r="D210" s="14">
        <v>328</v>
      </c>
      <c r="E210" s="15" t="s">
        <v>250</v>
      </c>
      <c r="F210" s="14">
        <v>60</v>
      </c>
      <c r="G210" s="14"/>
      <c r="H210" s="14">
        <v>72</v>
      </c>
      <c r="I210" s="14"/>
      <c r="J210" s="14">
        <v>132</v>
      </c>
      <c r="K210" s="14"/>
      <c r="L210" s="14">
        <v>39</v>
      </c>
      <c r="M210" s="8" t="s">
        <v>314</v>
      </c>
    </row>
    <row r="211" spans="1:13" x14ac:dyDescent="0.2">
      <c r="A211" s="9" t="str">
        <f t="shared" si="13"/>
        <v>2000/3末</v>
      </c>
      <c r="B211" s="9" t="str">
        <f t="shared" si="13"/>
        <v>平成12/3末</v>
      </c>
      <c r="C211" s="16">
        <v>209</v>
      </c>
      <c r="D211" s="16">
        <v>329</v>
      </c>
      <c r="E211" s="17" t="s">
        <v>251</v>
      </c>
      <c r="F211" s="16">
        <v>59</v>
      </c>
      <c r="G211" s="16"/>
      <c r="H211" s="16">
        <v>65</v>
      </c>
      <c r="I211" s="16"/>
      <c r="J211" s="16">
        <v>124</v>
      </c>
      <c r="K211" s="16"/>
      <c r="L211" s="16">
        <v>29</v>
      </c>
      <c r="M211" s="6" t="s">
        <v>314</v>
      </c>
    </row>
    <row r="212" spans="1:13" x14ac:dyDescent="0.2">
      <c r="A212" s="7" t="str">
        <f t="shared" si="13"/>
        <v>2000/3末</v>
      </c>
      <c r="B212" s="7" t="str">
        <f t="shared" si="13"/>
        <v>平成12/3末</v>
      </c>
      <c r="C212" s="14">
        <v>210</v>
      </c>
      <c r="D212" s="14">
        <v>331</v>
      </c>
      <c r="E212" s="15" t="s">
        <v>252</v>
      </c>
      <c r="F212" s="14">
        <v>82</v>
      </c>
      <c r="G212" s="14"/>
      <c r="H212" s="14">
        <v>69</v>
      </c>
      <c r="I212" s="14"/>
      <c r="J212" s="14">
        <v>151</v>
      </c>
      <c r="K212" s="14"/>
      <c r="L212" s="14">
        <v>41</v>
      </c>
      <c r="M212" s="8" t="s">
        <v>314</v>
      </c>
    </row>
    <row r="213" spans="1:13" x14ac:dyDescent="0.2">
      <c r="A213" s="9" t="str">
        <f t="shared" ref="A213:B228" si="14">A212</f>
        <v>2000/3末</v>
      </c>
      <c r="B213" s="9" t="str">
        <f t="shared" si="14"/>
        <v>平成12/3末</v>
      </c>
      <c r="C213" s="16">
        <v>211</v>
      </c>
      <c r="D213" s="16">
        <v>332</v>
      </c>
      <c r="E213" s="17" t="s">
        <v>253</v>
      </c>
      <c r="F213" s="16">
        <v>132</v>
      </c>
      <c r="G213" s="16"/>
      <c r="H213" s="16">
        <v>144</v>
      </c>
      <c r="I213" s="16"/>
      <c r="J213" s="16">
        <v>276</v>
      </c>
      <c r="K213" s="16"/>
      <c r="L213" s="16">
        <v>76</v>
      </c>
      <c r="M213" s="6" t="s">
        <v>314</v>
      </c>
    </row>
    <row r="214" spans="1:13" x14ac:dyDescent="0.2">
      <c r="A214" s="7" t="str">
        <f t="shared" si="14"/>
        <v>2000/3末</v>
      </c>
      <c r="B214" s="7" t="str">
        <f t="shared" si="14"/>
        <v>平成12/3末</v>
      </c>
      <c r="C214" s="14">
        <v>212</v>
      </c>
      <c r="D214" s="14">
        <v>333</v>
      </c>
      <c r="E214" s="15" t="s">
        <v>254</v>
      </c>
      <c r="F214" s="14">
        <v>157</v>
      </c>
      <c r="G214" s="14"/>
      <c r="H214" s="14">
        <v>169</v>
      </c>
      <c r="I214" s="14"/>
      <c r="J214" s="14">
        <v>326</v>
      </c>
      <c r="K214" s="14"/>
      <c r="L214" s="14">
        <v>84</v>
      </c>
      <c r="M214" s="8" t="s">
        <v>314</v>
      </c>
    </row>
    <row r="215" spans="1:13" x14ac:dyDescent="0.2">
      <c r="A215" s="9" t="str">
        <f t="shared" si="14"/>
        <v>2000/3末</v>
      </c>
      <c r="B215" s="9" t="str">
        <f t="shared" si="14"/>
        <v>平成12/3末</v>
      </c>
      <c r="C215" s="16">
        <v>213</v>
      </c>
      <c r="D215" s="16">
        <v>334</v>
      </c>
      <c r="E215" s="17" t="s">
        <v>255</v>
      </c>
      <c r="F215" s="16">
        <v>127</v>
      </c>
      <c r="G215" s="16"/>
      <c r="H215" s="16">
        <v>130</v>
      </c>
      <c r="I215" s="16"/>
      <c r="J215" s="16">
        <v>257</v>
      </c>
      <c r="K215" s="16"/>
      <c r="L215" s="16">
        <v>80</v>
      </c>
      <c r="M215" s="6" t="s">
        <v>314</v>
      </c>
    </row>
    <row r="216" spans="1:13" x14ac:dyDescent="0.2">
      <c r="A216" s="7" t="str">
        <f t="shared" si="14"/>
        <v>2000/3末</v>
      </c>
      <c r="B216" s="7" t="str">
        <f t="shared" si="14"/>
        <v>平成12/3末</v>
      </c>
      <c r="C216" s="14">
        <v>214</v>
      </c>
      <c r="D216" s="14">
        <v>335</v>
      </c>
      <c r="E216" s="15" t="s">
        <v>256</v>
      </c>
      <c r="F216" s="14">
        <v>174</v>
      </c>
      <c r="G216" s="14"/>
      <c r="H216" s="14">
        <v>189</v>
      </c>
      <c r="I216" s="14"/>
      <c r="J216" s="14">
        <v>363</v>
      </c>
      <c r="K216" s="14"/>
      <c r="L216" s="14">
        <v>102</v>
      </c>
      <c r="M216" s="8" t="s">
        <v>314</v>
      </c>
    </row>
    <row r="217" spans="1:13" x14ac:dyDescent="0.2">
      <c r="A217" s="9" t="str">
        <f t="shared" si="14"/>
        <v>2000/3末</v>
      </c>
      <c r="B217" s="9" t="str">
        <f t="shared" si="14"/>
        <v>平成12/3末</v>
      </c>
      <c r="C217" s="16">
        <v>215</v>
      </c>
      <c r="D217" s="16">
        <v>336</v>
      </c>
      <c r="E217" s="17" t="s">
        <v>257</v>
      </c>
      <c r="F217" s="16">
        <v>193</v>
      </c>
      <c r="G217" s="16"/>
      <c r="H217" s="16">
        <v>213</v>
      </c>
      <c r="I217" s="16"/>
      <c r="J217" s="16">
        <v>406</v>
      </c>
      <c r="K217" s="16"/>
      <c r="L217" s="16">
        <v>117</v>
      </c>
      <c r="M217" s="6" t="s">
        <v>314</v>
      </c>
    </row>
    <row r="218" spans="1:13" x14ac:dyDescent="0.2">
      <c r="A218" s="7" t="str">
        <f t="shared" si="14"/>
        <v>2000/3末</v>
      </c>
      <c r="B218" s="7" t="str">
        <f t="shared" si="14"/>
        <v>平成12/3末</v>
      </c>
      <c r="C218" s="14">
        <v>216</v>
      </c>
      <c r="D218" s="14">
        <v>338</v>
      </c>
      <c r="E218" s="15" t="s">
        <v>160</v>
      </c>
      <c r="F218" s="14">
        <v>45</v>
      </c>
      <c r="G218" s="14"/>
      <c r="H218" s="14">
        <v>53</v>
      </c>
      <c r="I218" s="14"/>
      <c r="J218" s="14">
        <v>98</v>
      </c>
      <c r="K218" s="14"/>
      <c r="L218" s="14">
        <v>28</v>
      </c>
      <c r="M218" s="8" t="s">
        <v>314</v>
      </c>
    </row>
    <row r="219" spans="1:13" x14ac:dyDescent="0.2">
      <c r="A219" s="9" t="str">
        <f t="shared" si="14"/>
        <v>2000/3末</v>
      </c>
      <c r="B219" s="9" t="str">
        <f t="shared" si="14"/>
        <v>平成12/3末</v>
      </c>
      <c r="C219" s="16">
        <v>217</v>
      </c>
      <c r="D219" s="16">
        <v>339</v>
      </c>
      <c r="E219" s="17" t="s">
        <v>258</v>
      </c>
      <c r="F219" s="16">
        <v>32</v>
      </c>
      <c r="G219" s="16"/>
      <c r="H219" s="16">
        <v>43</v>
      </c>
      <c r="I219" s="16"/>
      <c r="J219" s="16">
        <v>75</v>
      </c>
      <c r="K219" s="16"/>
      <c r="L219" s="16">
        <v>22</v>
      </c>
      <c r="M219" s="6" t="s">
        <v>314</v>
      </c>
    </row>
    <row r="220" spans="1:13" x14ac:dyDescent="0.2">
      <c r="A220" s="7" t="str">
        <f t="shared" si="14"/>
        <v>2000/3末</v>
      </c>
      <c r="B220" s="7" t="str">
        <f t="shared" si="14"/>
        <v>平成12/3末</v>
      </c>
      <c r="C220" s="14">
        <v>218</v>
      </c>
      <c r="D220" s="14">
        <v>340</v>
      </c>
      <c r="E220" s="15" t="s">
        <v>259</v>
      </c>
      <c r="F220" s="14">
        <v>109</v>
      </c>
      <c r="G220" s="14"/>
      <c r="H220" s="14">
        <v>120</v>
      </c>
      <c r="I220" s="14"/>
      <c r="J220" s="14">
        <v>229</v>
      </c>
      <c r="K220" s="14"/>
      <c r="L220" s="14">
        <v>62</v>
      </c>
      <c r="M220" s="8" t="s">
        <v>314</v>
      </c>
    </row>
    <row r="221" spans="1:13" x14ac:dyDescent="0.2">
      <c r="A221" s="9" t="str">
        <f t="shared" si="14"/>
        <v>2000/3末</v>
      </c>
      <c r="B221" s="9" t="str">
        <f t="shared" si="14"/>
        <v>平成12/3末</v>
      </c>
      <c r="C221" s="16">
        <v>219</v>
      </c>
      <c r="D221" s="16">
        <v>341</v>
      </c>
      <c r="E221" s="17" t="s">
        <v>260</v>
      </c>
      <c r="F221" s="16">
        <v>95</v>
      </c>
      <c r="G221" s="16"/>
      <c r="H221" s="16">
        <v>108</v>
      </c>
      <c r="I221" s="16"/>
      <c r="J221" s="16">
        <v>203</v>
      </c>
      <c r="K221" s="16"/>
      <c r="L221" s="16">
        <v>61</v>
      </c>
      <c r="M221" s="6" t="s">
        <v>314</v>
      </c>
    </row>
    <row r="222" spans="1:13" x14ac:dyDescent="0.2">
      <c r="A222" s="7" t="str">
        <f t="shared" si="14"/>
        <v>2000/3末</v>
      </c>
      <c r="B222" s="7" t="str">
        <f t="shared" si="14"/>
        <v>平成12/3末</v>
      </c>
      <c r="C222" s="14">
        <v>220</v>
      </c>
      <c r="D222" s="14">
        <v>343</v>
      </c>
      <c r="E222" s="15" t="s">
        <v>261</v>
      </c>
      <c r="F222" s="14">
        <v>47</v>
      </c>
      <c r="G222" s="14"/>
      <c r="H222" s="14">
        <v>55</v>
      </c>
      <c r="I222" s="14"/>
      <c r="J222" s="14">
        <v>102</v>
      </c>
      <c r="K222" s="14"/>
      <c r="L222" s="14">
        <v>32</v>
      </c>
      <c r="M222" s="8" t="s">
        <v>314</v>
      </c>
    </row>
    <row r="223" spans="1:13" x14ac:dyDescent="0.2">
      <c r="A223" s="9" t="str">
        <f t="shared" si="14"/>
        <v>2000/3末</v>
      </c>
      <c r="B223" s="9" t="str">
        <f t="shared" si="14"/>
        <v>平成12/3末</v>
      </c>
      <c r="C223" s="16">
        <v>221</v>
      </c>
      <c r="D223" s="16">
        <v>344</v>
      </c>
      <c r="E223" s="17" t="s">
        <v>262</v>
      </c>
      <c r="F223" s="16">
        <v>0</v>
      </c>
      <c r="G223" s="16"/>
      <c r="H223" s="16">
        <v>0</v>
      </c>
      <c r="I223" s="16"/>
      <c r="J223" s="16">
        <v>0</v>
      </c>
      <c r="K223" s="16"/>
      <c r="L223" s="16">
        <v>0</v>
      </c>
      <c r="M223" s="6" t="s">
        <v>314</v>
      </c>
    </row>
    <row r="224" spans="1:13" x14ac:dyDescent="0.2">
      <c r="A224" s="7" t="str">
        <f t="shared" si="14"/>
        <v>2000/3末</v>
      </c>
      <c r="B224" s="7" t="str">
        <f t="shared" si="14"/>
        <v>平成12/3末</v>
      </c>
      <c r="C224" s="14">
        <v>222</v>
      </c>
      <c r="D224" s="14">
        <v>345</v>
      </c>
      <c r="E224" s="15" t="s">
        <v>263</v>
      </c>
      <c r="F224" s="14">
        <v>2</v>
      </c>
      <c r="G224" s="14"/>
      <c r="H224" s="14">
        <v>6</v>
      </c>
      <c r="I224" s="14"/>
      <c r="J224" s="14">
        <v>8</v>
      </c>
      <c r="K224" s="14"/>
      <c r="L224" s="14">
        <v>2</v>
      </c>
      <c r="M224" s="8" t="s">
        <v>314</v>
      </c>
    </row>
    <row r="225" spans="1:13" x14ac:dyDescent="0.2">
      <c r="A225" s="9" t="str">
        <f t="shared" si="14"/>
        <v>2000/3末</v>
      </c>
      <c r="B225" s="9" t="str">
        <f t="shared" si="14"/>
        <v>平成12/3末</v>
      </c>
      <c r="C225" s="16">
        <v>223</v>
      </c>
      <c r="D225" s="16">
        <v>346</v>
      </c>
      <c r="E225" s="17" t="s">
        <v>264</v>
      </c>
      <c r="F225" s="16">
        <v>10</v>
      </c>
      <c r="G225" s="16"/>
      <c r="H225" s="16">
        <v>9</v>
      </c>
      <c r="I225" s="16"/>
      <c r="J225" s="16">
        <v>19</v>
      </c>
      <c r="K225" s="16"/>
      <c r="L225" s="16">
        <v>7</v>
      </c>
      <c r="M225" s="6" t="s">
        <v>314</v>
      </c>
    </row>
    <row r="226" spans="1:13" x14ac:dyDescent="0.2">
      <c r="A226" s="7" t="str">
        <f t="shared" si="14"/>
        <v>2000/3末</v>
      </c>
      <c r="B226" s="7" t="str">
        <f t="shared" si="14"/>
        <v>平成12/3末</v>
      </c>
      <c r="C226" s="14">
        <v>224</v>
      </c>
      <c r="D226" s="14">
        <v>347</v>
      </c>
      <c r="E226" s="15" t="s">
        <v>265</v>
      </c>
      <c r="F226" s="14">
        <v>7</v>
      </c>
      <c r="G226" s="14"/>
      <c r="H226" s="14">
        <v>10</v>
      </c>
      <c r="I226" s="14"/>
      <c r="J226" s="14">
        <v>17</v>
      </c>
      <c r="K226" s="14"/>
      <c r="L226" s="14">
        <v>6</v>
      </c>
      <c r="M226" s="8" t="s">
        <v>314</v>
      </c>
    </row>
    <row r="227" spans="1:13" x14ac:dyDescent="0.2">
      <c r="A227" s="9" t="str">
        <f t="shared" si="14"/>
        <v>2000/3末</v>
      </c>
      <c r="B227" s="9" t="str">
        <f t="shared" si="14"/>
        <v>平成12/3末</v>
      </c>
      <c r="C227" s="16">
        <v>225</v>
      </c>
      <c r="D227" s="16">
        <v>348</v>
      </c>
      <c r="E227" s="17" t="s">
        <v>266</v>
      </c>
      <c r="F227" s="16">
        <v>74</v>
      </c>
      <c r="G227" s="16"/>
      <c r="H227" s="16">
        <v>78</v>
      </c>
      <c r="I227" s="16"/>
      <c r="J227" s="16">
        <v>152</v>
      </c>
      <c r="K227" s="16"/>
      <c r="L227" s="16">
        <v>39</v>
      </c>
      <c r="M227" s="6" t="s">
        <v>314</v>
      </c>
    </row>
    <row r="228" spans="1:13" x14ac:dyDescent="0.2">
      <c r="A228" s="7" t="str">
        <f t="shared" si="14"/>
        <v>2000/3末</v>
      </c>
      <c r="B228" s="7" t="str">
        <f t="shared" si="14"/>
        <v>平成12/3末</v>
      </c>
      <c r="C228" s="14">
        <v>226</v>
      </c>
      <c r="D228" s="14">
        <v>349</v>
      </c>
      <c r="E228" s="15" t="s">
        <v>267</v>
      </c>
      <c r="F228" s="14">
        <v>6</v>
      </c>
      <c r="G228" s="14"/>
      <c r="H228" s="14">
        <v>8</v>
      </c>
      <c r="I228" s="14"/>
      <c r="J228" s="14">
        <v>14</v>
      </c>
      <c r="K228" s="14"/>
      <c r="L228" s="14">
        <v>3</v>
      </c>
      <c r="M228" s="8" t="s">
        <v>314</v>
      </c>
    </row>
    <row r="229" spans="1:13" x14ac:dyDescent="0.2">
      <c r="A229" s="9" t="str">
        <f t="shared" ref="A229:B244" si="15">A228</f>
        <v>2000/3末</v>
      </c>
      <c r="B229" s="9" t="str">
        <f t="shared" si="15"/>
        <v>平成12/3末</v>
      </c>
      <c r="C229" s="16">
        <v>227</v>
      </c>
      <c r="D229" s="16">
        <v>250</v>
      </c>
      <c r="E229" s="17" t="s">
        <v>268</v>
      </c>
      <c r="F229" s="16">
        <v>150</v>
      </c>
      <c r="G229" s="16"/>
      <c r="H229" s="16">
        <v>179</v>
      </c>
      <c r="I229" s="16"/>
      <c r="J229" s="16">
        <v>329</v>
      </c>
      <c r="K229" s="16"/>
      <c r="L229" s="16">
        <v>84</v>
      </c>
      <c r="M229" s="6" t="s">
        <v>315</v>
      </c>
    </row>
    <row r="230" spans="1:13" x14ac:dyDescent="0.2">
      <c r="A230" s="7" t="str">
        <f t="shared" si="15"/>
        <v>2000/3末</v>
      </c>
      <c r="B230" s="7" t="str">
        <f t="shared" si="15"/>
        <v>平成12/3末</v>
      </c>
      <c r="C230" s="14">
        <v>228</v>
      </c>
      <c r="D230" s="14">
        <v>251</v>
      </c>
      <c r="E230" s="15" t="s">
        <v>269</v>
      </c>
      <c r="F230" s="14">
        <v>80</v>
      </c>
      <c r="G230" s="14"/>
      <c r="H230" s="14">
        <v>97</v>
      </c>
      <c r="I230" s="14"/>
      <c r="J230" s="14">
        <v>177</v>
      </c>
      <c r="K230" s="14"/>
      <c r="L230" s="14">
        <v>45</v>
      </c>
      <c r="M230" s="8" t="s">
        <v>315</v>
      </c>
    </row>
    <row r="231" spans="1:13" x14ac:dyDescent="0.2">
      <c r="A231" s="9" t="str">
        <f t="shared" si="15"/>
        <v>2000/3末</v>
      </c>
      <c r="B231" s="9" t="str">
        <f t="shared" si="15"/>
        <v>平成12/3末</v>
      </c>
      <c r="C231" s="16">
        <v>229</v>
      </c>
      <c r="D231" s="16">
        <v>252</v>
      </c>
      <c r="E231" s="17" t="s">
        <v>270</v>
      </c>
      <c r="F231" s="16">
        <v>137</v>
      </c>
      <c r="G231" s="16"/>
      <c r="H231" s="16">
        <v>162</v>
      </c>
      <c r="I231" s="16"/>
      <c r="J231" s="16">
        <v>299</v>
      </c>
      <c r="K231" s="16"/>
      <c r="L231" s="16">
        <v>79</v>
      </c>
      <c r="M231" s="6" t="s">
        <v>315</v>
      </c>
    </row>
    <row r="232" spans="1:13" x14ac:dyDescent="0.2">
      <c r="A232" s="7" t="str">
        <f t="shared" si="15"/>
        <v>2000/3末</v>
      </c>
      <c r="B232" s="7" t="str">
        <f t="shared" si="15"/>
        <v>平成12/3末</v>
      </c>
      <c r="C232" s="14">
        <v>230</v>
      </c>
      <c r="D232" s="14">
        <v>253</v>
      </c>
      <c r="E232" s="15" t="s">
        <v>271</v>
      </c>
      <c r="F232" s="14">
        <v>164</v>
      </c>
      <c r="G232" s="14"/>
      <c r="H232" s="14">
        <v>177</v>
      </c>
      <c r="I232" s="14"/>
      <c r="J232" s="14">
        <v>341</v>
      </c>
      <c r="K232" s="14"/>
      <c r="L232" s="14">
        <v>95</v>
      </c>
      <c r="M232" s="8" t="s">
        <v>315</v>
      </c>
    </row>
    <row r="233" spans="1:13" x14ac:dyDescent="0.2">
      <c r="A233" s="9" t="str">
        <f t="shared" si="15"/>
        <v>2000/3末</v>
      </c>
      <c r="B233" s="9" t="str">
        <f t="shared" si="15"/>
        <v>平成12/3末</v>
      </c>
      <c r="C233" s="16">
        <v>231</v>
      </c>
      <c r="D233" s="16">
        <v>254</v>
      </c>
      <c r="E233" s="17" t="s">
        <v>272</v>
      </c>
      <c r="F233" s="16">
        <v>85</v>
      </c>
      <c r="G233" s="16"/>
      <c r="H233" s="16">
        <v>115</v>
      </c>
      <c r="I233" s="16"/>
      <c r="J233" s="16">
        <v>200</v>
      </c>
      <c r="K233" s="16"/>
      <c r="L233" s="16">
        <v>55</v>
      </c>
      <c r="M233" s="6" t="s">
        <v>315</v>
      </c>
    </row>
    <row r="234" spans="1:13" x14ac:dyDescent="0.2">
      <c r="A234" s="7" t="str">
        <f t="shared" si="15"/>
        <v>2000/3末</v>
      </c>
      <c r="B234" s="7" t="str">
        <f t="shared" si="15"/>
        <v>平成12/3末</v>
      </c>
      <c r="C234" s="14">
        <v>232</v>
      </c>
      <c r="D234" s="14">
        <v>255</v>
      </c>
      <c r="E234" s="15" t="s">
        <v>558</v>
      </c>
      <c r="F234" s="14">
        <v>40</v>
      </c>
      <c r="G234" s="14"/>
      <c r="H234" s="14">
        <v>44</v>
      </c>
      <c r="I234" s="14"/>
      <c r="J234" s="14">
        <v>84</v>
      </c>
      <c r="K234" s="14"/>
      <c r="L234" s="14">
        <v>30</v>
      </c>
      <c r="M234" s="8" t="s">
        <v>315</v>
      </c>
    </row>
    <row r="235" spans="1:13" x14ac:dyDescent="0.2">
      <c r="A235" s="9" t="str">
        <f t="shared" si="15"/>
        <v>2000/3末</v>
      </c>
      <c r="B235" s="9" t="str">
        <f t="shared" si="15"/>
        <v>平成12/3末</v>
      </c>
      <c r="C235" s="16">
        <v>233</v>
      </c>
      <c r="D235" s="16">
        <v>256</v>
      </c>
      <c r="E235" s="17" t="s">
        <v>273</v>
      </c>
      <c r="F235" s="16">
        <v>43</v>
      </c>
      <c r="G235" s="16"/>
      <c r="H235" s="16">
        <v>39</v>
      </c>
      <c r="I235" s="16"/>
      <c r="J235" s="16">
        <v>82</v>
      </c>
      <c r="K235" s="16"/>
      <c r="L235" s="16">
        <v>22</v>
      </c>
      <c r="M235" s="6" t="s">
        <v>315</v>
      </c>
    </row>
    <row r="236" spans="1:13" x14ac:dyDescent="0.2">
      <c r="A236" s="7" t="str">
        <f t="shared" si="15"/>
        <v>2000/3末</v>
      </c>
      <c r="B236" s="7" t="str">
        <f t="shared" si="15"/>
        <v>平成12/3末</v>
      </c>
      <c r="C236" s="14">
        <v>234</v>
      </c>
      <c r="D236" s="14">
        <v>257</v>
      </c>
      <c r="E236" s="15" t="s">
        <v>559</v>
      </c>
      <c r="F236" s="14">
        <v>91</v>
      </c>
      <c r="G236" s="14"/>
      <c r="H236" s="14">
        <v>94</v>
      </c>
      <c r="I236" s="14"/>
      <c r="J236" s="14">
        <v>185</v>
      </c>
      <c r="K236" s="14"/>
      <c r="L236" s="14">
        <v>52</v>
      </c>
      <c r="M236" s="8" t="s">
        <v>315</v>
      </c>
    </row>
    <row r="237" spans="1:13" x14ac:dyDescent="0.2">
      <c r="A237" s="9" t="str">
        <f t="shared" si="15"/>
        <v>2000/3末</v>
      </c>
      <c r="B237" s="9" t="str">
        <f t="shared" si="15"/>
        <v>平成12/3末</v>
      </c>
      <c r="C237" s="16">
        <v>235</v>
      </c>
      <c r="D237" s="16">
        <v>258</v>
      </c>
      <c r="E237" s="17" t="s">
        <v>274</v>
      </c>
      <c r="F237" s="16">
        <v>94</v>
      </c>
      <c r="G237" s="16"/>
      <c r="H237" s="16">
        <v>103</v>
      </c>
      <c r="I237" s="16"/>
      <c r="J237" s="16">
        <v>197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2000/3末</v>
      </c>
      <c r="B238" s="7" t="str">
        <f t="shared" si="15"/>
        <v>平成12/3末</v>
      </c>
      <c r="C238" s="14">
        <v>236</v>
      </c>
      <c r="D238" s="14">
        <v>259</v>
      </c>
      <c r="E238" s="15" t="s">
        <v>560</v>
      </c>
      <c r="F238" s="14">
        <v>95</v>
      </c>
      <c r="G238" s="14"/>
      <c r="H238" s="14">
        <v>95</v>
      </c>
      <c r="I238" s="14"/>
      <c r="J238" s="14">
        <v>190</v>
      </c>
      <c r="K238" s="14"/>
      <c r="L238" s="14">
        <v>49</v>
      </c>
      <c r="M238" s="8" t="s">
        <v>315</v>
      </c>
    </row>
    <row r="239" spans="1:13" x14ac:dyDescent="0.2">
      <c r="A239" s="9" t="str">
        <f t="shared" si="15"/>
        <v>2000/3末</v>
      </c>
      <c r="B239" s="9" t="str">
        <f t="shared" si="15"/>
        <v>平成12/3末</v>
      </c>
      <c r="C239" s="16">
        <v>237</v>
      </c>
      <c r="D239" s="16">
        <v>270</v>
      </c>
      <c r="E239" s="17" t="s">
        <v>275</v>
      </c>
      <c r="F239" s="16">
        <v>80</v>
      </c>
      <c r="G239" s="16"/>
      <c r="H239" s="16">
        <v>75</v>
      </c>
      <c r="I239" s="16"/>
      <c r="J239" s="16">
        <v>155</v>
      </c>
      <c r="K239" s="16"/>
      <c r="L239" s="16">
        <v>48</v>
      </c>
      <c r="M239" s="6" t="s">
        <v>316</v>
      </c>
    </row>
    <row r="240" spans="1:13" x14ac:dyDescent="0.2">
      <c r="A240" s="7" t="str">
        <f t="shared" si="15"/>
        <v>2000/3末</v>
      </c>
      <c r="B240" s="7" t="str">
        <f t="shared" si="15"/>
        <v>平成12/3末</v>
      </c>
      <c r="C240" s="14">
        <v>238</v>
      </c>
      <c r="D240" s="14">
        <v>271</v>
      </c>
      <c r="E240" s="15" t="s">
        <v>276</v>
      </c>
      <c r="F240" s="14">
        <v>63</v>
      </c>
      <c r="G240" s="14"/>
      <c r="H240" s="14">
        <v>65</v>
      </c>
      <c r="I240" s="14"/>
      <c r="J240" s="14">
        <v>128</v>
      </c>
      <c r="K240" s="14"/>
      <c r="L240" s="14">
        <v>32</v>
      </c>
      <c r="M240" s="8" t="s">
        <v>316</v>
      </c>
    </row>
    <row r="241" spans="1:13" x14ac:dyDescent="0.2">
      <c r="A241" s="9" t="str">
        <f t="shared" si="15"/>
        <v>2000/3末</v>
      </c>
      <c r="B241" s="9" t="str">
        <f t="shared" si="15"/>
        <v>平成12/3末</v>
      </c>
      <c r="C241" s="16">
        <v>239</v>
      </c>
      <c r="D241" s="16">
        <v>272</v>
      </c>
      <c r="E241" s="17" t="s">
        <v>277</v>
      </c>
      <c r="F241" s="16">
        <v>70</v>
      </c>
      <c r="G241" s="16"/>
      <c r="H241" s="16">
        <v>67</v>
      </c>
      <c r="I241" s="16"/>
      <c r="J241" s="16">
        <v>137</v>
      </c>
      <c r="K241" s="16"/>
      <c r="L241" s="16">
        <v>39</v>
      </c>
      <c r="M241" s="6" t="s">
        <v>316</v>
      </c>
    </row>
    <row r="242" spans="1:13" x14ac:dyDescent="0.2">
      <c r="A242" s="7" t="str">
        <f t="shared" si="15"/>
        <v>2000/3末</v>
      </c>
      <c r="B242" s="7" t="str">
        <f t="shared" si="15"/>
        <v>平成12/3末</v>
      </c>
      <c r="C242" s="14">
        <v>240</v>
      </c>
      <c r="D242" s="14">
        <v>273</v>
      </c>
      <c r="E242" s="15" t="s">
        <v>278</v>
      </c>
      <c r="F242" s="14">
        <v>80</v>
      </c>
      <c r="G242" s="14"/>
      <c r="H242" s="14">
        <v>91</v>
      </c>
      <c r="I242" s="14"/>
      <c r="J242" s="14">
        <v>171</v>
      </c>
      <c r="K242" s="14"/>
      <c r="L242" s="14">
        <v>57</v>
      </c>
      <c r="M242" s="8" t="s">
        <v>316</v>
      </c>
    </row>
    <row r="243" spans="1:13" x14ac:dyDescent="0.2">
      <c r="A243" s="9" t="str">
        <f t="shared" si="15"/>
        <v>2000/3末</v>
      </c>
      <c r="B243" s="9" t="str">
        <f t="shared" si="15"/>
        <v>平成12/3末</v>
      </c>
      <c r="C243" s="16">
        <v>241</v>
      </c>
      <c r="D243" s="16">
        <v>274</v>
      </c>
      <c r="E243" s="17" t="s">
        <v>279</v>
      </c>
      <c r="F243" s="16">
        <v>113</v>
      </c>
      <c r="G243" s="16"/>
      <c r="H243" s="16">
        <v>125</v>
      </c>
      <c r="I243" s="16"/>
      <c r="J243" s="16">
        <v>238</v>
      </c>
      <c r="K243" s="16"/>
      <c r="L243" s="16">
        <v>65</v>
      </c>
      <c r="M243" s="6" t="s">
        <v>316</v>
      </c>
    </row>
    <row r="244" spans="1:13" x14ac:dyDescent="0.2">
      <c r="A244" s="7" t="str">
        <f t="shared" si="15"/>
        <v>2000/3末</v>
      </c>
      <c r="B244" s="7" t="str">
        <f t="shared" si="15"/>
        <v>平成12/3末</v>
      </c>
      <c r="C244" s="14">
        <v>242</v>
      </c>
      <c r="D244" s="14">
        <v>275</v>
      </c>
      <c r="E244" s="15" t="s">
        <v>280</v>
      </c>
      <c r="F244" s="14">
        <v>66</v>
      </c>
      <c r="G244" s="14"/>
      <c r="H244" s="14">
        <v>81</v>
      </c>
      <c r="I244" s="14"/>
      <c r="J244" s="14">
        <v>147</v>
      </c>
      <c r="K244" s="14"/>
      <c r="L244" s="14">
        <v>55</v>
      </c>
      <c r="M244" s="8" t="s">
        <v>316</v>
      </c>
    </row>
    <row r="245" spans="1:13" x14ac:dyDescent="0.2">
      <c r="A245" s="9" t="str">
        <f t="shared" ref="A245:B260" si="16">A244</f>
        <v>2000/3末</v>
      </c>
      <c r="B245" s="9" t="str">
        <f t="shared" si="16"/>
        <v>平成12/3末</v>
      </c>
      <c r="C245" s="16">
        <v>243</v>
      </c>
      <c r="D245" s="16">
        <v>276</v>
      </c>
      <c r="E245" s="17" t="s">
        <v>281</v>
      </c>
      <c r="F245" s="16">
        <v>179</v>
      </c>
      <c r="G245" s="16"/>
      <c r="H245" s="16">
        <v>184</v>
      </c>
      <c r="I245" s="16"/>
      <c r="J245" s="16">
        <v>363</v>
      </c>
      <c r="K245" s="16"/>
      <c r="L245" s="16">
        <v>115</v>
      </c>
      <c r="M245" s="6" t="s">
        <v>316</v>
      </c>
    </row>
    <row r="246" spans="1:13" x14ac:dyDescent="0.2">
      <c r="A246" s="7" t="str">
        <f t="shared" si="16"/>
        <v>2000/3末</v>
      </c>
      <c r="B246" s="7" t="str">
        <f t="shared" si="16"/>
        <v>平成12/3末</v>
      </c>
      <c r="C246" s="14">
        <v>244</v>
      </c>
      <c r="D246" s="14">
        <v>277</v>
      </c>
      <c r="E246" s="15" t="s">
        <v>282</v>
      </c>
      <c r="F246" s="14">
        <v>126</v>
      </c>
      <c r="G246" s="14"/>
      <c r="H246" s="14">
        <v>150</v>
      </c>
      <c r="I246" s="14"/>
      <c r="J246" s="14">
        <v>276</v>
      </c>
      <c r="K246" s="14"/>
      <c r="L246" s="14">
        <v>88</v>
      </c>
      <c r="M246" s="8" t="s">
        <v>316</v>
      </c>
    </row>
    <row r="247" spans="1:13" x14ac:dyDescent="0.2">
      <c r="A247" s="9" t="str">
        <f t="shared" si="16"/>
        <v>2000/3末</v>
      </c>
      <c r="B247" s="9" t="str">
        <f t="shared" si="16"/>
        <v>平成12/3末</v>
      </c>
      <c r="C247" s="16">
        <v>245</v>
      </c>
      <c r="D247" s="16">
        <v>278</v>
      </c>
      <c r="E247" s="17" t="s">
        <v>283</v>
      </c>
      <c r="F247" s="16">
        <v>211</v>
      </c>
      <c r="G247" s="16"/>
      <c r="H247" s="16">
        <v>239</v>
      </c>
      <c r="I247" s="16"/>
      <c r="J247" s="16">
        <v>450</v>
      </c>
      <c r="K247" s="16"/>
      <c r="L247" s="16">
        <v>135</v>
      </c>
      <c r="M247" s="6" t="s">
        <v>316</v>
      </c>
    </row>
    <row r="248" spans="1:13" x14ac:dyDescent="0.2">
      <c r="A248" s="7" t="str">
        <f t="shared" si="16"/>
        <v>2000/3末</v>
      </c>
      <c r="B248" s="7" t="str">
        <f t="shared" si="16"/>
        <v>平成12/3末</v>
      </c>
      <c r="C248" s="14">
        <v>246</v>
      </c>
      <c r="D248" s="14">
        <v>280</v>
      </c>
      <c r="E248" s="15" t="s">
        <v>561</v>
      </c>
      <c r="F248" s="14">
        <v>174</v>
      </c>
      <c r="G248" s="14"/>
      <c r="H248" s="14">
        <v>188</v>
      </c>
      <c r="I248" s="14"/>
      <c r="J248" s="14">
        <v>362</v>
      </c>
      <c r="K248" s="14"/>
      <c r="L248" s="14">
        <v>100</v>
      </c>
      <c r="M248" s="8" t="s">
        <v>317</v>
      </c>
    </row>
    <row r="249" spans="1:13" x14ac:dyDescent="0.2">
      <c r="A249" s="9" t="str">
        <f t="shared" si="16"/>
        <v>2000/3末</v>
      </c>
      <c r="B249" s="9" t="str">
        <f t="shared" si="16"/>
        <v>平成12/3末</v>
      </c>
      <c r="C249" s="16">
        <v>247</v>
      </c>
      <c r="D249" s="16">
        <v>281</v>
      </c>
      <c r="E249" s="17" t="s">
        <v>562</v>
      </c>
      <c r="F249" s="16">
        <v>103</v>
      </c>
      <c r="G249" s="16"/>
      <c r="H249" s="16">
        <v>100</v>
      </c>
      <c r="I249" s="16"/>
      <c r="J249" s="16">
        <v>203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2000/3末</v>
      </c>
      <c r="B250" s="7" t="str">
        <f t="shared" si="16"/>
        <v>平成12/3末</v>
      </c>
      <c r="C250" s="14">
        <v>248</v>
      </c>
      <c r="D250" s="14">
        <v>282</v>
      </c>
      <c r="E250" s="15" t="s">
        <v>563</v>
      </c>
      <c r="F250" s="14">
        <v>41</v>
      </c>
      <c r="G250" s="14"/>
      <c r="H250" s="14">
        <v>48</v>
      </c>
      <c r="I250" s="14"/>
      <c r="J250" s="14">
        <v>89</v>
      </c>
      <c r="K250" s="14"/>
      <c r="L250" s="14">
        <v>25</v>
      </c>
      <c r="M250" s="8" t="s">
        <v>317</v>
      </c>
    </row>
    <row r="251" spans="1:13" x14ac:dyDescent="0.2">
      <c r="A251" s="9" t="str">
        <f t="shared" si="16"/>
        <v>2000/3末</v>
      </c>
      <c r="B251" s="9" t="str">
        <f t="shared" si="16"/>
        <v>平成12/3末</v>
      </c>
      <c r="C251" s="16">
        <v>249</v>
      </c>
      <c r="D251" s="16">
        <v>283</v>
      </c>
      <c r="E251" s="17" t="s">
        <v>628</v>
      </c>
      <c r="F251" s="16">
        <v>85</v>
      </c>
      <c r="G251" s="16"/>
      <c r="H251" s="16">
        <v>98</v>
      </c>
      <c r="I251" s="16"/>
      <c r="J251" s="16">
        <v>183</v>
      </c>
      <c r="K251" s="16"/>
      <c r="L251" s="16">
        <v>56</v>
      </c>
      <c r="M251" s="6" t="s">
        <v>317</v>
      </c>
    </row>
    <row r="252" spans="1:13" x14ac:dyDescent="0.2">
      <c r="A252" s="7" t="str">
        <f t="shared" si="16"/>
        <v>2000/3末</v>
      </c>
      <c r="B252" s="7" t="str">
        <f t="shared" si="16"/>
        <v>平成12/3末</v>
      </c>
      <c r="C252" s="14">
        <v>250</v>
      </c>
      <c r="D252" s="14">
        <v>284</v>
      </c>
      <c r="E252" s="15" t="s">
        <v>629</v>
      </c>
      <c r="F252" s="14">
        <v>44</v>
      </c>
      <c r="G252" s="14"/>
      <c r="H252" s="14">
        <v>51</v>
      </c>
      <c r="I252" s="14"/>
      <c r="J252" s="14">
        <v>95</v>
      </c>
      <c r="K252" s="14"/>
      <c r="L252" s="14">
        <v>29</v>
      </c>
      <c r="M252" s="8" t="s">
        <v>317</v>
      </c>
    </row>
    <row r="253" spans="1:13" x14ac:dyDescent="0.2">
      <c r="A253" s="9" t="str">
        <f t="shared" si="16"/>
        <v>2000/3末</v>
      </c>
      <c r="B253" s="9" t="str">
        <f t="shared" si="16"/>
        <v>平成12/3末</v>
      </c>
      <c r="C253" s="16">
        <v>251</v>
      </c>
      <c r="D253" s="16">
        <v>285</v>
      </c>
      <c r="E253" s="17" t="s">
        <v>630</v>
      </c>
      <c r="F253" s="16">
        <v>40</v>
      </c>
      <c r="G253" s="16"/>
      <c r="H253" s="16">
        <v>49</v>
      </c>
      <c r="I253" s="16"/>
      <c r="J253" s="16">
        <v>89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2000/3末</v>
      </c>
      <c r="B254" s="7" t="str">
        <f t="shared" si="16"/>
        <v>平成12/3末</v>
      </c>
      <c r="C254" s="14">
        <v>252</v>
      </c>
      <c r="D254" s="14">
        <v>286</v>
      </c>
      <c r="E254" s="15" t="s">
        <v>631</v>
      </c>
      <c r="F254" s="14">
        <v>37</v>
      </c>
      <c r="G254" s="14"/>
      <c r="H254" s="14">
        <v>43</v>
      </c>
      <c r="I254" s="14"/>
      <c r="J254" s="14">
        <v>80</v>
      </c>
      <c r="K254" s="14"/>
      <c r="L254" s="14">
        <v>25</v>
      </c>
      <c r="M254" s="8" t="s">
        <v>317</v>
      </c>
    </row>
    <row r="255" spans="1:13" x14ac:dyDescent="0.2">
      <c r="A255" s="9" t="str">
        <f t="shared" si="16"/>
        <v>2000/3末</v>
      </c>
      <c r="B255" s="9" t="str">
        <f t="shared" si="16"/>
        <v>平成12/3末</v>
      </c>
      <c r="C255" s="16">
        <v>253</v>
      </c>
      <c r="D255" s="16">
        <v>287</v>
      </c>
      <c r="E255" s="17" t="s">
        <v>632</v>
      </c>
      <c r="F255" s="16">
        <v>53</v>
      </c>
      <c r="G255" s="16"/>
      <c r="H255" s="16">
        <v>60</v>
      </c>
      <c r="I255" s="16"/>
      <c r="J255" s="16">
        <v>113</v>
      </c>
      <c r="K255" s="16"/>
      <c r="L255" s="16">
        <v>30</v>
      </c>
      <c r="M255" s="6" t="s">
        <v>317</v>
      </c>
    </row>
    <row r="256" spans="1:13" x14ac:dyDescent="0.2">
      <c r="A256" s="7" t="str">
        <f t="shared" si="16"/>
        <v>2000/3末</v>
      </c>
      <c r="B256" s="7" t="str">
        <f t="shared" si="16"/>
        <v>平成12/3末</v>
      </c>
      <c r="C256" s="14">
        <v>254</v>
      </c>
      <c r="D256" s="14">
        <v>288</v>
      </c>
      <c r="E256" s="15" t="s">
        <v>633</v>
      </c>
      <c r="F256" s="14">
        <v>61</v>
      </c>
      <c r="G256" s="14"/>
      <c r="H256" s="14">
        <v>66</v>
      </c>
      <c r="I256" s="14"/>
      <c r="J256" s="14">
        <v>127</v>
      </c>
      <c r="K256" s="14"/>
      <c r="L256" s="14">
        <v>36</v>
      </c>
      <c r="M256" s="8" t="s">
        <v>317</v>
      </c>
    </row>
    <row r="257" spans="1:13" x14ac:dyDescent="0.2">
      <c r="A257" s="9" t="str">
        <f t="shared" si="16"/>
        <v>2000/3末</v>
      </c>
      <c r="B257" s="9" t="str">
        <f t="shared" si="16"/>
        <v>平成12/3末</v>
      </c>
      <c r="C257" s="16">
        <v>255</v>
      </c>
      <c r="D257" s="16">
        <v>289</v>
      </c>
      <c r="E257" s="17" t="s">
        <v>634</v>
      </c>
      <c r="F257" s="16">
        <v>35</v>
      </c>
      <c r="G257" s="16"/>
      <c r="H257" s="16">
        <v>40</v>
      </c>
      <c r="I257" s="16"/>
      <c r="J257" s="16">
        <v>75</v>
      </c>
      <c r="K257" s="16"/>
      <c r="L257" s="16">
        <v>23</v>
      </c>
      <c r="M257" s="6" t="s">
        <v>317</v>
      </c>
    </row>
    <row r="258" spans="1:13" x14ac:dyDescent="0.2">
      <c r="A258" s="7" t="str">
        <f t="shared" si="16"/>
        <v>2000/3末</v>
      </c>
      <c r="B258" s="7" t="str">
        <f t="shared" si="16"/>
        <v>平成12/3末</v>
      </c>
      <c r="C258" s="14">
        <v>256</v>
      </c>
      <c r="D258" s="14">
        <v>290</v>
      </c>
      <c r="E258" s="15" t="s">
        <v>635</v>
      </c>
      <c r="F258" s="14">
        <v>74</v>
      </c>
      <c r="G258" s="14"/>
      <c r="H258" s="14">
        <v>77</v>
      </c>
      <c r="I258" s="14"/>
      <c r="J258" s="14">
        <v>151</v>
      </c>
      <c r="K258" s="14"/>
      <c r="L258" s="14">
        <v>42</v>
      </c>
      <c r="M258" s="8" t="s">
        <v>317</v>
      </c>
    </row>
    <row r="259" spans="1:13" x14ac:dyDescent="0.2">
      <c r="A259" s="9" t="str">
        <f t="shared" si="16"/>
        <v>2000/3末</v>
      </c>
      <c r="B259" s="9" t="str">
        <f t="shared" si="16"/>
        <v>平成12/3末</v>
      </c>
      <c r="C259" s="16">
        <v>257</v>
      </c>
      <c r="D259" s="16">
        <v>291</v>
      </c>
      <c r="E259" s="17" t="s">
        <v>636</v>
      </c>
      <c r="F259" s="16">
        <v>19</v>
      </c>
      <c r="G259" s="16"/>
      <c r="H259" s="16">
        <v>15</v>
      </c>
      <c r="I259" s="16"/>
      <c r="J259" s="16">
        <v>34</v>
      </c>
      <c r="K259" s="16"/>
      <c r="L259" s="16">
        <v>15</v>
      </c>
      <c r="M259" s="6" t="s">
        <v>317</v>
      </c>
    </row>
    <row r="260" spans="1:13" x14ac:dyDescent="0.2">
      <c r="A260" s="7" t="str">
        <f t="shared" si="16"/>
        <v>2000/3末</v>
      </c>
      <c r="B260" s="7" t="str">
        <f t="shared" si="16"/>
        <v>平成12/3末</v>
      </c>
      <c r="C260" s="14">
        <v>258</v>
      </c>
      <c r="D260" s="14">
        <v>292</v>
      </c>
      <c r="E260" s="15" t="s">
        <v>637</v>
      </c>
      <c r="F260" s="14">
        <v>16</v>
      </c>
      <c r="G260" s="14"/>
      <c r="H260" s="14">
        <v>17</v>
      </c>
      <c r="I260" s="14"/>
      <c r="J260" s="14">
        <v>33</v>
      </c>
      <c r="K260" s="14"/>
      <c r="L260" s="14">
        <v>18</v>
      </c>
      <c r="M260" s="8" t="s">
        <v>317</v>
      </c>
    </row>
    <row r="261" spans="1:13" x14ac:dyDescent="0.2">
      <c r="A261" s="9" t="str">
        <f t="shared" ref="A261:B271" si="17">A260</f>
        <v>2000/3末</v>
      </c>
      <c r="B261" s="9" t="str">
        <f t="shared" si="17"/>
        <v>平成12/3末</v>
      </c>
      <c r="C261" s="16">
        <v>259</v>
      </c>
      <c r="D261" s="16">
        <v>293</v>
      </c>
      <c r="E261" s="17" t="s">
        <v>638</v>
      </c>
      <c r="F261" s="16">
        <v>5</v>
      </c>
      <c r="G261" s="16"/>
      <c r="H261" s="16">
        <v>8</v>
      </c>
      <c r="I261" s="16"/>
      <c r="J261" s="16">
        <v>13</v>
      </c>
      <c r="K261" s="16"/>
      <c r="L261" s="16">
        <v>4</v>
      </c>
      <c r="M261" s="6" t="s">
        <v>317</v>
      </c>
    </row>
    <row r="262" spans="1:13" x14ac:dyDescent="0.2">
      <c r="A262" s="7" t="str">
        <f t="shared" si="17"/>
        <v>2000/3末</v>
      </c>
      <c r="B262" s="7" t="str">
        <f t="shared" si="17"/>
        <v>平成12/3末</v>
      </c>
      <c r="C262" s="14">
        <v>260</v>
      </c>
      <c r="D262" s="14">
        <v>294</v>
      </c>
      <c r="E262" s="15" t="s">
        <v>639</v>
      </c>
      <c r="F262" s="14">
        <v>26</v>
      </c>
      <c r="G262" s="14"/>
      <c r="H262" s="14">
        <v>32</v>
      </c>
      <c r="I262" s="14"/>
      <c r="J262" s="14">
        <v>58</v>
      </c>
      <c r="K262" s="14"/>
      <c r="L262" s="14">
        <v>20</v>
      </c>
      <c r="M262" s="8" t="s">
        <v>317</v>
      </c>
    </row>
    <row r="263" spans="1:13" x14ac:dyDescent="0.2">
      <c r="A263" s="9" t="str">
        <f t="shared" si="17"/>
        <v>2000/3末</v>
      </c>
      <c r="B263" s="9" t="str">
        <f t="shared" si="17"/>
        <v>平成12/3末</v>
      </c>
      <c r="C263" s="16">
        <v>261</v>
      </c>
      <c r="D263" s="16">
        <v>295</v>
      </c>
      <c r="E263" s="17" t="s">
        <v>640</v>
      </c>
      <c r="F263" s="16">
        <v>8</v>
      </c>
      <c r="G263" s="16"/>
      <c r="H263" s="16">
        <v>9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2000/3末</v>
      </c>
      <c r="B264" s="7" t="str">
        <f t="shared" si="17"/>
        <v>平成12/3末</v>
      </c>
      <c r="C264" s="14">
        <v>262</v>
      </c>
      <c r="D264" s="14">
        <v>296</v>
      </c>
      <c r="E264" s="15" t="s">
        <v>679</v>
      </c>
      <c r="F264" s="14">
        <v>0</v>
      </c>
      <c r="G264" s="14"/>
      <c r="H264" s="14">
        <v>0</v>
      </c>
      <c r="I264" s="14"/>
      <c r="J264" s="14">
        <v>0</v>
      </c>
      <c r="K264" s="14"/>
      <c r="L264" s="14">
        <v>0</v>
      </c>
      <c r="M264" s="8" t="s">
        <v>317</v>
      </c>
    </row>
    <row r="265" spans="1:13" x14ac:dyDescent="0.2">
      <c r="A265" s="9" t="str">
        <f t="shared" si="17"/>
        <v>2000/3末</v>
      </c>
      <c r="B265" s="9" t="str">
        <f t="shared" si="17"/>
        <v>平成12/3末</v>
      </c>
      <c r="C265" s="16">
        <v>263</v>
      </c>
      <c r="D265" s="16">
        <v>297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2000/3末</v>
      </c>
      <c r="B266" s="7" t="str">
        <f t="shared" si="17"/>
        <v>平成12/3末</v>
      </c>
      <c r="C266" s="14">
        <v>264</v>
      </c>
      <c r="D266" s="14">
        <v>298</v>
      </c>
      <c r="E266" s="15" t="s">
        <v>642</v>
      </c>
      <c r="F266" s="14">
        <v>6</v>
      </c>
      <c r="G266" s="14"/>
      <c r="H266" s="14">
        <v>5</v>
      </c>
      <c r="I266" s="14"/>
      <c r="J266" s="14">
        <v>11</v>
      </c>
      <c r="K266" s="14"/>
      <c r="L266" s="14">
        <v>4</v>
      </c>
      <c r="M266" s="8" t="s">
        <v>317</v>
      </c>
    </row>
    <row r="267" spans="1:13" x14ac:dyDescent="0.2">
      <c r="A267" s="9" t="str">
        <f t="shared" si="17"/>
        <v>2000/3末</v>
      </c>
      <c r="B267" s="9" t="str">
        <f t="shared" si="17"/>
        <v>平成12/3末</v>
      </c>
      <c r="C267" s="16">
        <v>265</v>
      </c>
      <c r="D267" s="16">
        <v>299</v>
      </c>
      <c r="E267" s="17" t="s">
        <v>643</v>
      </c>
      <c r="F267" s="16">
        <v>1</v>
      </c>
      <c r="G267" s="16"/>
      <c r="H267" s="16">
        <v>1</v>
      </c>
      <c r="I267" s="16"/>
      <c r="J267" s="16">
        <v>2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2000/3末</v>
      </c>
      <c r="B268" s="7" t="str">
        <f t="shared" si="17"/>
        <v>平成12/3末</v>
      </c>
      <c r="C268" s="14">
        <v>266</v>
      </c>
      <c r="D268" s="14">
        <v>300</v>
      </c>
      <c r="E268" s="15" t="s">
        <v>644</v>
      </c>
      <c r="F268" s="14">
        <v>1</v>
      </c>
      <c r="G268" s="14"/>
      <c r="H268" s="14">
        <v>2</v>
      </c>
      <c r="I268" s="14"/>
      <c r="J268" s="14">
        <v>3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2000/3末</v>
      </c>
      <c r="B269" s="9" t="str">
        <f t="shared" si="17"/>
        <v>平成12/3末</v>
      </c>
      <c r="C269" s="16">
        <v>267</v>
      </c>
      <c r="D269" s="16">
        <v>301</v>
      </c>
      <c r="E269" s="17" t="s">
        <v>645</v>
      </c>
      <c r="F269" s="16">
        <v>14</v>
      </c>
      <c r="G269" s="16"/>
      <c r="H269" s="16">
        <v>15</v>
      </c>
      <c r="I269" s="16"/>
      <c r="J269" s="16">
        <v>29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2000/3末</v>
      </c>
      <c r="B270" s="7" t="str">
        <f t="shared" si="17"/>
        <v>平成12/3末</v>
      </c>
      <c r="C270" s="14">
        <v>268</v>
      </c>
      <c r="D270" s="14">
        <v>302</v>
      </c>
      <c r="E270" s="15" t="s">
        <v>646</v>
      </c>
      <c r="F270" s="14">
        <v>11</v>
      </c>
      <c r="G270" s="14"/>
      <c r="H270" s="14">
        <v>13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2000/3末</v>
      </c>
      <c r="B271" s="9" t="str">
        <f t="shared" si="17"/>
        <v>平成12/3末</v>
      </c>
      <c r="C271" s="16">
        <v>269</v>
      </c>
      <c r="D271" s="16">
        <v>303</v>
      </c>
      <c r="E271" s="17" t="s">
        <v>647</v>
      </c>
      <c r="F271" s="16">
        <v>0</v>
      </c>
      <c r="G271" s="16"/>
      <c r="H271" s="16">
        <v>0</v>
      </c>
      <c r="I271" s="16"/>
      <c r="J271" s="16">
        <v>0</v>
      </c>
      <c r="K271" s="16"/>
      <c r="L271" s="16">
        <v>0</v>
      </c>
      <c r="M271" s="6" t="s">
        <v>317</v>
      </c>
    </row>
  </sheetData>
  <sheetProtection algorithmName="SHA-512" hashValue="UEUPlGjS5MkzHrm7M9I0bErLLY1P3NhM+sErRcrycyoxU5iy6o7ctm+MUO8l1YUMbMAY6M/v0bDlguoOvrEiiw==" saltValue="f+aKsTrIdBK8knEDXTXdD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665</v>
      </c>
      <c r="B2" s="20" t="s">
        <v>666</v>
      </c>
      <c r="C2" s="21" t="s">
        <v>287</v>
      </c>
      <c r="D2" s="21" t="s">
        <v>287</v>
      </c>
      <c r="E2" s="21" t="s">
        <v>287</v>
      </c>
      <c r="F2" s="22">
        <f t="shared" ref="F2:L2" si="0">SUM(F3:F271)</f>
        <v>43009</v>
      </c>
      <c r="G2" s="22">
        <f t="shared" si="0"/>
        <v>0</v>
      </c>
      <c r="H2" s="22">
        <f t="shared" si="0"/>
        <v>44350</v>
      </c>
      <c r="I2" s="22">
        <f t="shared" si="0"/>
        <v>0</v>
      </c>
      <c r="J2" s="22">
        <f t="shared" si="0"/>
        <v>87359</v>
      </c>
      <c r="K2" s="22">
        <f t="shared" si="0"/>
        <v>0</v>
      </c>
      <c r="L2" s="22">
        <f t="shared" si="0"/>
        <v>29273</v>
      </c>
      <c r="M2" s="72" t="s">
        <v>284</v>
      </c>
    </row>
    <row r="3" spans="1:17" x14ac:dyDescent="0.2">
      <c r="A3" s="5" t="str">
        <f>A2</f>
        <v>2000/4末</v>
      </c>
      <c r="B3" s="5" t="str">
        <f>B2</f>
        <v>平成12/4末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38</v>
      </c>
      <c r="I3" s="12"/>
      <c r="J3" s="12">
        <v>75</v>
      </c>
      <c r="K3" s="12"/>
      <c r="L3" s="12">
        <v>35</v>
      </c>
      <c r="M3" s="10" t="s">
        <v>303</v>
      </c>
    </row>
    <row r="4" spans="1:17" x14ac:dyDescent="0.2">
      <c r="A4" s="7" t="str">
        <f>A3</f>
        <v>2000/4末</v>
      </c>
      <c r="B4" s="7" t="str">
        <f>B3</f>
        <v>平成12/4末</v>
      </c>
      <c r="C4" s="14">
        <v>2</v>
      </c>
      <c r="D4" s="14">
        <v>2</v>
      </c>
      <c r="E4" s="15" t="s">
        <v>39</v>
      </c>
      <c r="F4" s="14">
        <v>96</v>
      </c>
      <c r="G4" s="14"/>
      <c r="H4" s="14">
        <v>99</v>
      </c>
      <c r="I4" s="14"/>
      <c r="J4" s="14">
        <v>195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2000/4末</v>
      </c>
      <c r="B5" s="9" t="str">
        <f t="shared" si="1"/>
        <v>平成12/4末</v>
      </c>
      <c r="C5" s="16">
        <v>3</v>
      </c>
      <c r="D5" s="16">
        <v>3</v>
      </c>
      <c r="E5" s="17" t="s">
        <v>40</v>
      </c>
      <c r="F5" s="16">
        <v>226</v>
      </c>
      <c r="G5" s="16"/>
      <c r="H5" s="16">
        <v>251</v>
      </c>
      <c r="I5" s="16"/>
      <c r="J5" s="16">
        <v>477</v>
      </c>
      <c r="K5" s="16"/>
      <c r="L5" s="16">
        <v>170</v>
      </c>
      <c r="M5" s="6" t="s">
        <v>303</v>
      </c>
    </row>
    <row r="6" spans="1:17" x14ac:dyDescent="0.2">
      <c r="A6" s="7" t="str">
        <f t="shared" si="1"/>
        <v>2000/4末</v>
      </c>
      <c r="B6" s="7" t="str">
        <f t="shared" si="1"/>
        <v>平成12/4末</v>
      </c>
      <c r="C6" s="14">
        <v>4</v>
      </c>
      <c r="D6" s="14">
        <v>4</v>
      </c>
      <c r="E6" s="15" t="s">
        <v>41</v>
      </c>
      <c r="F6" s="14">
        <v>403</v>
      </c>
      <c r="G6" s="14"/>
      <c r="H6" s="14">
        <v>412</v>
      </c>
      <c r="I6" s="14"/>
      <c r="J6" s="14">
        <v>815</v>
      </c>
      <c r="K6" s="14"/>
      <c r="L6" s="14">
        <v>294</v>
      </c>
      <c r="M6" s="8" t="s">
        <v>303</v>
      </c>
    </row>
    <row r="7" spans="1:17" x14ac:dyDescent="0.2">
      <c r="A7" s="9" t="str">
        <f t="shared" si="1"/>
        <v>2000/4末</v>
      </c>
      <c r="B7" s="9" t="str">
        <f t="shared" si="1"/>
        <v>平成12/4末</v>
      </c>
      <c r="C7" s="16">
        <v>5</v>
      </c>
      <c r="D7" s="16">
        <v>5</v>
      </c>
      <c r="E7" s="17" t="s">
        <v>42</v>
      </c>
      <c r="F7" s="16">
        <v>241</v>
      </c>
      <c r="G7" s="16"/>
      <c r="H7" s="16">
        <v>265</v>
      </c>
      <c r="I7" s="16"/>
      <c r="J7" s="16">
        <v>506</v>
      </c>
      <c r="K7" s="16"/>
      <c r="L7" s="16">
        <v>178</v>
      </c>
      <c r="M7" s="6" t="s">
        <v>303</v>
      </c>
    </row>
    <row r="8" spans="1:17" x14ac:dyDescent="0.2">
      <c r="A8" s="7" t="str">
        <f t="shared" si="1"/>
        <v>2000/4末</v>
      </c>
      <c r="B8" s="7" t="str">
        <f t="shared" si="1"/>
        <v>平成12/4末</v>
      </c>
      <c r="C8" s="14">
        <v>6</v>
      </c>
      <c r="D8" s="14">
        <v>6</v>
      </c>
      <c r="E8" s="15" t="s">
        <v>43</v>
      </c>
      <c r="F8" s="14">
        <v>356</v>
      </c>
      <c r="G8" s="14"/>
      <c r="H8" s="14">
        <v>431</v>
      </c>
      <c r="I8" s="14"/>
      <c r="J8" s="14">
        <v>787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2000/4末</v>
      </c>
      <c r="B9" s="9" t="str">
        <f t="shared" si="1"/>
        <v>平成12/4末</v>
      </c>
      <c r="C9" s="16">
        <v>7</v>
      </c>
      <c r="D9" s="16">
        <v>7</v>
      </c>
      <c r="E9" s="17" t="s">
        <v>44</v>
      </c>
      <c r="F9" s="16">
        <v>204</v>
      </c>
      <c r="G9" s="16"/>
      <c r="H9" s="16">
        <v>212</v>
      </c>
      <c r="I9" s="16"/>
      <c r="J9" s="16">
        <v>416</v>
      </c>
      <c r="K9" s="16"/>
      <c r="L9" s="16">
        <v>154</v>
      </c>
      <c r="M9" s="6" t="s">
        <v>303</v>
      </c>
    </row>
    <row r="10" spans="1:17" x14ac:dyDescent="0.2">
      <c r="A10" s="7" t="str">
        <f t="shared" si="1"/>
        <v>2000/4末</v>
      </c>
      <c r="B10" s="7" t="str">
        <f t="shared" si="1"/>
        <v>平成12/4末</v>
      </c>
      <c r="C10" s="14">
        <v>8</v>
      </c>
      <c r="D10" s="14">
        <v>8</v>
      </c>
      <c r="E10" s="15" t="s">
        <v>45</v>
      </c>
      <c r="F10" s="14">
        <v>243</v>
      </c>
      <c r="G10" s="14"/>
      <c r="H10" s="14">
        <v>254</v>
      </c>
      <c r="I10" s="14"/>
      <c r="J10" s="14">
        <v>497</v>
      </c>
      <c r="K10" s="14"/>
      <c r="L10" s="14">
        <v>181</v>
      </c>
      <c r="M10" s="8" t="s">
        <v>303</v>
      </c>
    </row>
    <row r="11" spans="1:17" x14ac:dyDescent="0.2">
      <c r="A11" s="9" t="str">
        <f t="shared" si="1"/>
        <v>2000/4末</v>
      </c>
      <c r="B11" s="9" t="str">
        <f t="shared" si="1"/>
        <v>平成12/4末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2000/4末</v>
      </c>
      <c r="B12" s="7" t="str">
        <f t="shared" si="1"/>
        <v>平成12/4末</v>
      </c>
      <c r="C12" s="14">
        <v>10</v>
      </c>
      <c r="D12" s="14">
        <v>11</v>
      </c>
      <c r="E12" s="15" t="s">
        <v>47</v>
      </c>
      <c r="F12" s="14">
        <v>170</v>
      </c>
      <c r="G12" s="14"/>
      <c r="H12" s="14">
        <v>160</v>
      </c>
      <c r="I12" s="14"/>
      <c r="J12" s="14">
        <v>330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2000/4末</v>
      </c>
      <c r="B13" s="9" t="str">
        <f t="shared" si="1"/>
        <v>平成12/4末</v>
      </c>
      <c r="C13" s="16">
        <v>11</v>
      </c>
      <c r="D13" s="16">
        <v>12</v>
      </c>
      <c r="E13" s="17" t="s">
        <v>48</v>
      </c>
      <c r="F13" s="16">
        <v>107</v>
      </c>
      <c r="G13" s="16"/>
      <c r="H13" s="16">
        <v>124</v>
      </c>
      <c r="I13" s="16"/>
      <c r="J13" s="16">
        <v>231</v>
      </c>
      <c r="K13" s="16"/>
      <c r="L13" s="16">
        <v>113</v>
      </c>
      <c r="M13" s="6" t="s">
        <v>303</v>
      </c>
    </row>
    <row r="14" spans="1:17" x14ac:dyDescent="0.2">
      <c r="A14" s="7" t="str">
        <f t="shared" si="1"/>
        <v>2000/4末</v>
      </c>
      <c r="B14" s="7" t="str">
        <f t="shared" si="1"/>
        <v>平成12/4末</v>
      </c>
      <c r="C14" s="14">
        <v>12</v>
      </c>
      <c r="D14" s="14">
        <v>13</v>
      </c>
      <c r="E14" s="15" t="s">
        <v>49</v>
      </c>
      <c r="F14" s="14">
        <v>254</v>
      </c>
      <c r="G14" s="14"/>
      <c r="H14" s="14">
        <v>289</v>
      </c>
      <c r="I14" s="14"/>
      <c r="J14" s="14">
        <v>543</v>
      </c>
      <c r="K14" s="14"/>
      <c r="L14" s="14">
        <v>184</v>
      </c>
      <c r="M14" s="8" t="s">
        <v>303</v>
      </c>
    </row>
    <row r="15" spans="1:17" x14ac:dyDescent="0.2">
      <c r="A15" s="9" t="str">
        <f t="shared" si="1"/>
        <v>2000/4末</v>
      </c>
      <c r="B15" s="9" t="str">
        <f t="shared" si="1"/>
        <v>平成12/4末</v>
      </c>
      <c r="C15" s="16">
        <v>13</v>
      </c>
      <c r="D15" s="16">
        <v>14</v>
      </c>
      <c r="E15" s="17" t="s">
        <v>50</v>
      </c>
      <c r="F15" s="16">
        <v>147</v>
      </c>
      <c r="G15" s="16"/>
      <c r="H15" s="16">
        <v>142</v>
      </c>
      <c r="I15" s="16"/>
      <c r="J15" s="16">
        <v>289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2000/4末</v>
      </c>
      <c r="B16" s="7" t="str">
        <f t="shared" si="1"/>
        <v>平成12/4末</v>
      </c>
      <c r="C16" s="14">
        <v>14</v>
      </c>
      <c r="D16" s="14">
        <v>15</v>
      </c>
      <c r="E16" s="15" t="s">
        <v>51</v>
      </c>
      <c r="F16" s="14">
        <v>295</v>
      </c>
      <c r="G16" s="14"/>
      <c r="H16" s="14">
        <v>324</v>
      </c>
      <c r="I16" s="14"/>
      <c r="J16" s="14">
        <v>619</v>
      </c>
      <c r="K16" s="14"/>
      <c r="L16" s="14">
        <v>230</v>
      </c>
      <c r="M16" s="8" t="s">
        <v>303</v>
      </c>
    </row>
    <row r="17" spans="1:13" x14ac:dyDescent="0.2">
      <c r="A17" s="9" t="str">
        <f t="shared" si="1"/>
        <v>2000/4末</v>
      </c>
      <c r="B17" s="9" t="str">
        <f t="shared" si="1"/>
        <v>平成12/4末</v>
      </c>
      <c r="C17" s="16">
        <v>15</v>
      </c>
      <c r="D17" s="16">
        <v>16</v>
      </c>
      <c r="E17" s="17" t="s">
        <v>52</v>
      </c>
      <c r="F17" s="16">
        <v>95</v>
      </c>
      <c r="G17" s="16"/>
      <c r="H17" s="16">
        <v>110</v>
      </c>
      <c r="I17" s="16"/>
      <c r="J17" s="16">
        <v>205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2000/4末</v>
      </c>
      <c r="B18" s="7" t="str">
        <f t="shared" si="1"/>
        <v>平成12/4末</v>
      </c>
      <c r="C18" s="14">
        <v>16</v>
      </c>
      <c r="D18" s="14">
        <v>17</v>
      </c>
      <c r="E18" s="15" t="s">
        <v>53</v>
      </c>
      <c r="F18" s="14">
        <v>265</v>
      </c>
      <c r="G18" s="14"/>
      <c r="H18" s="14">
        <v>271</v>
      </c>
      <c r="I18" s="14"/>
      <c r="J18" s="14">
        <v>536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2000/4末</v>
      </c>
      <c r="B19" s="9" t="str">
        <f t="shared" si="1"/>
        <v>平成12/4末</v>
      </c>
      <c r="C19" s="16">
        <v>17</v>
      </c>
      <c r="D19" s="16">
        <v>18</v>
      </c>
      <c r="E19" s="17" t="s">
        <v>54</v>
      </c>
      <c r="F19" s="16">
        <v>311</v>
      </c>
      <c r="G19" s="16"/>
      <c r="H19" s="16">
        <v>328</v>
      </c>
      <c r="I19" s="16"/>
      <c r="J19" s="16">
        <v>639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2000/4末</v>
      </c>
      <c r="B20" s="7" t="str">
        <f t="shared" si="1"/>
        <v>平成12/4末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219</v>
      </c>
      <c r="I20" s="14"/>
      <c r="J20" s="14">
        <v>427</v>
      </c>
      <c r="K20" s="14"/>
      <c r="L20" s="14">
        <v>142</v>
      </c>
      <c r="M20" s="8" t="s">
        <v>303</v>
      </c>
    </row>
    <row r="21" spans="1:13" x14ac:dyDescent="0.2">
      <c r="A21" s="9" t="str">
        <f t="shared" ref="A21:B36" si="2">A20</f>
        <v>2000/4末</v>
      </c>
      <c r="B21" s="9" t="str">
        <f t="shared" si="2"/>
        <v>平成12/4末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229</v>
      </c>
      <c r="I21" s="16"/>
      <c r="J21" s="16">
        <v>457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2000/4末</v>
      </c>
      <c r="B22" s="7" t="str">
        <f t="shared" si="2"/>
        <v>平成12/4末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87</v>
      </c>
      <c r="I22" s="14"/>
      <c r="J22" s="14">
        <v>152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2000/4末</v>
      </c>
      <c r="B23" s="9" t="str">
        <f t="shared" si="2"/>
        <v>平成12/4末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2000/4末</v>
      </c>
      <c r="B24" s="7" t="str">
        <f t="shared" si="2"/>
        <v>平成12/4末</v>
      </c>
      <c r="C24" s="14">
        <v>22</v>
      </c>
      <c r="D24" s="14">
        <v>20</v>
      </c>
      <c r="E24" s="15" t="s">
        <v>59</v>
      </c>
      <c r="F24" s="14">
        <v>38</v>
      </c>
      <c r="G24" s="14"/>
      <c r="H24" s="14">
        <v>40</v>
      </c>
      <c r="I24" s="14"/>
      <c r="J24" s="14">
        <v>78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2000/4末</v>
      </c>
      <c r="B25" s="9" t="str">
        <f t="shared" si="2"/>
        <v>平成12/4末</v>
      </c>
      <c r="C25" s="16">
        <v>23</v>
      </c>
      <c r="D25" s="16">
        <v>21</v>
      </c>
      <c r="E25" s="17" t="s">
        <v>60</v>
      </c>
      <c r="F25" s="16">
        <v>246</v>
      </c>
      <c r="G25" s="16"/>
      <c r="H25" s="16">
        <v>257</v>
      </c>
      <c r="I25" s="16"/>
      <c r="J25" s="16">
        <v>503</v>
      </c>
      <c r="K25" s="16"/>
      <c r="L25" s="16">
        <v>170</v>
      </c>
      <c r="M25" s="6" t="s">
        <v>303</v>
      </c>
    </row>
    <row r="26" spans="1:13" x14ac:dyDescent="0.2">
      <c r="A26" s="7" t="str">
        <f t="shared" si="2"/>
        <v>2000/4末</v>
      </c>
      <c r="B26" s="7" t="str">
        <f t="shared" si="2"/>
        <v>平成12/4末</v>
      </c>
      <c r="C26" s="14">
        <v>24</v>
      </c>
      <c r="D26" s="14">
        <v>22</v>
      </c>
      <c r="E26" s="15" t="s">
        <v>61</v>
      </c>
      <c r="F26" s="14">
        <v>396</v>
      </c>
      <c r="G26" s="14"/>
      <c r="H26" s="14">
        <v>449</v>
      </c>
      <c r="I26" s="14"/>
      <c r="J26" s="14">
        <v>845</v>
      </c>
      <c r="K26" s="14"/>
      <c r="L26" s="14">
        <v>308</v>
      </c>
      <c r="M26" s="8" t="s">
        <v>303</v>
      </c>
    </row>
    <row r="27" spans="1:13" x14ac:dyDescent="0.2">
      <c r="A27" s="9" t="str">
        <f t="shared" si="2"/>
        <v>2000/4末</v>
      </c>
      <c r="B27" s="9" t="str">
        <f t="shared" si="2"/>
        <v>平成12/4末</v>
      </c>
      <c r="C27" s="16">
        <v>25</v>
      </c>
      <c r="D27" s="16">
        <v>23</v>
      </c>
      <c r="E27" s="17" t="s">
        <v>62</v>
      </c>
      <c r="F27" s="16">
        <v>305</v>
      </c>
      <c r="G27" s="16"/>
      <c r="H27" s="16">
        <v>316</v>
      </c>
      <c r="I27" s="16"/>
      <c r="J27" s="16">
        <v>621</v>
      </c>
      <c r="K27" s="16"/>
      <c r="L27" s="16">
        <v>204</v>
      </c>
      <c r="M27" s="6" t="s">
        <v>303</v>
      </c>
    </row>
    <row r="28" spans="1:13" x14ac:dyDescent="0.2">
      <c r="A28" s="7" t="str">
        <f t="shared" si="2"/>
        <v>2000/4末</v>
      </c>
      <c r="B28" s="7" t="str">
        <f t="shared" si="2"/>
        <v>平成12/4末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477</v>
      </c>
      <c r="I28" s="14"/>
      <c r="J28" s="14">
        <v>882</v>
      </c>
      <c r="K28" s="14"/>
      <c r="L28" s="14">
        <v>312</v>
      </c>
      <c r="M28" s="8" t="s">
        <v>303</v>
      </c>
    </row>
    <row r="29" spans="1:13" x14ac:dyDescent="0.2">
      <c r="A29" s="9" t="str">
        <f t="shared" si="2"/>
        <v>2000/4末</v>
      </c>
      <c r="B29" s="9" t="str">
        <f t="shared" si="2"/>
        <v>平成12/4末</v>
      </c>
      <c r="C29" s="16">
        <v>27</v>
      </c>
      <c r="D29" s="16">
        <v>25</v>
      </c>
      <c r="E29" s="17" t="s">
        <v>64</v>
      </c>
      <c r="F29" s="16">
        <v>246</v>
      </c>
      <c r="G29" s="16"/>
      <c r="H29" s="16">
        <v>292</v>
      </c>
      <c r="I29" s="16"/>
      <c r="J29" s="16">
        <v>538</v>
      </c>
      <c r="K29" s="16"/>
      <c r="L29" s="16">
        <v>211</v>
      </c>
      <c r="M29" s="6" t="s">
        <v>303</v>
      </c>
    </row>
    <row r="30" spans="1:13" x14ac:dyDescent="0.2">
      <c r="A30" s="7" t="str">
        <f t="shared" si="2"/>
        <v>2000/4末</v>
      </c>
      <c r="B30" s="7" t="str">
        <f t="shared" si="2"/>
        <v>平成12/4末</v>
      </c>
      <c r="C30" s="14">
        <v>28</v>
      </c>
      <c r="D30" s="14">
        <v>26</v>
      </c>
      <c r="E30" s="15" t="s">
        <v>65</v>
      </c>
      <c r="F30" s="14">
        <v>245</v>
      </c>
      <c r="G30" s="14"/>
      <c r="H30" s="14">
        <v>259</v>
      </c>
      <c r="I30" s="14"/>
      <c r="J30" s="14">
        <v>504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2000/4末</v>
      </c>
      <c r="B31" s="9" t="str">
        <f t="shared" si="2"/>
        <v>平成12/4末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2000/4末</v>
      </c>
      <c r="B32" s="7" t="str">
        <f t="shared" si="2"/>
        <v>平成12/4末</v>
      </c>
      <c r="C32" s="14">
        <v>30</v>
      </c>
      <c r="D32" s="14">
        <v>30</v>
      </c>
      <c r="E32" s="15" t="s">
        <v>68</v>
      </c>
      <c r="F32" s="14">
        <v>757</v>
      </c>
      <c r="G32" s="14"/>
      <c r="H32" s="14">
        <v>747</v>
      </c>
      <c r="I32" s="14"/>
      <c r="J32" s="14">
        <v>1504</v>
      </c>
      <c r="K32" s="14"/>
      <c r="L32" s="14">
        <v>545</v>
      </c>
      <c r="M32" s="8" t="s">
        <v>303</v>
      </c>
    </row>
    <row r="33" spans="1:13" x14ac:dyDescent="0.2">
      <c r="A33" s="9" t="str">
        <f t="shared" si="2"/>
        <v>2000/4末</v>
      </c>
      <c r="B33" s="9" t="str">
        <f t="shared" si="2"/>
        <v>平成12/4末</v>
      </c>
      <c r="C33" s="16">
        <v>31</v>
      </c>
      <c r="D33" s="16">
        <v>31</v>
      </c>
      <c r="E33" s="17" t="s">
        <v>69</v>
      </c>
      <c r="F33" s="16">
        <v>854</v>
      </c>
      <c r="G33" s="16"/>
      <c r="H33" s="16">
        <v>860</v>
      </c>
      <c r="I33" s="16"/>
      <c r="J33" s="16">
        <v>1714</v>
      </c>
      <c r="K33" s="16"/>
      <c r="L33" s="16">
        <v>655</v>
      </c>
      <c r="M33" s="6" t="s">
        <v>303</v>
      </c>
    </row>
    <row r="34" spans="1:13" x14ac:dyDescent="0.2">
      <c r="A34" s="7" t="str">
        <f t="shared" si="2"/>
        <v>2000/4末</v>
      </c>
      <c r="B34" s="7" t="str">
        <f t="shared" si="2"/>
        <v>平成12/4末</v>
      </c>
      <c r="C34" s="14">
        <v>32</v>
      </c>
      <c r="D34" s="14">
        <v>32</v>
      </c>
      <c r="E34" s="15" t="s">
        <v>70</v>
      </c>
      <c r="F34" s="14">
        <v>23</v>
      </c>
      <c r="G34" s="14"/>
      <c r="H34" s="14">
        <v>24</v>
      </c>
      <c r="I34" s="14"/>
      <c r="J34" s="14">
        <v>47</v>
      </c>
      <c r="K34" s="14"/>
      <c r="L34" s="14">
        <v>16</v>
      </c>
      <c r="M34" s="8" t="s">
        <v>303</v>
      </c>
    </row>
    <row r="35" spans="1:13" x14ac:dyDescent="0.2">
      <c r="A35" s="9" t="str">
        <f t="shared" si="2"/>
        <v>2000/4末</v>
      </c>
      <c r="B35" s="9" t="str">
        <f t="shared" si="2"/>
        <v>平成12/4末</v>
      </c>
      <c r="C35" s="16">
        <v>33</v>
      </c>
      <c r="D35" s="16">
        <v>33</v>
      </c>
      <c r="E35" s="17" t="s">
        <v>71</v>
      </c>
      <c r="F35" s="16">
        <v>266</v>
      </c>
      <c r="G35" s="16"/>
      <c r="H35" s="16">
        <v>269</v>
      </c>
      <c r="I35" s="16"/>
      <c r="J35" s="16">
        <v>535</v>
      </c>
      <c r="K35" s="16"/>
      <c r="L35" s="16">
        <v>166</v>
      </c>
      <c r="M35" s="6" t="s">
        <v>303</v>
      </c>
    </row>
    <row r="36" spans="1:13" x14ac:dyDescent="0.2">
      <c r="A36" s="7" t="str">
        <f t="shared" si="2"/>
        <v>2000/4末</v>
      </c>
      <c r="B36" s="7" t="str">
        <f t="shared" si="2"/>
        <v>平成12/4末</v>
      </c>
      <c r="C36" s="14">
        <v>34</v>
      </c>
      <c r="D36" s="14">
        <v>34</v>
      </c>
      <c r="E36" s="15" t="s">
        <v>72</v>
      </c>
      <c r="F36" s="14">
        <v>370</v>
      </c>
      <c r="G36" s="14"/>
      <c r="H36" s="14">
        <v>301</v>
      </c>
      <c r="I36" s="14"/>
      <c r="J36" s="14">
        <v>671</v>
      </c>
      <c r="K36" s="14"/>
      <c r="L36" s="14">
        <v>255</v>
      </c>
      <c r="M36" s="8" t="s">
        <v>303</v>
      </c>
    </row>
    <row r="37" spans="1:13" x14ac:dyDescent="0.2">
      <c r="A37" s="9" t="str">
        <f t="shared" ref="A37:B52" si="3">A36</f>
        <v>2000/4末</v>
      </c>
      <c r="B37" s="9" t="str">
        <f t="shared" si="3"/>
        <v>平成12/4末</v>
      </c>
      <c r="C37" s="16">
        <v>35</v>
      </c>
      <c r="D37" s="16">
        <v>35</v>
      </c>
      <c r="E37" s="17" t="s">
        <v>73</v>
      </c>
      <c r="F37" s="16">
        <v>297</v>
      </c>
      <c r="G37" s="16"/>
      <c r="H37" s="16">
        <v>280</v>
      </c>
      <c r="I37" s="16"/>
      <c r="J37" s="16">
        <v>577</v>
      </c>
      <c r="K37" s="16"/>
      <c r="L37" s="16">
        <v>183</v>
      </c>
      <c r="M37" s="6" t="s">
        <v>303</v>
      </c>
    </row>
    <row r="38" spans="1:13" x14ac:dyDescent="0.2">
      <c r="A38" s="7" t="str">
        <f t="shared" si="3"/>
        <v>2000/4末</v>
      </c>
      <c r="B38" s="7" t="str">
        <f t="shared" si="3"/>
        <v>平成12/4末</v>
      </c>
      <c r="C38" s="14">
        <v>36</v>
      </c>
      <c r="D38" s="14">
        <v>36</v>
      </c>
      <c r="E38" s="15" t="s">
        <v>74</v>
      </c>
      <c r="F38" s="14">
        <v>73</v>
      </c>
      <c r="G38" s="14"/>
      <c r="H38" s="14">
        <v>54</v>
      </c>
      <c r="I38" s="14"/>
      <c r="J38" s="14">
        <v>127</v>
      </c>
      <c r="K38" s="14"/>
      <c r="L38" s="14">
        <v>58</v>
      </c>
      <c r="M38" s="8" t="s">
        <v>303</v>
      </c>
    </row>
    <row r="39" spans="1:13" x14ac:dyDescent="0.2">
      <c r="A39" s="9" t="str">
        <f t="shared" si="3"/>
        <v>2000/4末</v>
      </c>
      <c r="B39" s="9" t="str">
        <f t="shared" si="3"/>
        <v>平成12/4末</v>
      </c>
      <c r="C39" s="16">
        <v>37</v>
      </c>
      <c r="D39" s="16">
        <v>37</v>
      </c>
      <c r="E39" s="17" t="s">
        <v>75</v>
      </c>
      <c r="F39" s="16">
        <v>287</v>
      </c>
      <c r="G39" s="16"/>
      <c r="H39" s="16">
        <v>273</v>
      </c>
      <c r="I39" s="16"/>
      <c r="J39" s="16">
        <v>560</v>
      </c>
      <c r="K39" s="16"/>
      <c r="L39" s="16">
        <v>175</v>
      </c>
      <c r="M39" s="6" t="s">
        <v>303</v>
      </c>
    </row>
    <row r="40" spans="1:13" x14ac:dyDescent="0.2">
      <c r="A40" s="7" t="str">
        <f t="shared" si="3"/>
        <v>2000/4末</v>
      </c>
      <c r="B40" s="7" t="str">
        <f t="shared" si="3"/>
        <v>平成12/4末</v>
      </c>
      <c r="C40" s="14">
        <v>38</v>
      </c>
      <c r="D40" s="14">
        <v>38</v>
      </c>
      <c r="E40" s="15" t="s">
        <v>76</v>
      </c>
      <c r="F40" s="14">
        <v>333</v>
      </c>
      <c r="G40" s="14"/>
      <c r="H40" s="14">
        <v>314</v>
      </c>
      <c r="I40" s="14"/>
      <c r="J40" s="14">
        <v>647</v>
      </c>
      <c r="K40" s="14"/>
      <c r="L40" s="14">
        <v>210</v>
      </c>
      <c r="M40" s="8" t="s">
        <v>303</v>
      </c>
    </row>
    <row r="41" spans="1:13" x14ac:dyDescent="0.2">
      <c r="A41" s="9" t="str">
        <f t="shared" si="3"/>
        <v>2000/4末</v>
      </c>
      <c r="B41" s="9" t="str">
        <f t="shared" si="3"/>
        <v>平成12/4末</v>
      </c>
      <c r="C41" s="16">
        <v>39</v>
      </c>
      <c r="D41" s="16">
        <v>39</v>
      </c>
      <c r="E41" s="17" t="s">
        <v>77</v>
      </c>
      <c r="F41" s="16">
        <v>134</v>
      </c>
      <c r="G41" s="16"/>
      <c r="H41" s="16">
        <v>126</v>
      </c>
      <c r="I41" s="16"/>
      <c r="J41" s="16">
        <v>260</v>
      </c>
      <c r="K41" s="16"/>
      <c r="L41" s="16">
        <v>91</v>
      </c>
      <c r="M41" s="6" t="s">
        <v>303</v>
      </c>
    </row>
    <row r="42" spans="1:13" x14ac:dyDescent="0.2">
      <c r="A42" s="7" t="str">
        <f t="shared" si="3"/>
        <v>2000/4末</v>
      </c>
      <c r="B42" s="7" t="str">
        <f t="shared" si="3"/>
        <v>平成12/4末</v>
      </c>
      <c r="C42" s="14">
        <v>40</v>
      </c>
      <c r="D42" s="14">
        <v>40</v>
      </c>
      <c r="E42" s="15" t="s">
        <v>619</v>
      </c>
      <c r="F42" s="14">
        <v>157</v>
      </c>
      <c r="G42" s="14"/>
      <c r="H42" s="14">
        <v>171</v>
      </c>
      <c r="I42" s="14"/>
      <c r="J42" s="14">
        <v>328</v>
      </c>
      <c r="K42" s="14"/>
      <c r="L42" s="14">
        <v>120</v>
      </c>
      <c r="M42" s="8" t="s">
        <v>303</v>
      </c>
    </row>
    <row r="43" spans="1:13" x14ac:dyDescent="0.2">
      <c r="A43" s="9" t="str">
        <f t="shared" si="3"/>
        <v>2000/4末</v>
      </c>
      <c r="B43" s="9" t="str">
        <f t="shared" si="3"/>
        <v>平成12/4末</v>
      </c>
      <c r="C43" s="16">
        <v>41</v>
      </c>
      <c r="D43" s="16">
        <v>41</v>
      </c>
      <c r="E43" s="17" t="s">
        <v>620</v>
      </c>
      <c r="F43" s="16">
        <v>183</v>
      </c>
      <c r="G43" s="16"/>
      <c r="H43" s="16">
        <v>205</v>
      </c>
      <c r="I43" s="16"/>
      <c r="J43" s="16">
        <v>388</v>
      </c>
      <c r="K43" s="16"/>
      <c r="L43" s="16">
        <v>136</v>
      </c>
      <c r="M43" s="6" t="s">
        <v>303</v>
      </c>
    </row>
    <row r="44" spans="1:13" x14ac:dyDescent="0.2">
      <c r="A44" s="7" t="str">
        <f t="shared" si="3"/>
        <v>2000/4末</v>
      </c>
      <c r="B44" s="7" t="str">
        <f t="shared" si="3"/>
        <v>平成12/4末</v>
      </c>
      <c r="C44" s="14">
        <v>42</v>
      </c>
      <c r="D44" s="14">
        <v>42</v>
      </c>
      <c r="E44" s="15" t="s">
        <v>78</v>
      </c>
      <c r="F44" s="14">
        <v>257</v>
      </c>
      <c r="G44" s="14"/>
      <c r="H44" s="14">
        <v>316</v>
      </c>
      <c r="I44" s="14"/>
      <c r="J44" s="14">
        <v>573</v>
      </c>
      <c r="K44" s="14"/>
      <c r="L44" s="14">
        <v>203</v>
      </c>
      <c r="M44" s="8" t="s">
        <v>303</v>
      </c>
    </row>
    <row r="45" spans="1:13" x14ac:dyDescent="0.2">
      <c r="A45" s="9" t="str">
        <f t="shared" si="3"/>
        <v>2000/4末</v>
      </c>
      <c r="B45" s="9" t="str">
        <f t="shared" si="3"/>
        <v>平成12/4末</v>
      </c>
      <c r="C45" s="16">
        <v>43</v>
      </c>
      <c r="D45" s="16">
        <v>43</v>
      </c>
      <c r="E45" s="17" t="s">
        <v>79</v>
      </c>
      <c r="F45" s="16">
        <v>358</v>
      </c>
      <c r="G45" s="16"/>
      <c r="H45" s="16">
        <v>380</v>
      </c>
      <c r="I45" s="16"/>
      <c r="J45" s="16">
        <v>738</v>
      </c>
      <c r="K45" s="16"/>
      <c r="L45" s="16">
        <v>250</v>
      </c>
      <c r="M45" s="6" t="s">
        <v>303</v>
      </c>
    </row>
    <row r="46" spans="1:13" x14ac:dyDescent="0.2">
      <c r="A46" s="7" t="str">
        <f t="shared" si="3"/>
        <v>2000/4末</v>
      </c>
      <c r="B46" s="7" t="str">
        <f t="shared" si="3"/>
        <v>平成12/4末</v>
      </c>
      <c r="C46" s="14">
        <v>44</v>
      </c>
      <c r="D46" s="14">
        <v>44</v>
      </c>
      <c r="E46" s="15" t="s">
        <v>80</v>
      </c>
      <c r="F46" s="14">
        <v>59</v>
      </c>
      <c r="G46" s="14"/>
      <c r="H46" s="14">
        <v>76</v>
      </c>
      <c r="I46" s="14"/>
      <c r="J46" s="14">
        <v>135</v>
      </c>
      <c r="K46" s="14"/>
      <c r="L46" s="14">
        <v>49</v>
      </c>
      <c r="M46" s="8" t="s">
        <v>303</v>
      </c>
    </row>
    <row r="47" spans="1:13" x14ac:dyDescent="0.2">
      <c r="A47" s="9" t="str">
        <f t="shared" si="3"/>
        <v>2000/4末</v>
      </c>
      <c r="B47" s="9" t="str">
        <f t="shared" si="3"/>
        <v>平成12/4末</v>
      </c>
      <c r="C47" s="16">
        <v>45</v>
      </c>
      <c r="D47" s="16">
        <v>45</v>
      </c>
      <c r="E47" s="17" t="s">
        <v>81</v>
      </c>
      <c r="F47" s="16">
        <v>226</v>
      </c>
      <c r="G47" s="16"/>
      <c r="H47" s="16">
        <v>259</v>
      </c>
      <c r="I47" s="16"/>
      <c r="J47" s="16">
        <v>485</v>
      </c>
      <c r="K47" s="16"/>
      <c r="L47" s="16">
        <v>164</v>
      </c>
      <c r="M47" s="6" t="s">
        <v>303</v>
      </c>
    </row>
    <row r="48" spans="1:13" x14ac:dyDescent="0.2">
      <c r="A48" s="7" t="str">
        <f t="shared" si="3"/>
        <v>2000/4末</v>
      </c>
      <c r="B48" s="7" t="str">
        <f t="shared" si="3"/>
        <v>平成12/4末</v>
      </c>
      <c r="C48" s="14">
        <v>46</v>
      </c>
      <c r="D48" s="14">
        <v>46</v>
      </c>
      <c r="E48" s="15" t="s">
        <v>82</v>
      </c>
      <c r="F48" s="14">
        <v>95</v>
      </c>
      <c r="G48" s="14"/>
      <c r="H48" s="14">
        <v>143</v>
      </c>
      <c r="I48" s="14"/>
      <c r="J48" s="14">
        <v>238</v>
      </c>
      <c r="K48" s="14"/>
      <c r="L48" s="14">
        <v>133</v>
      </c>
      <c r="M48" s="8" t="s">
        <v>303</v>
      </c>
    </row>
    <row r="49" spans="1:13" x14ac:dyDescent="0.2">
      <c r="A49" s="9" t="str">
        <f t="shared" si="3"/>
        <v>2000/4末</v>
      </c>
      <c r="B49" s="9" t="str">
        <f t="shared" si="3"/>
        <v>平成12/4末</v>
      </c>
      <c r="C49" s="16">
        <v>47</v>
      </c>
      <c r="D49" s="16">
        <v>47</v>
      </c>
      <c r="E49" s="17" t="s">
        <v>83</v>
      </c>
      <c r="F49" s="16">
        <v>185</v>
      </c>
      <c r="G49" s="16"/>
      <c r="H49" s="16">
        <v>219</v>
      </c>
      <c r="I49" s="16"/>
      <c r="J49" s="16">
        <v>404</v>
      </c>
      <c r="K49" s="16"/>
      <c r="L49" s="16">
        <v>120</v>
      </c>
      <c r="M49" s="6" t="s">
        <v>303</v>
      </c>
    </row>
    <row r="50" spans="1:13" x14ac:dyDescent="0.2">
      <c r="A50" s="7" t="str">
        <f t="shared" si="3"/>
        <v>2000/4末</v>
      </c>
      <c r="B50" s="7" t="str">
        <f t="shared" si="3"/>
        <v>平成12/4末</v>
      </c>
      <c r="C50" s="14">
        <v>48</v>
      </c>
      <c r="D50" s="14">
        <v>48</v>
      </c>
      <c r="E50" s="15" t="s">
        <v>84</v>
      </c>
      <c r="F50" s="14">
        <v>254</v>
      </c>
      <c r="G50" s="14"/>
      <c r="H50" s="14">
        <v>265</v>
      </c>
      <c r="I50" s="14"/>
      <c r="J50" s="14">
        <v>519</v>
      </c>
      <c r="K50" s="14"/>
      <c r="L50" s="14">
        <v>169</v>
      </c>
      <c r="M50" s="8" t="s">
        <v>303</v>
      </c>
    </row>
    <row r="51" spans="1:13" x14ac:dyDescent="0.2">
      <c r="A51" s="9" t="str">
        <f t="shared" si="3"/>
        <v>2000/4末</v>
      </c>
      <c r="B51" s="9" t="str">
        <f t="shared" si="3"/>
        <v>平成12/4末</v>
      </c>
      <c r="C51" s="16">
        <v>49</v>
      </c>
      <c r="D51" s="16">
        <v>49</v>
      </c>
      <c r="E51" s="17" t="s">
        <v>85</v>
      </c>
      <c r="F51" s="16">
        <v>127</v>
      </c>
      <c r="G51" s="16"/>
      <c r="H51" s="16">
        <v>133</v>
      </c>
      <c r="I51" s="16"/>
      <c r="J51" s="16">
        <v>260</v>
      </c>
      <c r="K51" s="16"/>
      <c r="L51" s="16">
        <v>98</v>
      </c>
      <c r="M51" s="6" t="s">
        <v>303</v>
      </c>
    </row>
    <row r="52" spans="1:13" x14ac:dyDescent="0.2">
      <c r="A52" s="7" t="str">
        <f t="shared" si="3"/>
        <v>2000/4末</v>
      </c>
      <c r="B52" s="7" t="str">
        <f t="shared" si="3"/>
        <v>平成12/4末</v>
      </c>
      <c r="C52" s="14">
        <v>50</v>
      </c>
      <c r="D52" s="14">
        <v>50</v>
      </c>
      <c r="E52" s="15" t="s">
        <v>86</v>
      </c>
      <c r="F52" s="14">
        <v>0</v>
      </c>
      <c r="G52" s="14"/>
      <c r="H52" s="14">
        <v>0</v>
      </c>
      <c r="I52" s="14"/>
      <c r="J52" s="14">
        <v>0</v>
      </c>
      <c r="K52" s="14"/>
      <c r="L52" s="14">
        <v>0</v>
      </c>
      <c r="M52" s="8" t="s">
        <v>303</v>
      </c>
    </row>
    <row r="53" spans="1:13" x14ac:dyDescent="0.2">
      <c r="A53" s="9" t="str">
        <f t="shared" ref="A53:B68" si="4">A52</f>
        <v>2000/4末</v>
      </c>
      <c r="B53" s="9" t="str">
        <f t="shared" si="4"/>
        <v>平成12/4末</v>
      </c>
      <c r="C53" s="16">
        <v>51</v>
      </c>
      <c r="D53" s="16">
        <v>51</v>
      </c>
      <c r="E53" s="17" t="s">
        <v>87</v>
      </c>
      <c r="F53" s="16">
        <v>170</v>
      </c>
      <c r="G53" s="16"/>
      <c r="H53" s="16">
        <v>154</v>
      </c>
      <c r="I53" s="16"/>
      <c r="J53" s="16">
        <v>324</v>
      </c>
      <c r="K53" s="16"/>
      <c r="L53" s="16">
        <v>112</v>
      </c>
      <c r="M53" s="6" t="s">
        <v>303</v>
      </c>
    </row>
    <row r="54" spans="1:13" x14ac:dyDescent="0.2">
      <c r="A54" s="7" t="str">
        <f t="shared" si="4"/>
        <v>2000/4末</v>
      </c>
      <c r="B54" s="7" t="str">
        <f t="shared" si="4"/>
        <v>平成12/4末</v>
      </c>
      <c r="C54" s="14">
        <v>52</v>
      </c>
      <c r="D54" s="14">
        <v>52</v>
      </c>
      <c r="E54" s="15" t="s">
        <v>88</v>
      </c>
      <c r="F54" s="14">
        <v>20</v>
      </c>
      <c r="G54" s="14"/>
      <c r="H54" s="14">
        <v>23</v>
      </c>
      <c r="I54" s="14"/>
      <c r="J54" s="14">
        <v>43</v>
      </c>
      <c r="K54" s="14"/>
      <c r="L54" s="14">
        <v>9</v>
      </c>
      <c r="M54" s="8" t="s">
        <v>303</v>
      </c>
    </row>
    <row r="55" spans="1:13" x14ac:dyDescent="0.2">
      <c r="A55" s="9" t="str">
        <f t="shared" si="4"/>
        <v>2000/4末</v>
      </c>
      <c r="B55" s="9" t="str">
        <f t="shared" si="4"/>
        <v>平成12/4末</v>
      </c>
      <c r="C55" s="16">
        <v>53</v>
      </c>
      <c r="D55" s="16">
        <v>53</v>
      </c>
      <c r="E55" s="17" t="s">
        <v>89</v>
      </c>
      <c r="F55" s="16">
        <v>91</v>
      </c>
      <c r="G55" s="16"/>
      <c r="H55" s="16">
        <v>77</v>
      </c>
      <c r="I55" s="16"/>
      <c r="J55" s="16">
        <v>168</v>
      </c>
      <c r="K55" s="16"/>
      <c r="L55" s="16">
        <v>47</v>
      </c>
      <c r="M55" s="6" t="s">
        <v>303</v>
      </c>
    </row>
    <row r="56" spans="1:13" x14ac:dyDescent="0.2">
      <c r="A56" s="7" t="str">
        <f t="shared" si="4"/>
        <v>2000/4末</v>
      </c>
      <c r="B56" s="7" t="str">
        <f t="shared" si="4"/>
        <v>平成12/4末</v>
      </c>
      <c r="C56" s="14">
        <v>54</v>
      </c>
      <c r="D56" s="14">
        <v>54</v>
      </c>
      <c r="E56" s="15" t="s">
        <v>90</v>
      </c>
      <c r="F56" s="14">
        <v>232</v>
      </c>
      <c r="G56" s="14"/>
      <c r="H56" s="14">
        <v>260</v>
      </c>
      <c r="I56" s="14"/>
      <c r="J56" s="14">
        <v>492</v>
      </c>
      <c r="K56" s="14"/>
      <c r="L56" s="14">
        <v>142</v>
      </c>
      <c r="M56" s="8" t="s">
        <v>303</v>
      </c>
    </row>
    <row r="57" spans="1:13" x14ac:dyDescent="0.2">
      <c r="A57" s="9" t="str">
        <f t="shared" si="4"/>
        <v>2000/4末</v>
      </c>
      <c r="B57" s="9" t="str">
        <f t="shared" si="4"/>
        <v>平成12/4末</v>
      </c>
      <c r="C57" s="16">
        <v>55</v>
      </c>
      <c r="D57" s="16">
        <v>55</v>
      </c>
      <c r="E57" s="17" t="s">
        <v>91</v>
      </c>
      <c r="F57" s="16">
        <v>365</v>
      </c>
      <c r="G57" s="16"/>
      <c r="H57" s="16">
        <v>339</v>
      </c>
      <c r="I57" s="16"/>
      <c r="J57" s="16">
        <v>704</v>
      </c>
      <c r="K57" s="16"/>
      <c r="L57" s="16">
        <v>261</v>
      </c>
      <c r="M57" s="6" t="s">
        <v>303</v>
      </c>
    </row>
    <row r="58" spans="1:13" x14ac:dyDescent="0.2">
      <c r="A58" s="7" t="str">
        <f t="shared" si="4"/>
        <v>2000/4末</v>
      </c>
      <c r="B58" s="7" t="str">
        <f t="shared" si="4"/>
        <v>平成12/4末</v>
      </c>
      <c r="C58" s="14">
        <v>56</v>
      </c>
      <c r="D58" s="14">
        <v>56</v>
      </c>
      <c r="E58" s="15" t="s">
        <v>621</v>
      </c>
      <c r="F58" s="14">
        <v>0</v>
      </c>
      <c r="G58" s="14"/>
      <c r="H58" s="14">
        <v>0</v>
      </c>
      <c r="I58" s="14"/>
      <c r="J58" s="14">
        <v>0</v>
      </c>
      <c r="K58" s="14"/>
      <c r="L58" s="14">
        <v>0</v>
      </c>
      <c r="M58" s="8" t="s">
        <v>303</v>
      </c>
    </row>
    <row r="59" spans="1:13" x14ac:dyDescent="0.2">
      <c r="A59" s="9" t="str">
        <f t="shared" si="4"/>
        <v>2000/4末</v>
      </c>
      <c r="B59" s="9" t="str">
        <f t="shared" si="4"/>
        <v>平成12/4末</v>
      </c>
      <c r="C59" s="16">
        <v>57</v>
      </c>
      <c r="D59" s="16">
        <v>57</v>
      </c>
      <c r="E59" s="17" t="s">
        <v>92</v>
      </c>
      <c r="F59" s="16">
        <v>79</v>
      </c>
      <c r="G59" s="16"/>
      <c r="H59" s="16">
        <v>80</v>
      </c>
      <c r="I59" s="16"/>
      <c r="J59" s="16">
        <v>159</v>
      </c>
      <c r="K59" s="16"/>
      <c r="L59" s="16">
        <v>57</v>
      </c>
      <c r="M59" s="6" t="s">
        <v>303</v>
      </c>
    </row>
    <row r="60" spans="1:13" x14ac:dyDescent="0.2">
      <c r="A60" s="7" t="str">
        <f t="shared" si="4"/>
        <v>2000/4末</v>
      </c>
      <c r="B60" s="7" t="str">
        <f t="shared" si="4"/>
        <v>平成12/4末</v>
      </c>
      <c r="C60" s="14">
        <v>58</v>
      </c>
      <c r="D60" s="14">
        <v>58</v>
      </c>
      <c r="E60" s="15" t="s">
        <v>93</v>
      </c>
      <c r="F60" s="14">
        <v>183</v>
      </c>
      <c r="G60" s="14"/>
      <c r="H60" s="14">
        <v>165</v>
      </c>
      <c r="I60" s="14"/>
      <c r="J60" s="14">
        <v>348</v>
      </c>
      <c r="K60" s="14"/>
      <c r="L60" s="14">
        <v>100</v>
      </c>
      <c r="M60" s="8" t="s">
        <v>303</v>
      </c>
    </row>
    <row r="61" spans="1:13" x14ac:dyDescent="0.2">
      <c r="A61" s="9" t="str">
        <f t="shared" si="4"/>
        <v>2000/4末</v>
      </c>
      <c r="B61" s="9" t="str">
        <f t="shared" si="4"/>
        <v>平成12/4末</v>
      </c>
      <c r="C61" s="16">
        <v>59</v>
      </c>
      <c r="D61" s="16">
        <v>59</v>
      </c>
      <c r="E61" s="17" t="s">
        <v>94</v>
      </c>
      <c r="F61" s="16">
        <v>265</v>
      </c>
      <c r="G61" s="16"/>
      <c r="H61" s="16">
        <v>273</v>
      </c>
      <c r="I61" s="16"/>
      <c r="J61" s="16">
        <v>538</v>
      </c>
      <c r="K61" s="16"/>
      <c r="L61" s="16">
        <v>160</v>
      </c>
      <c r="M61" s="6" t="s">
        <v>303</v>
      </c>
    </row>
    <row r="62" spans="1:13" x14ac:dyDescent="0.2">
      <c r="A62" s="7" t="str">
        <f t="shared" si="4"/>
        <v>2000/4末</v>
      </c>
      <c r="B62" s="7" t="str">
        <f t="shared" si="4"/>
        <v>平成12/4末</v>
      </c>
      <c r="C62" s="14">
        <v>60</v>
      </c>
      <c r="D62" s="14">
        <v>60</v>
      </c>
      <c r="E62" s="15" t="s">
        <v>95</v>
      </c>
      <c r="F62" s="14">
        <v>345</v>
      </c>
      <c r="G62" s="14"/>
      <c r="H62" s="14">
        <v>365</v>
      </c>
      <c r="I62" s="14"/>
      <c r="J62" s="14">
        <v>710</v>
      </c>
      <c r="K62" s="14"/>
      <c r="L62" s="14">
        <v>263</v>
      </c>
      <c r="M62" s="8" t="s">
        <v>303</v>
      </c>
    </row>
    <row r="63" spans="1:13" x14ac:dyDescent="0.2">
      <c r="A63" s="9" t="str">
        <f t="shared" si="4"/>
        <v>2000/4末</v>
      </c>
      <c r="B63" s="9" t="str">
        <f t="shared" si="4"/>
        <v>平成12/4末</v>
      </c>
      <c r="C63" s="16">
        <v>61</v>
      </c>
      <c r="D63" s="16">
        <v>61</v>
      </c>
      <c r="E63" s="17" t="s">
        <v>96</v>
      </c>
      <c r="F63" s="16">
        <v>276</v>
      </c>
      <c r="G63" s="16"/>
      <c r="H63" s="16">
        <v>291</v>
      </c>
      <c r="I63" s="16"/>
      <c r="J63" s="16">
        <v>567</v>
      </c>
      <c r="K63" s="16"/>
      <c r="L63" s="16">
        <v>225</v>
      </c>
      <c r="M63" s="6" t="s">
        <v>303</v>
      </c>
    </row>
    <row r="64" spans="1:13" x14ac:dyDescent="0.2">
      <c r="A64" s="7" t="str">
        <f t="shared" si="4"/>
        <v>2000/4末</v>
      </c>
      <c r="B64" s="7" t="str">
        <f t="shared" si="4"/>
        <v>平成12/4末</v>
      </c>
      <c r="C64" s="14">
        <v>62</v>
      </c>
      <c r="D64" s="14">
        <v>62</v>
      </c>
      <c r="E64" s="15" t="s">
        <v>97</v>
      </c>
      <c r="F64" s="14">
        <v>64</v>
      </c>
      <c r="G64" s="14"/>
      <c r="H64" s="14">
        <v>49</v>
      </c>
      <c r="I64" s="14"/>
      <c r="J64" s="14">
        <v>113</v>
      </c>
      <c r="K64" s="14"/>
      <c r="L64" s="14">
        <v>62</v>
      </c>
      <c r="M64" s="8" t="s">
        <v>303</v>
      </c>
    </row>
    <row r="65" spans="1:13" x14ac:dyDescent="0.2">
      <c r="A65" s="9" t="str">
        <f t="shared" si="4"/>
        <v>2000/4末</v>
      </c>
      <c r="B65" s="9" t="str">
        <f t="shared" si="4"/>
        <v>平成12/4末</v>
      </c>
      <c r="C65" s="16">
        <v>63</v>
      </c>
      <c r="D65" s="16">
        <v>63</v>
      </c>
      <c r="E65" s="17" t="s">
        <v>98</v>
      </c>
      <c r="F65" s="16">
        <v>506</v>
      </c>
      <c r="G65" s="16"/>
      <c r="H65" s="16">
        <v>482</v>
      </c>
      <c r="I65" s="16"/>
      <c r="J65" s="16">
        <v>988</v>
      </c>
      <c r="K65" s="16"/>
      <c r="L65" s="16">
        <v>368</v>
      </c>
      <c r="M65" s="6" t="s">
        <v>303</v>
      </c>
    </row>
    <row r="66" spans="1:13" x14ac:dyDescent="0.2">
      <c r="A66" s="7" t="str">
        <f t="shared" si="4"/>
        <v>2000/4末</v>
      </c>
      <c r="B66" s="7" t="str">
        <f t="shared" si="4"/>
        <v>平成12/4末</v>
      </c>
      <c r="C66" s="14">
        <v>64</v>
      </c>
      <c r="D66" s="14">
        <v>64</v>
      </c>
      <c r="E66" s="15" t="s">
        <v>99</v>
      </c>
      <c r="F66" s="14">
        <v>393</v>
      </c>
      <c r="G66" s="14"/>
      <c r="H66" s="14">
        <v>377</v>
      </c>
      <c r="I66" s="14"/>
      <c r="J66" s="14">
        <v>770</v>
      </c>
      <c r="K66" s="14"/>
      <c r="L66" s="14">
        <v>271</v>
      </c>
      <c r="M66" s="8" t="s">
        <v>303</v>
      </c>
    </row>
    <row r="67" spans="1:13" x14ac:dyDescent="0.2">
      <c r="A67" s="9" t="str">
        <f t="shared" si="4"/>
        <v>2000/4末</v>
      </c>
      <c r="B67" s="9" t="str">
        <f t="shared" si="4"/>
        <v>平成12/4末</v>
      </c>
      <c r="C67" s="16">
        <v>65</v>
      </c>
      <c r="D67" s="16">
        <v>65</v>
      </c>
      <c r="E67" s="17" t="s">
        <v>100</v>
      </c>
      <c r="F67" s="16">
        <v>20</v>
      </c>
      <c r="G67" s="16"/>
      <c r="H67" s="16">
        <v>14</v>
      </c>
      <c r="I67" s="16"/>
      <c r="J67" s="16">
        <v>34</v>
      </c>
      <c r="K67" s="16"/>
      <c r="L67" s="16">
        <v>34</v>
      </c>
      <c r="M67" s="6" t="s">
        <v>303</v>
      </c>
    </row>
    <row r="68" spans="1:13" x14ac:dyDescent="0.2">
      <c r="A68" s="7" t="str">
        <f t="shared" si="4"/>
        <v>2000/4末</v>
      </c>
      <c r="B68" s="7" t="str">
        <f t="shared" si="4"/>
        <v>平成12/4末</v>
      </c>
      <c r="C68" s="14">
        <v>66</v>
      </c>
      <c r="D68" s="14">
        <v>66</v>
      </c>
      <c r="E68" s="15" t="s">
        <v>101</v>
      </c>
      <c r="F68" s="14">
        <v>137</v>
      </c>
      <c r="G68" s="14"/>
      <c r="H68" s="14">
        <v>148</v>
      </c>
      <c r="I68" s="14"/>
      <c r="J68" s="14">
        <v>285</v>
      </c>
      <c r="K68" s="14"/>
      <c r="L68" s="14">
        <v>92</v>
      </c>
      <c r="M68" s="8" t="s">
        <v>303</v>
      </c>
    </row>
    <row r="69" spans="1:13" x14ac:dyDescent="0.2">
      <c r="A69" s="9" t="str">
        <f t="shared" ref="A69:B84" si="5">A68</f>
        <v>2000/4末</v>
      </c>
      <c r="B69" s="9" t="str">
        <f t="shared" si="5"/>
        <v>平成12/4末</v>
      </c>
      <c r="C69" s="16">
        <v>67</v>
      </c>
      <c r="D69" s="16">
        <v>67</v>
      </c>
      <c r="E69" s="17" t="s">
        <v>102</v>
      </c>
      <c r="F69" s="16">
        <v>232</v>
      </c>
      <c r="G69" s="16"/>
      <c r="H69" s="16">
        <v>239</v>
      </c>
      <c r="I69" s="16"/>
      <c r="J69" s="16">
        <v>471</v>
      </c>
      <c r="K69" s="16"/>
      <c r="L69" s="16">
        <v>163</v>
      </c>
      <c r="M69" s="6" t="s">
        <v>303</v>
      </c>
    </row>
    <row r="70" spans="1:13" x14ac:dyDescent="0.2">
      <c r="A70" s="7" t="str">
        <f t="shared" si="5"/>
        <v>2000/4末</v>
      </c>
      <c r="B70" s="7" t="str">
        <f t="shared" si="5"/>
        <v>平成12/4末</v>
      </c>
      <c r="C70" s="14">
        <v>68</v>
      </c>
      <c r="D70" s="14">
        <v>68</v>
      </c>
      <c r="E70" s="15" t="s">
        <v>103</v>
      </c>
      <c r="F70" s="14">
        <v>419</v>
      </c>
      <c r="G70" s="14"/>
      <c r="H70" s="14">
        <v>389</v>
      </c>
      <c r="I70" s="14"/>
      <c r="J70" s="14">
        <v>808</v>
      </c>
      <c r="K70" s="14"/>
      <c r="L70" s="14">
        <v>306</v>
      </c>
      <c r="M70" s="8" t="s">
        <v>303</v>
      </c>
    </row>
    <row r="71" spans="1:13" x14ac:dyDescent="0.2">
      <c r="A71" s="9" t="str">
        <f t="shared" si="5"/>
        <v>2000/4末</v>
      </c>
      <c r="B71" s="9" t="str">
        <f t="shared" si="5"/>
        <v>平成12/4末</v>
      </c>
      <c r="C71" s="16">
        <v>69</v>
      </c>
      <c r="D71" s="16">
        <v>69</v>
      </c>
      <c r="E71" s="17" t="s">
        <v>104</v>
      </c>
      <c r="F71" s="16">
        <v>286</v>
      </c>
      <c r="G71" s="16"/>
      <c r="H71" s="16">
        <v>228</v>
      </c>
      <c r="I71" s="16"/>
      <c r="J71" s="16">
        <v>514</v>
      </c>
      <c r="K71" s="16"/>
      <c r="L71" s="16">
        <v>194</v>
      </c>
      <c r="M71" s="6" t="s">
        <v>303</v>
      </c>
    </row>
    <row r="72" spans="1:13" x14ac:dyDescent="0.2">
      <c r="A72" s="7" t="str">
        <f t="shared" si="5"/>
        <v>2000/4末</v>
      </c>
      <c r="B72" s="7" t="str">
        <f t="shared" si="5"/>
        <v>平成12/4末</v>
      </c>
      <c r="C72" s="14">
        <v>70</v>
      </c>
      <c r="D72" s="14">
        <v>70</v>
      </c>
      <c r="E72" s="15" t="s">
        <v>105</v>
      </c>
      <c r="F72" s="14">
        <v>120</v>
      </c>
      <c r="G72" s="14"/>
      <c r="H72" s="14">
        <v>109</v>
      </c>
      <c r="I72" s="14"/>
      <c r="J72" s="14">
        <v>229</v>
      </c>
      <c r="K72" s="14"/>
      <c r="L72" s="14">
        <v>89</v>
      </c>
      <c r="M72" s="8" t="s">
        <v>303</v>
      </c>
    </row>
    <row r="73" spans="1:13" x14ac:dyDescent="0.2">
      <c r="A73" s="9" t="str">
        <f t="shared" si="5"/>
        <v>2000/4末</v>
      </c>
      <c r="B73" s="9" t="str">
        <f t="shared" si="5"/>
        <v>平成12/4末</v>
      </c>
      <c r="C73" s="16">
        <v>71</v>
      </c>
      <c r="D73" s="16">
        <v>71</v>
      </c>
      <c r="E73" s="17" t="s">
        <v>106</v>
      </c>
      <c r="F73" s="16">
        <v>164</v>
      </c>
      <c r="G73" s="16"/>
      <c r="H73" s="16">
        <v>131</v>
      </c>
      <c r="I73" s="16"/>
      <c r="J73" s="16">
        <v>295</v>
      </c>
      <c r="K73" s="16"/>
      <c r="L73" s="16">
        <v>123</v>
      </c>
      <c r="M73" s="6" t="s">
        <v>303</v>
      </c>
    </row>
    <row r="74" spans="1:13" x14ac:dyDescent="0.2">
      <c r="A74" s="7" t="str">
        <f t="shared" si="5"/>
        <v>2000/4末</v>
      </c>
      <c r="B74" s="7" t="str">
        <f t="shared" si="5"/>
        <v>平成12/4末</v>
      </c>
      <c r="C74" s="14">
        <v>72</v>
      </c>
      <c r="D74" s="14">
        <v>72</v>
      </c>
      <c r="E74" s="15" t="s">
        <v>107</v>
      </c>
      <c r="F74" s="14">
        <v>275</v>
      </c>
      <c r="G74" s="14"/>
      <c r="H74" s="14">
        <v>307</v>
      </c>
      <c r="I74" s="14"/>
      <c r="J74" s="14">
        <v>582</v>
      </c>
      <c r="K74" s="14"/>
      <c r="L74" s="14">
        <v>234</v>
      </c>
      <c r="M74" s="8" t="s">
        <v>303</v>
      </c>
    </row>
    <row r="75" spans="1:13" x14ac:dyDescent="0.2">
      <c r="A75" s="9" t="str">
        <f t="shared" si="5"/>
        <v>2000/4末</v>
      </c>
      <c r="B75" s="9" t="str">
        <f t="shared" si="5"/>
        <v>平成12/4末</v>
      </c>
      <c r="C75" s="16">
        <v>73</v>
      </c>
      <c r="D75" s="16">
        <v>73</v>
      </c>
      <c r="E75" s="17" t="s">
        <v>108</v>
      </c>
      <c r="F75" s="16">
        <v>404</v>
      </c>
      <c r="G75" s="16"/>
      <c r="H75" s="16">
        <v>299</v>
      </c>
      <c r="I75" s="16"/>
      <c r="J75" s="16">
        <v>703</v>
      </c>
      <c r="K75" s="16"/>
      <c r="L75" s="16">
        <v>340</v>
      </c>
      <c r="M75" s="6" t="s">
        <v>303</v>
      </c>
    </row>
    <row r="76" spans="1:13" x14ac:dyDescent="0.2">
      <c r="A76" s="7" t="str">
        <f t="shared" si="5"/>
        <v>2000/4末</v>
      </c>
      <c r="B76" s="7" t="str">
        <f t="shared" si="5"/>
        <v>平成12/4末</v>
      </c>
      <c r="C76" s="14">
        <v>74</v>
      </c>
      <c r="D76" s="14">
        <v>74</v>
      </c>
      <c r="E76" s="15" t="s">
        <v>109</v>
      </c>
      <c r="F76" s="14">
        <v>319</v>
      </c>
      <c r="G76" s="14"/>
      <c r="H76" s="14">
        <v>336</v>
      </c>
      <c r="I76" s="14"/>
      <c r="J76" s="14">
        <v>655</v>
      </c>
      <c r="K76" s="14"/>
      <c r="L76" s="14">
        <v>217</v>
      </c>
      <c r="M76" s="8" t="s">
        <v>303</v>
      </c>
    </row>
    <row r="77" spans="1:13" x14ac:dyDescent="0.2">
      <c r="A77" s="9" t="str">
        <f t="shared" si="5"/>
        <v>2000/4末</v>
      </c>
      <c r="B77" s="9" t="str">
        <f t="shared" si="5"/>
        <v>平成12/4末</v>
      </c>
      <c r="C77" s="16">
        <v>75</v>
      </c>
      <c r="D77" s="16">
        <v>75</v>
      </c>
      <c r="E77" s="17" t="s">
        <v>110</v>
      </c>
      <c r="F77" s="16">
        <v>258</v>
      </c>
      <c r="G77" s="16"/>
      <c r="H77" s="16">
        <v>257</v>
      </c>
      <c r="I77" s="16"/>
      <c r="J77" s="16">
        <v>515</v>
      </c>
      <c r="K77" s="16"/>
      <c r="L77" s="16">
        <v>164</v>
      </c>
      <c r="M77" s="6" t="s">
        <v>303</v>
      </c>
    </row>
    <row r="78" spans="1:13" x14ac:dyDescent="0.2">
      <c r="A78" s="7" t="str">
        <f t="shared" si="5"/>
        <v>2000/4末</v>
      </c>
      <c r="B78" s="7" t="str">
        <f t="shared" si="5"/>
        <v>平成12/4末</v>
      </c>
      <c r="C78" s="14">
        <v>76</v>
      </c>
      <c r="D78" s="14">
        <v>76</v>
      </c>
      <c r="E78" s="15" t="s">
        <v>111</v>
      </c>
      <c r="F78" s="14">
        <v>93</v>
      </c>
      <c r="G78" s="14"/>
      <c r="H78" s="14">
        <v>90</v>
      </c>
      <c r="I78" s="14"/>
      <c r="J78" s="14">
        <v>183</v>
      </c>
      <c r="K78" s="14"/>
      <c r="L78" s="14">
        <v>55</v>
      </c>
      <c r="M78" s="8" t="s">
        <v>303</v>
      </c>
    </row>
    <row r="79" spans="1:13" x14ac:dyDescent="0.2">
      <c r="A79" s="9" t="str">
        <f t="shared" si="5"/>
        <v>2000/4末</v>
      </c>
      <c r="B79" s="9" t="str">
        <f t="shared" si="5"/>
        <v>平成12/4末</v>
      </c>
      <c r="C79" s="16">
        <v>77</v>
      </c>
      <c r="D79" s="16">
        <v>77</v>
      </c>
      <c r="E79" s="17" t="s">
        <v>684</v>
      </c>
      <c r="F79" s="16">
        <v>274</v>
      </c>
      <c r="G79" s="16"/>
      <c r="H79" s="16">
        <v>254</v>
      </c>
      <c r="I79" s="16"/>
      <c r="J79" s="16">
        <v>528</v>
      </c>
      <c r="K79" s="16"/>
      <c r="L79" s="16">
        <v>160</v>
      </c>
      <c r="M79" s="6" t="s">
        <v>303</v>
      </c>
    </row>
    <row r="80" spans="1:13" x14ac:dyDescent="0.2">
      <c r="A80" s="7" t="str">
        <f t="shared" si="5"/>
        <v>2000/4末</v>
      </c>
      <c r="B80" s="7" t="str">
        <f t="shared" si="5"/>
        <v>平成12/4末</v>
      </c>
      <c r="C80" s="14">
        <v>78</v>
      </c>
      <c r="D80" s="14">
        <v>80</v>
      </c>
      <c r="E80" s="15" t="s">
        <v>115</v>
      </c>
      <c r="F80" s="14">
        <v>320</v>
      </c>
      <c r="G80" s="14"/>
      <c r="H80" s="14">
        <v>282</v>
      </c>
      <c r="I80" s="14"/>
      <c r="J80" s="14">
        <v>602</v>
      </c>
      <c r="K80" s="14"/>
      <c r="L80" s="14">
        <v>258</v>
      </c>
      <c r="M80" s="8" t="s">
        <v>303</v>
      </c>
    </row>
    <row r="81" spans="1:13" x14ac:dyDescent="0.2">
      <c r="A81" s="9" t="str">
        <f t="shared" si="5"/>
        <v>2000/4末</v>
      </c>
      <c r="B81" s="9" t="str">
        <f t="shared" si="5"/>
        <v>平成12/4末</v>
      </c>
      <c r="C81" s="16">
        <v>79</v>
      </c>
      <c r="D81" s="16">
        <v>81</v>
      </c>
      <c r="E81" s="17" t="s">
        <v>116</v>
      </c>
      <c r="F81" s="16">
        <v>355</v>
      </c>
      <c r="G81" s="16"/>
      <c r="H81" s="16">
        <v>320</v>
      </c>
      <c r="I81" s="16"/>
      <c r="J81" s="16">
        <v>675</v>
      </c>
      <c r="K81" s="16"/>
      <c r="L81" s="16">
        <v>273</v>
      </c>
      <c r="M81" s="6" t="s">
        <v>303</v>
      </c>
    </row>
    <row r="82" spans="1:13" x14ac:dyDescent="0.2">
      <c r="A82" s="7" t="str">
        <f t="shared" si="5"/>
        <v>2000/4末</v>
      </c>
      <c r="B82" s="7" t="str">
        <f t="shared" si="5"/>
        <v>平成12/4末</v>
      </c>
      <c r="C82" s="14">
        <v>80</v>
      </c>
      <c r="D82" s="14">
        <v>82</v>
      </c>
      <c r="E82" s="15" t="s">
        <v>117</v>
      </c>
      <c r="F82" s="14">
        <v>229</v>
      </c>
      <c r="G82" s="14"/>
      <c r="H82" s="14">
        <v>204</v>
      </c>
      <c r="I82" s="14"/>
      <c r="J82" s="14">
        <v>433</v>
      </c>
      <c r="K82" s="14"/>
      <c r="L82" s="14">
        <v>181</v>
      </c>
      <c r="M82" s="8" t="s">
        <v>303</v>
      </c>
    </row>
    <row r="83" spans="1:13" x14ac:dyDescent="0.2">
      <c r="A83" s="9" t="str">
        <f t="shared" si="5"/>
        <v>2000/4末</v>
      </c>
      <c r="B83" s="9" t="str">
        <f t="shared" si="5"/>
        <v>平成12/4末</v>
      </c>
      <c r="C83" s="16">
        <v>81</v>
      </c>
      <c r="D83" s="16">
        <v>83</v>
      </c>
      <c r="E83" s="17" t="s">
        <v>118</v>
      </c>
      <c r="F83" s="16">
        <v>285</v>
      </c>
      <c r="G83" s="16"/>
      <c r="H83" s="16">
        <v>311</v>
      </c>
      <c r="I83" s="16"/>
      <c r="J83" s="16">
        <v>596</v>
      </c>
      <c r="K83" s="16"/>
      <c r="L83" s="16">
        <v>228</v>
      </c>
      <c r="M83" s="6" t="s">
        <v>303</v>
      </c>
    </row>
    <row r="84" spans="1:13" x14ac:dyDescent="0.2">
      <c r="A84" s="7" t="str">
        <f t="shared" si="5"/>
        <v>2000/4末</v>
      </c>
      <c r="B84" s="7" t="str">
        <f t="shared" si="5"/>
        <v>平成12/4末</v>
      </c>
      <c r="C84" s="14">
        <v>82</v>
      </c>
      <c r="D84" s="14">
        <v>84</v>
      </c>
      <c r="E84" s="15" t="s">
        <v>119</v>
      </c>
      <c r="F84" s="14">
        <v>204</v>
      </c>
      <c r="G84" s="14"/>
      <c r="H84" s="14">
        <v>204</v>
      </c>
      <c r="I84" s="14"/>
      <c r="J84" s="14">
        <v>408</v>
      </c>
      <c r="K84" s="14"/>
      <c r="L84" s="14">
        <v>150</v>
      </c>
      <c r="M84" s="8" t="s">
        <v>303</v>
      </c>
    </row>
    <row r="85" spans="1:13" x14ac:dyDescent="0.2">
      <c r="A85" s="9" t="str">
        <f t="shared" ref="A85:B100" si="6">A84</f>
        <v>2000/4末</v>
      </c>
      <c r="B85" s="9" t="str">
        <f t="shared" si="6"/>
        <v>平成12/4末</v>
      </c>
      <c r="C85" s="16">
        <v>83</v>
      </c>
      <c r="D85" s="16">
        <v>85</v>
      </c>
      <c r="E85" s="17" t="s">
        <v>120</v>
      </c>
      <c r="F85" s="16">
        <v>173</v>
      </c>
      <c r="G85" s="16"/>
      <c r="H85" s="16">
        <v>189</v>
      </c>
      <c r="I85" s="16"/>
      <c r="J85" s="16">
        <v>362</v>
      </c>
      <c r="K85" s="16"/>
      <c r="L85" s="16">
        <v>124</v>
      </c>
      <c r="M85" s="6" t="s">
        <v>303</v>
      </c>
    </row>
    <row r="86" spans="1:13" x14ac:dyDescent="0.2">
      <c r="A86" s="7" t="str">
        <f t="shared" si="6"/>
        <v>2000/4末</v>
      </c>
      <c r="B86" s="7" t="str">
        <f t="shared" si="6"/>
        <v>平成12/4末</v>
      </c>
      <c r="C86" s="14">
        <v>84</v>
      </c>
      <c r="D86" s="14">
        <v>86</v>
      </c>
      <c r="E86" s="15" t="s">
        <v>121</v>
      </c>
      <c r="F86" s="14">
        <v>272</v>
      </c>
      <c r="G86" s="14"/>
      <c r="H86" s="14">
        <v>283</v>
      </c>
      <c r="I86" s="14"/>
      <c r="J86" s="14">
        <v>555</v>
      </c>
      <c r="K86" s="14"/>
      <c r="L86" s="14">
        <v>194</v>
      </c>
      <c r="M86" s="8" t="s">
        <v>303</v>
      </c>
    </row>
    <row r="87" spans="1:13" x14ac:dyDescent="0.2">
      <c r="A87" s="9" t="str">
        <f t="shared" si="6"/>
        <v>2000/4末</v>
      </c>
      <c r="B87" s="9" t="str">
        <f t="shared" si="6"/>
        <v>平成12/4末</v>
      </c>
      <c r="C87" s="16">
        <v>85</v>
      </c>
      <c r="D87" s="16">
        <v>87</v>
      </c>
      <c r="E87" s="17" t="s">
        <v>122</v>
      </c>
      <c r="F87" s="16">
        <v>365</v>
      </c>
      <c r="G87" s="16"/>
      <c r="H87" s="16">
        <v>398</v>
      </c>
      <c r="I87" s="16"/>
      <c r="J87" s="16">
        <v>763</v>
      </c>
      <c r="K87" s="16"/>
      <c r="L87" s="16">
        <v>280</v>
      </c>
      <c r="M87" s="6" t="s">
        <v>303</v>
      </c>
    </row>
    <row r="88" spans="1:13" x14ac:dyDescent="0.2">
      <c r="A88" s="7" t="str">
        <f t="shared" si="6"/>
        <v>2000/4末</v>
      </c>
      <c r="B88" s="7" t="str">
        <f t="shared" si="6"/>
        <v>平成12/4末</v>
      </c>
      <c r="C88" s="14">
        <v>86</v>
      </c>
      <c r="D88" s="14">
        <v>88</v>
      </c>
      <c r="E88" s="15" t="s">
        <v>123</v>
      </c>
      <c r="F88" s="14">
        <v>272</v>
      </c>
      <c r="G88" s="14"/>
      <c r="H88" s="14">
        <v>276</v>
      </c>
      <c r="I88" s="14"/>
      <c r="J88" s="14">
        <v>548</v>
      </c>
      <c r="K88" s="14"/>
      <c r="L88" s="14">
        <v>203</v>
      </c>
      <c r="M88" s="8" t="s">
        <v>303</v>
      </c>
    </row>
    <row r="89" spans="1:13" x14ac:dyDescent="0.2">
      <c r="A89" s="9" t="str">
        <f t="shared" si="6"/>
        <v>2000/4末</v>
      </c>
      <c r="B89" s="9" t="str">
        <f t="shared" si="6"/>
        <v>平成12/4末</v>
      </c>
      <c r="C89" s="16">
        <v>87</v>
      </c>
      <c r="D89" s="16">
        <v>89</v>
      </c>
      <c r="E89" s="17" t="s">
        <v>124</v>
      </c>
      <c r="F89" s="16">
        <v>165</v>
      </c>
      <c r="G89" s="16"/>
      <c r="H89" s="16">
        <v>145</v>
      </c>
      <c r="I89" s="16"/>
      <c r="J89" s="16">
        <v>310</v>
      </c>
      <c r="K89" s="16"/>
      <c r="L89" s="16">
        <v>124</v>
      </c>
      <c r="M89" s="6" t="s">
        <v>303</v>
      </c>
    </row>
    <row r="90" spans="1:13" x14ac:dyDescent="0.2">
      <c r="A90" s="7" t="str">
        <f t="shared" si="6"/>
        <v>2000/4末</v>
      </c>
      <c r="B90" s="7" t="str">
        <f t="shared" si="6"/>
        <v>平成12/4末</v>
      </c>
      <c r="C90" s="14">
        <v>88</v>
      </c>
      <c r="D90" s="14">
        <v>90</v>
      </c>
      <c r="E90" s="15" t="s">
        <v>622</v>
      </c>
      <c r="F90" s="14">
        <v>426</v>
      </c>
      <c r="G90" s="14"/>
      <c r="H90" s="14">
        <v>432</v>
      </c>
      <c r="I90" s="14"/>
      <c r="J90" s="14">
        <v>858</v>
      </c>
      <c r="K90" s="14"/>
      <c r="L90" s="14">
        <v>316</v>
      </c>
      <c r="M90" s="8" t="s">
        <v>303</v>
      </c>
    </row>
    <row r="91" spans="1:13" x14ac:dyDescent="0.2">
      <c r="A91" s="9" t="str">
        <f t="shared" si="6"/>
        <v>2000/4末</v>
      </c>
      <c r="B91" s="9" t="str">
        <f t="shared" si="6"/>
        <v>平成12/4末</v>
      </c>
      <c r="C91" s="16">
        <v>89</v>
      </c>
      <c r="D91" s="16">
        <v>91</v>
      </c>
      <c r="E91" s="17" t="s">
        <v>126</v>
      </c>
      <c r="F91" s="16">
        <v>200</v>
      </c>
      <c r="G91" s="16"/>
      <c r="H91" s="16">
        <v>190</v>
      </c>
      <c r="I91" s="16"/>
      <c r="J91" s="16">
        <v>390</v>
      </c>
      <c r="K91" s="16"/>
      <c r="L91" s="16">
        <v>131</v>
      </c>
      <c r="M91" s="6" t="s">
        <v>303</v>
      </c>
    </row>
    <row r="92" spans="1:13" x14ac:dyDescent="0.2">
      <c r="A92" s="7" t="str">
        <f t="shared" si="6"/>
        <v>2000/4末</v>
      </c>
      <c r="B92" s="7" t="str">
        <f t="shared" si="6"/>
        <v>平成12/4末</v>
      </c>
      <c r="C92" s="14">
        <v>90</v>
      </c>
      <c r="D92" s="14">
        <v>92</v>
      </c>
      <c r="E92" s="15" t="s">
        <v>127</v>
      </c>
      <c r="F92" s="14">
        <v>76</v>
      </c>
      <c r="G92" s="14"/>
      <c r="H92" s="14">
        <v>70</v>
      </c>
      <c r="I92" s="14"/>
      <c r="J92" s="14">
        <v>146</v>
      </c>
      <c r="K92" s="14"/>
      <c r="L92" s="14">
        <v>60</v>
      </c>
      <c r="M92" s="8" t="s">
        <v>303</v>
      </c>
    </row>
    <row r="93" spans="1:13" x14ac:dyDescent="0.2">
      <c r="A93" s="9" t="str">
        <f t="shared" si="6"/>
        <v>2000/4末</v>
      </c>
      <c r="B93" s="9" t="str">
        <f t="shared" si="6"/>
        <v>平成12/4末</v>
      </c>
      <c r="C93" s="16">
        <v>91</v>
      </c>
      <c r="D93" s="16">
        <v>93</v>
      </c>
      <c r="E93" s="17" t="s">
        <v>128</v>
      </c>
      <c r="F93" s="16">
        <v>122</v>
      </c>
      <c r="G93" s="16"/>
      <c r="H93" s="16">
        <v>110</v>
      </c>
      <c r="I93" s="16"/>
      <c r="J93" s="16">
        <v>232</v>
      </c>
      <c r="K93" s="16"/>
      <c r="L93" s="16">
        <v>95</v>
      </c>
      <c r="M93" s="6" t="s">
        <v>303</v>
      </c>
    </row>
    <row r="94" spans="1:13" x14ac:dyDescent="0.2">
      <c r="A94" s="7" t="str">
        <f t="shared" si="6"/>
        <v>2000/4末</v>
      </c>
      <c r="B94" s="7" t="str">
        <f t="shared" si="6"/>
        <v>平成12/4末</v>
      </c>
      <c r="C94" s="14">
        <v>92</v>
      </c>
      <c r="D94" s="14">
        <v>95</v>
      </c>
      <c r="E94" s="15" t="s">
        <v>129</v>
      </c>
      <c r="F94" s="14">
        <v>128</v>
      </c>
      <c r="G94" s="14"/>
      <c r="H94" s="14">
        <v>126</v>
      </c>
      <c r="I94" s="14"/>
      <c r="J94" s="14">
        <v>254</v>
      </c>
      <c r="K94" s="14"/>
      <c r="L94" s="14">
        <v>83</v>
      </c>
      <c r="M94" s="8" t="s">
        <v>303</v>
      </c>
    </row>
    <row r="95" spans="1:13" x14ac:dyDescent="0.2">
      <c r="A95" s="9" t="str">
        <f t="shared" si="6"/>
        <v>2000/4末</v>
      </c>
      <c r="B95" s="9" t="str">
        <f t="shared" si="6"/>
        <v>平成12/4末</v>
      </c>
      <c r="C95" s="16">
        <v>93</v>
      </c>
      <c r="D95" s="16">
        <v>96</v>
      </c>
      <c r="E95" s="17" t="s">
        <v>130</v>
      </c>
      <c r="F95" s="16">
        <v>176</v>
      </c>
      <c r="G95" s="16"/>
      <c r="H95" s="16">
        <v>155</v>
      </c>
      <c r="I95" s="16"/>
      <c r="J95" s="16">
        <v>331</v>
      </c>
      <c r="K95" s="16"/>
      <c r="L95" s="16">
        <v>121</v>
      </c>
      <c r="M95" s="6" t="s">
        <v>303</v>
      </c>
    </row>
    <row r="96" spans="1:13" x14ac:dyDescent="0.2">
      <c r="A96" s="7" t="str">
        <f t="shared" si="6"/>
        <v>2000/4末</v>
      </c>
      <c r="B96" s="7" t="str">
        <f t="shared" si="6"/>
        <v>平成12/4末</v>
      </c>
      <c r="C96" s="14">
        <v>94</v>
      </c>
      <c r="D96" s="14">
        <v>97</v>
      </c>
      <c r="E96" s="15" t="s">
        <v>131</v>
      </c>
      <c r="F96" s="14">
        <v>177</v>
      </c>
      <c r="G96" s="14"/>
      <c r="H96" s="14">
        <v>176</v>
      </c>
      <c r="I96" s="14"/>
      <c r="J96" s="14">
        <v>353</v>
      </c>
      <c r="K96" s="14"/>
      <c r="L96" s="14">
        <v>121</v>
      </c>
      <c r="M96" s="8" t="s">
        <v>303</v>
      </c>
    </row>
    <row r="97" spans="1:13" x14ac:dyDescent="0.2">
      <c r="A97" s="9" t="str">
        <f t="shared" si="6"/>
        <v>2000/4末</v>
      </c>
      <c r="B97" s="9" t="str">
        <f t="shared" si="6"/>
        <v>平成12/4末</v>
      </c>
      <c r="C97" s="16">
        <v>95</v>
      </c>
      <c r="D97" s="16">
        <v>98</v>
      </c>
      <c r="E97" s="17" t="s">
        <v>132</v>
      </c>
      <c r="F97" s="16">
        <v>199</v>
      </c>
      <c r="G97" s="16"/>
      <c r="H97" s="16">
        <v>201</v>
      </c>
      <c r="I97" s="16"/>
      <c r="J97" s="16">
        <v>400</v>
      </c>
      <c r="K97" s="16"/>
      <c r="L97" s="16">
        <v>143</v>
      </c>
      <c r="M97" s="6" t="s">
        <v>303</v>
      </c>
    </row>
    <row r="98" spans="1:13" x14ac:dyDescent="0.2">
      <c r="A98" s="7" t="str">
        <f t="shared" si="6"/>
        <v>2000/4末</v>
      </c>
      <c r="B98" s="7" t="str">
        <f t="shared" si="6"/>
        <v>平成12/4末</v>
      </c>
      <c r="C98" s="14">
        <v>96</v>
      </c>
      <c r="D98" s="14">
        <v>99</v>
      </c>
      <c r="E98" s="15" t="s">
        <v>133</v>
      </c>
      <c r="F98" s="14">
        <v>94</v>
      </c>
      <c r="G98" s="14"/>
      <c r="H98" s="14">
        <v>113</v>
      </c>
      <c r="I98" s="14"/>
      <c r="J98" s="14">
        <v>207</v>
      </c>
      <c r="K98" s="14"/>
      <c r="L98" s="14">
        <v>67</v>
      </c>
      <c r="M98" s="8" t="s">
        <v>303</v>
      </c>
    </row>
    <row r="99" spans="1:13" x14ac:dyDescent="0.2">
      <c r="A99" s="9" t="str">
        <f t="shared" si="6"/>
        <v>2000/4末</v>
      </c>
      <c r="B99" s="9" t="str">
        <f t="shared" si="6"/>
        <v>平成12/4末</v>
      </c>
      <c r="C99" s="16">
        <v>97</v>
      </c>
      <c r="D99" s="16">
        <v>120</v>
      </c>
      <c r="E99" s="17" t="s">
        <v>140</v>
      </c>
      <c r="F99" s="16">
        <v>47</v>
      </c>
      <c r="G99" s="16"/>
      <c r="H99" s="16">
        <v>46</v>
      </c>
      <c r="I99" s="16"/>
      <c r="J99" s="16">
        <v>93</v>
      </c>
      <c r="K99" s="16"/>
      <c r="L99" s="16">
        <v>28</v>
      </c>
      <c r="M99" s="6" t="s">
        <v>304</v>
      </c>
    </row>
    <row r="100" spans="1:13" x14ac:dyDescent="0.2">
      <c r="A100" s="7" t="str">
        <f t="shared" si="6"/>
        <v>2000/4末</v>
      </c>
      <c r="B100" s="7" t="str">
        <f t="shared" si="6"/>
        <v>平成12/4末</v>
      </c>
      <c r="C100" s="14">
        <v>98</v>
      </c>
      <c r="D100" s="14">
        <v>140</v>
      </c>
      <c r="E100" s="15" t="s">
        <v>141</v>
      </c>
      <c r="F100" s="14">
        <v>545</v>
      </c>
      <c r="G100" s="14"/>
      <c r="H100" s="14">
        <v>574</v>
      </c>
      <c r="I100" s="14"/>
      <c r="J100" s="14">
        <v>1119</v>
      </c>
      <c r="K100" s="14"/>
      <c r="L100" s="14">
        <v>368</v>
      </c>
      <c r="M100" s="8" t="s">
        <v>304</v>
      </c>
    </row>
    <row r="101" spans="1:13" x14ac:dyDescent="0.2">
      <c r="A101" s="9" t="str">
        <f t="shared" ref="A101:B116" si="7">A100</f>
        <v>2000/4末</v>
      </c>
      <c r="B101" s="9" t="str">
        <f t="shared" si="7"/>
        <v>平成12/4末</v>
      </c>
      <c r="C101" s="16">
        <v>99</v>
      </c>
      <c r="D101" s="16">
        <v>141</v>
      </c>
      <c r="E101" s="17" t="s">
        <v>142</v>
      </c>
      <c r="F101" s="16">
        <v>481</v>
      </c>
      <c r="G101" s="16"/>
      <c r="H101" s="16">
        <v>449</v>
      </c>
      <c r="I101" s="16"/>
      <c r="J101" s="16">
        <v>930</v>
      </c>
      <c r="K101" s="16"/>
      <c r="L101" s="16">
        <v>308</v>
      </c>
      <c r="M101" s="6" t="s">
        <v>304</v>
      </c>
    </row>
    <row r="102" spans="1:13" x14ac:dyDescent="0.2">
      <c r="A102" s="7" t="str">
        <f t="shared" si="7"/>
        <v>2000/4末</v>
      </c>
      <c r="B102" s="7" t="str">
        <f t="shared" si="7"/>
        <v>平成12/4末</v>
      </c>
      <c r="C102" s="14">
        <v>100</v>
      </c>
      <c r="D102" s="14">
        <v>142</v>
      </c>
      <c r="E102" s="15" t="s">
        <v>143</v>
      </c>
      <c r="F102" s="14">
        <v>543</v>
      </c>
      <c r="G102" s="14"/>
      <c r="H102" s="14">
        <v>587</v>
      </c>
      <c r="I102" s="14"/>
      <c r="J102" s="14">
        <v>1130</v>
      </c>
      <c r="K102" s="14"/>
      <c r="L102" s="14">
        <v>426</v>
      </c>
      <c r="M102" s="8" t="s">
        <v>304</v>
      </c>
    </row>
    <row r="103" spans="1:13" x14ac:dyDescent="0.2">
      <c r="A103" s="9" t="str">
        <f t="shared" si="7"/>
        <v>2000/4末</v>
      </c>
      <c r="B103" s="9" t="str">
        <f t="shared" si="7"/>
        <v>平成12/4末</v>
      </c>
      <c r="C103" s="16">
        <v>101</v>
      </c>
      <c r="D103" s="16">
        <v>143</v>
      </c>
      <c r="E103" s="17" t="s">
        <v>144</v>
      </c>
      <c r="F103" s="16">
        <v>372</v>
      </c>
      <c r="G103" s="16"/>
      <c r="H103" s="16">
        <v>370</v>
      </c>
      <c r="I103" s="16"/>
      <c r="J103" s="16">
        <v>742</v>
      </c>
      <c r="K103" s="16"/>
      <c r="L103" s="16">
        <v>349</v>
      </c>
      <c r="M103" s="6" t="s">
        <v>304</v>
      </c>
    </row>
    <row r="104" spans="1:13" x14ac:dyDescent="0.2">
      <c r="A104" s="7" t="str">
        <f t="shared" si="7"/>
        <v>2000/4末</v>
      </c>
      <c r="B104" s="7" t="str">
        <f t="shared" si="7"/>
        <v>平成12/4末</v>
      </c>
      <c r="C104" s="14">
        <v>102</v>
      </c>
      <c r="D104" s="14">
        <v>144</v>
      </c>
      <c r="E104" s="15" t="s">
        <v>145</v>
      </c>
      <c r="F104" s="14">
        <v>38</v>
      </c>
      <c r="G104" s="14"/>
      <c r="H104" s="14">
        <v>46</v>
      </c>
      <c r="I104" s="14"/>
      <c r="J104" s="14">
        <v>84</v>
      </c>
      <c r="K104" s="14"/>
      <c r="L104" s="14">
        <v>26</v>
      </c>
      <c r="M104" s="8" t="s">
        <v>304</v>
      </c>
    </row>
    <row r="105" spans="1:13" x14ac:dyDescent="0.2">
      <c r="A105" s="9" t="str">
        <f t="shared" si="7"/>
        <v>2000/4末</v>
      </c>
      <c r="B105" s="9" t="str">
        <f t="shared" si="7"/>
        <v>平成12/4末</v>
      </c>
      <c r="C105" s="16">
        <v>103</v>
      </c>
      <c r="D105" s="16">
        <v>145</v>
      </c>
      <c r="E105" s="17" t="s">
        <v>146</v>
      </c>
      <c r="F105" s="16">
        <v>263</v>
      </c>
      <c r="G105" s="16"/>
      <c r="H105" s="16">
        <v>246</v>
      </c>
      <c r="I105" s="16"/>
      <c r="J105" s="16">
        <v>509</v>
      </c>
      <c r="K105" s="16"/>
      <c r="L105" s="16">
        <v>172</v>
      </c>
      <c r="M105" s="6" t="s">
        <v>304</v>
      </c>
    </row>
    <row r="106" spans="1:13" x14ac:dyDescent="0.2">
      <c r="A106" s="7" t="str">
        <f t="shared" si="7"/>
        <v>2000/4末</v>
      </c>
      <c r="B106" s="7" t="str">
        <f t="shared" si="7"/>
        <v>平成12/4末</v>
      </c>
      <c r="C106" s="14">
        <v>104</v>
      </c>
      <c r="D106" s="14">
        <v>146</v>
      </c>
      <c r="E106" s="15" t="s">
        <v>147</v>
      </c>
      <c r="F106" s="14">
        <v>209</v>
      </c>
      <c r="G106" s="14"/>
      <c r="H106" s="14">
        <v>228</v>
      </c>
      <c r="I106" s="14"/>
      <c r="J106" s="14">
        <v>437</v>
      </c>
      <c r="K106" s="14"/>
      <c r="L106" s="14">
        <v>149</v>
      </c>
      <c r="M106" s="8" t="s">
        <v>304</v>
      </c>
    </row>
    <row r="107" spans="1:13" x14ac:dyDescent="0.2">
      <c r="A107" s="9" t="str">
        <f t="shared" si="7"/>
        <v>2000/4末</v>
      </c>
      <c r="B107" s="9" t="str">
        <f t="shared" si="7"/>
        <v>平成12/4末</v>
      </c>
      <c r="C107" s="16">
        <v>105</v>
      </c>
      <c r="D107" s="16">
        <v>147</v>
      </c>
      <c r="E107" s="17" t="s">
        <v>148</v>
      </c>
      <c r="F107" s="16">
        <v>135</v>
      </c>
      <c r="G107" s="16"/>
      <c r="H107" s="16">
        <v>145</v>
      </c>
      <c r="I107" s="16"/>
      <c r="J107" s="16">
        <v>280</v>
      </c>
      <c r="K107" s="16"/>
      <c r="L107" s="16">
        <v>83</v>
      </c>
      <c r="M107" s="6" t="s">
        <v>304</v>
      </c>
    </row>
    <row r="108" spans="1:13" x14ac:dyDescent="0.2">
      <c r="A108" s="7" t="str">
        <f t="shared" si="7"/>
        <v>2000/4末</v>
      </c>
      <c r="B108" s="7" t="str">
        <f t="shared" si="7"/>
        <v>平成12/4末</v>
      </c>
      <c r="C108" s="14">
        <v>106</v>
      </c>
      <c r="D108" s="14">
        <v>148</v>
      </c>
      <c r="E108" s="15" t="s">
        <v>149</v>
      </c>
      <c r="F108" s="14">
        <v>0</v>
      </c>
      <c r="G108" s="14"/>
      <c r="H108" s="14">
        <v>0</v>
      </c>
      <c r="I108" s="14"/>
      <c r="J108" s="14">
        <v>0</v>
      </c>
      <c r="K108" s="14"/>
      <c r="L108" s="14">
        <v>0</v>
      </c>
      <c r="M108" s="8" t="s">
        <v>304</v>
      </c>
    </row>
    <row r="109" spans="1:13" x14ac:dyDescent="0.2">
      <c r="A109" s="9" t="str">
        <f t="shared" si="7"/>
        <v>2000/4末</v>
      </c>
      <c r="B109" s="9" t="str">
        <f t="shared" si="7"/>
        <v>平成12/4末</v>
      </c>
      <c r="C109" s="16">
        <v>107</v>
      </c>
      <c r="D109" s="16">
        <v>110</v>
      </c>
      <c r="E109" s="17" t="s">
        <v>150</v>
      </c>
      <c r="F109" s="16">
        <v>244</v>
      </c>
      <c r="G109" s="16"/>
      <c r="H109" s="16">
        <v>281</v>
      </c>
      <c r="I109" s="16"/>
      <c r="J109" s="16">
        <v>525</v>
      </c>
      <c r="K109" s="16"/>
      <c r="L109" s="16">
        <v>166</v>
      </c>
      <c r="M109" s="6" t="s">
        <v>305</v>
      </c>
    </row>
    <row r="110" spans="1:13" x14ac:dyDescent="0.2">
      <c r="A110" s="7" t="str">
        <f t="shared" si="7"/>
        <v>2000/4末</v>
      </c>
      <c r="B110" s="7" t="str">
        <f t="shared" si="7"/>
        <v>平成12/4末</v>
      </c>
      <c r="C110" s="14">
        <v>108</v>
      </c>
      <c r="D110" s="14">
        <v>111</v>
      </c>
      <c r="E110" s="15" t="s">
        <v>151</v>
      </c>
      <c r="F110" s="14">
        <v>228</v>
      </c>
      <c r="G110" s="14"/>
      <c r="H110" s="14">
        <v>227</v>
      </c>
      <c r="I110" s="14"/>
      <c r="J110" s="14">
        <v>455</v>
      </c>
      <c r="K110" s="14"/>
      <c r="L110" s="14">
        <v>152</v>
      </c>
      <c r="M110" s="8" t="s">
        <v>305</v>
      </c>
    </row>
    <row r="111" spans="1:13" x14ac:dyDescent="0.2">
      <c r="A111" s="9" t="str">
        <f t="shared" si="7"/>
        <v>2000/4末</v>
      </c>
      <c r="B111" s="9" t="str">
        <f t="shared" si="7"/>
        <v>平成12/4末</v>
      </c>
      <c r="C111" s="16">
        <v>109</v>
      </c>
      <c r="D111" s="16">
        <v>112</v>
      </c>
      <c r="E111" s="17" t="s">
        <v>152</v>
      </c>
      <c r="F111" s="16">
        <v>104</v>
      </c>
      <c r="G111" s="16"/>
      <c r="H111" s="16">
        <v>104</v>
      </c>
      <c r="I111" s="16"/>
      <c r="J111" s="16">
        <v>208</v>
      </c>
      <c r="K111" s="16"/>
      <c r="L111" s="16">
        <v>55</v>
      </c>
      <c r="M111" s="6" t="s">
        <v>305</v>
      </c>
    </row>
    <row r="112" spans="1:13" x14ac:dyDescent="0.2">
      <c r="A112" s="7" t="str">
        <f t="shared" si="7"/>
        <v>2000/4末</v>
      </c>
      <c r="B112" s="7" t="str">
        <f t="shared" si="7"/>
        <v>平成12/4末</v>
      </c>
      <c r="C112" s="14">
        <v>110</v>
      </c>
      <c r="D112" s="14">
        <v>113</v>
      </c>
      <c r="E112" s="15" t="s">
        <v>623</v>
      </c>
      <c r="F112" s="14">
        <v>65</v>
      </c>
      <c r="G112" s="14"/>
      <c r="H112" s="14">
        <v>86</v>
      </c>
      <c r="I112" s="14"/>
      <c r="J112" s="14">
        <v>151</v>
      </c>
      <c r="K112" s="14"/>
      <c r="L112" s="14">
        <v>44</v>
      </c>
      <c r="M112" s="8" t="s">
        <v>305</v>
      </c>
    </row>
    <row r="113" spans="1:13" x14ac:dyDescent="0.2">
      <c r="A113" s="9" t="str">
        <f t="shared" si="7"/>
        <v>2000/4末</v>
      </c>
      <c r="B113" s="9" t="str">
        <f t="shared" si="7"/>
        <v>平成12/4末</v>
      </c>
      <c r="C113" s="16">
        <v>111</v>
      </c>
      <c r="D113" s="16">
        <v>114</v>
      </c>
      <c r="E113" s="17" t="s">
        <v>153</v>
      </c>
      <c r="F113" s="16">
        <v>255</v>
      </c>
      <c r="G113" s="16"/>
      <c r="H113" s="16">
        <v>243</v>
      </c>
      <c r="I113" s="16"/>
      <c r="J113" s="16">
        <v>498</v>
      </c>
      <c r="K113" s="16"/>
      <c r="L113" s="16">
        <v>148</v>
      </c>
      <c r="M113" s="6" t="s">
        <v>305</v>
      </c>
    </row>
    <row r="114" spans="1:13" x14ac:dyDescent="0.2">
      <c r="A114" s="7" t="str">
        <f t="shared" si="7"/>
        <v>2000/4末</v>
      </c>
      <c r="B114" s="7" t="str">
        <f t="shared" si="7"/>
        <v>平成12/4末</v>
      </c>
      <c r="C114" s="14">
        <v>112</v>
      </c>
      <c r="D114" s="14">
        <v>115</v>
      </c>
      <c r="E114" s="15" t="s">
        <v>154</v>
      </c>
      <c r="F114" s="14">
        <v>499</v>
      </c>
      <c r="G114" s="14"/>
      <c r="H114" s="14">
        <v>502</v>
      </c>
      <c r="I114" s="14"/>
      <c r="J114" s="14">
        <v>1001</v>
      </c>
      <c r="K114" s="14"/>
      <c r="L114" s="14">
        <v>332</v>
      </c>
      <c r="M114" s="8" t="s">
        <v>305</v>
      </c>
    </row>
    <row r="115" spans="1:13" x14ac:dyDescent="0.2">
      <c r="A115" s="9" t="str">
        <f t="shared" si="7"/>
        <v>2000/4末</v>
      </c>
      <c r="B115" s="9" t="str">
        <f t="shared" si="7"/>
        <v>平成12/4末</v>
      </c>
      <c r="C115" s="16">
        <v>113</v>
      </c>
      <c r="D115" s="16">
        <v>116</v>
      </c>
      <c r="E115" s="17" t="s">
        <v>155</v>
      </c>
      <c r="F115" s="16">
        <v>19</v>
      </c>
      <c r="G115" s="16"/>
      <c r="H115" s="16">
        <v>2</v>
      </c>
      <c r="I115" s="16"/>
      <c r="J115" s="16">
        <v>21</v>
      </c>
      <c r="K115" s="16"/>
      <c r="L115" s="16">
        <v>18</v>
      </c>
      <c r="M115" s="6" t="s">
        <v>305</v>
      </c>
    </row>
    <row r="116" spans="1:13" x14ac:dyDescent="0.2">
      <c r="A116" s="7" t="str">
        <f t="shared" si="7"/>
        <v>2000/4末</v>
      </c>
      <c r="B116" s="7" t="str">
        <f t="shared" si="7"/>
        <v>平成12/4末</v>
      </c>
      <c r="C116" s="14">
        <v>114</v>
      </c>
      <c r="D116" s="14">
        <v>117</v>
      </c>
      <c r="E116" s="15" t="s">
        <v>156</v>
      </c>
      <c r="F116" s="14">
        <v>0</v>
      </c>
      <c r="G116" s="14"/>
      <c r="H116" s="14">
        <v>0</v>
      </c>
      <c r="I116" s="14"/>
      <c r="J116" s="14">
        <v>0</v>
      </c>
      <c r="K116" s="14"/>
      <c r="L116" s="14">
        <v>0</v>
      </c>
      <c r="M116" s="8" t="s">
        <v>305</v>
      </c>
    </row>
    <row r="117" spans="1:13" x14ac:dyDescent="0.2">
      <c r="A117" s="9" t="str">
        <f t="shared" ref="A117:B132" si="8">A116</f>
        <v>2000/4末</v>
      </c>
      <c r="B117" s="9" t="str">
        <f t="shared" si="8"/>
        <v>平成12/4末</v>
      </c>
      <c r="C117" s="16">
        <v>115</v>
      </c>
      <c r="D117" s="16">
        <v>118</v>
      </c>
      <c r="E117" s="17" t="s">
        <v>157</v>
      </c>
      <c r="F117" s="16">
        <v>259</v>
      </c>
      <c r="G117" s="16"/>
      <c r="H117" s="16">
        <v>245</v>
      </c>
      <c r="I117" s="16"/>
      <c r="J117" s="16">
        <v>504</v>
      </c>
      <c r="K117" s="16"/>
      <c r="L117" s="16">
        <v>146</v>
      </c>
      <c r="M117" s="6" t="s">
        <v>305</v>
      </c>
    </row>
    <row r="118" spans="1:13" x14ac:dyDescent="0.2">
      <c r="A118" s="7" t="str">
        <f t="shared" si="8"/>
        <v>2000/4末</v>
      </c>
      <c r="B118" s="7" t="str">
        <f t="shared" si="8"/>
        <v>平成12/4末</v>
      </c>
      <c r="C118" s="14">
        <v>116</v>
      </c>
      <c r="D118" s="14">
        <v>119</v>
      </c>
      <c r="E118" s="15" t="s">
        <v>158</v>
      </c>
      <c r="F118" s="14">
        <v>1</v>
      </c>
      <c r="G118" s="14"/>
      <c r="H118" s="14">
        <v>1</v>
      </c>
      <c r="I118" s="14"/>
      <c r="J118" s="14">
        <v>2</v>
      </c>
      <c r="K118" s="14"/>
      <c r="L118" s="14">
        <v>1</v>
      </c>
      <c r="M118" s="8" t="s">
        <v>305</v>
      </c>
    </row>
    <row r="119" spans="1:13" x14ac:dyDescent="0.2">
      <c r="A119" s="9" t="str">
        <f t="shared" si="8"/>
        <v>2000/4末</v>
      </c>
      <c r="B119" s="9" t="str">
        <f t="shared" si="8"/>
        <v>平成12/4末</v>
      </c>
      <c r="C119" s="16">
        <v>117</v>
      </c>
      <c r="D119" s="16">
        <v>122</v>
      </c>
      <c r="E119" s="17" t="s">
        <v>159</v>
      </c>
      <c r="F119" s="16">
        <v>61</v>
      </c>
      <c r="G119" s="16"/>
      <c r="H119" s="16">
        <v>72</v>
      </c>
      <c r="I119" s="16"/>
      <c r="J119" s="16">
        <v>133</v>
      </c>
      <c r="K119" s="16"/>
      <c r="L119" s="16">
        <v>34</v>
      </c>
      <c r="M119" s="6" t="s">
        <v>305</v>
      </c>
    </row>
    <row r="120" spans="1:13" x14ac:dyDescent="0.2">
      <c r="A120" s="7" t="str">
        <f t="shared" si="8"/>
        <v>2000/4末</v>
      </c>
      <c r="B120" s="7" t="str">
        <f t="shared" si="8"/>
        <v>平成12/4末</v>
      </c>
      <c r="C120" s="14">
        <v>118</v>
      </c>
      <c r="D120" s="14">
        <v>123</v>
      </c>
      <c r="E120" s="15" t="s">
        <v>160</v>
      </c>
      <c r="F120" s="14">
        <v>412</v>
      </c>
      <c r="G120" s="14"/>
      <c r="H120" s="14">
        <v>419</v>
      </c>
      <c r="I120" s="14"/>
      <c r="J120" s="14">
        <v>831</v>
      </c>
      <c r="K120" s="14"/>
      <c r="L120" s="14">
        <v>249</v>
      </c>
      <c r="M120" s="8" t="s">
        <v>305</v>
      </c>
    </row>
    <row r="121" spans="1:13" x14ac:dyDescent="0.2">
      <c r="A121" s="9" t="str">
        <f t="shared" si="8"/>
        <v>2000/4末</v>
      </c>
      <c r="B121" s="9" t="str">
        <f t="shared" si="8"/>
        <v>平成12/4末</v>
      </c>
      <c r="C121" s="16">
        <v>119</v>
      </c>
      <c r="D121" s="16">
        <v>124</v>
      </c>
      <c r="E121" s="17" t="s">
        <v>161</v>
      </c>
      <c r="F121" s="16">
        <v>158</v>
      </c>
      <c r="G121" s="16"/>
      <c r="H121" s="16">
        <v>178</v>
      </c>
      <c r="I121" s="16"/>
      <c r="J121" s="16">
        <v>336</v>
      </c>
      <c r="K121" s="16"/>
      <c r="L121" s="16">
        <v>100</v>
      </c>
      <c r="M121" s="6" t="s">
        <v>305</v>
      </c>
    </row>
    <row r="122" spans="1:13" x14ac:dyDescent="0.2">
      <c r="A122" s="7" t="str">
        <f t="shared" si="8"/>
        <v>2000/4末</v>
      </c>
      <c r="B122" s="7" t="str">
        <f t="shared" si="8"/>
        <v>平成12/4末</v>
      </c>
      <c r="C122" s="14">
        <v>120</v>
      </c>
      <c r="D122" s="14">
        <v>125</v>
      </c>
      <c r="E122" s="15" t="s">
        <v>691</v>
      </c>
      <c r="F122" s="14">
        <v>315</v>
      </c>
      <c r="G122" s="14"/>
      <c r="H122" s="14">
        <v>321</v>
      </c>
      <c r="I122" s="14"/>
      <c r="J122" s="14">
        <v>636</v>
      </c>
      <c r="K122" s="14"/>
      <c r="L122" s="14">
        <v>185</v>
      </c>
      <c r="M122" s="8" t="s">
        <v>305</v>
      </c>
    </row>
    <row r="123" spans="1:13" x14ac:dyDescent="0.2">
      <c r="A123" s="9" t="str">
        <f t="shared" si="8"/>
        <v>2000/4末</v>
      </c>
      <c r="B123" s="9" t="str">
        <f t="shared" si="8"/>
        <v>平成12/4末</v>
      </c>
      <c r="C123" s="16">
        <v>121</v>
      </c>
      <c r="D123" s="16">
        <v>126</v>
      </c>
      <c r="E123" s="17" t="s">
        <v>163</v>
      </c>
      <c r="F123" s="16">
        <v>125</v>
      </c>
      <c r="G123" s="16"/>
      <c r="H123" s="16">
        <v>141</v>
      </c>
      <c r="I123" s="16"/>
      <c r="J123" s="16">
        <v>266</v>
      </c>
      <c r="K123" s="16"/>
      <c r="L123" s="16">
        <v>60</v>
      </c>
      <c r="M123" s="6" t="s">
        <v>305</v>
      </c>
    </row>
    <row r="124" spans="1:13" x14ac:dyDescent="0.2">
      <c r="A124" s="7" t="str">
        <f t="shared" si="8"/>
        <v>2000/4末</v>
      </c>
      <c r="B124" s="7" t="str">
        <f t="shared" si="8"/>
        <v>平成12/4末</v>
      </c>
      <c r="C124" s="14">
        <v>122</v>
      </c>
      <c r="D124" s="14">
        <v>127</v>
      </c>
      <c r="E124" s="15" t="s">
        <v>164</v>
      </c>
      <c r="F124" s="14">
        <v>35</v>
      </c>
      <c r="G124" s="14"/>
      <c r="H124" s="14">
        <v>43</v>
      </c>
      <c r="I124" s="14"/>
      <c r="J124" s="14">
        <v>78</v>
      </c>
      <c r="K124" s="14"/>
      <c r="L124" s="14">
        <v>20</v>
      </c>
      <c r="M124" s="8" t="s">
        <v>305</v>
      </c>
    </row>
    <row r="125" spans="1:13" x14ac:dyDescent="0.2">
      <c r="A125" s="9" t="str">
        <f t="shared" si="8"/>
        <v>2000/4末</v>
      </c>
      <c r="B125" s="9" t="str">
        <f t="shared" si="8"/>
        <v>平成12/4末</v>
      </c>
      <c r="C125" s="16">
        <v>123</v>
      </c>
      <c r="D125" s="16">
        <v>128</v>
      </c>
      <c r="E125" s="17" t="s">
        <v>165</v>
      </c>
      <c r="F125" s="16">
        <v>128</v>
      </c>
      <c r="G125" s="16"/>
      <c r="H125" s="16">
        <v>137</v>
      </c>
      <c r="I125" s="16"/>
      <c r="J125" s="16">
        <v>265</v>
      </c>
      <c r="K125" s="16"/>
      <c r="L125" s="16">
        <v>64</v>
      </c>
      <c r="M125" s="6" t="s">
        <v>305</v>
      </c>
    </row>
    <row r="126" spans="1:13" x14ac:dyDescent="0.2">
      <c r="A126" s="7" t="str">
        <f t="shared" si="8"/>
        <v>2000/4末</v>
      </c>
      <c r="B126" s="7" t="str">
        <f t="shared" si="8"/>
        <v>平成12/4末</v>
      </c>
      <c r="C126" s="14">
        <v>124</v>
      </c>
      <c r="D126" s="14">
        <v>129</v>
      </c>
      <c r="E126" s="15" t="s">
        <v>166</v>
      </c>
      <c r="F126" s="14">
        <v>95</v>
      </c>
      <c r="G126" s="14"/>
      <c r="H126" s="14">
        <v>105</v>
      </c>
      <c r="I126" s="14"/>
      <c r="J126" s="14">
        <v>200</v>
      </c>
      <c r="K126" s="14"/>
      <c r="L126" s="14">
        <v>48</v>
      </c>
      <c r="M126" s="8" t="s">
        <v>305</v>
      </c>
    </row>
    <row r="127" spans="1:13" x14ac:dyDescent="0.2">
      <c r="A127" s="9" t="str">
        <f t="shared" si="8"/>
        <v>2000/4末</v>
      </c>
      <c r="B127" s="9" t="str">
        <f t="shared" si="8"/>
        <v>平成12/4末</v>
      </c>
      <c r="C127" s="16">
        <v>125</v>
      </c>
      <c r="D127" s="16">
        <v>150</v>
      </c>
      <c r="E127" s="17" t="s">
        <v>169</v>
      </c>
      <c r="F127" s="16">
        <v>204</v>
      </c>
      <c r="G127" s="16"/>
      <c r="H127" s="16">
        <v>218</v>
      </c>
      <c r="I127" s="16"/>
      <c r="J127" s="16">
        <v>422</v>
      </c>
      <c r="K127" s="16"/>
      <c r="L127" s="16">
        <v>104</v>
      </c>
      <c r="M127" s="6" t="s">
        <v>306</v>
      </c>
    </row>
    <row r="128" spans="1:13" x14ac:dyDescent="0.2">
      <c r="A128" s="7" t="str">
        <f t="shared" si="8"/>
        <v>2000/4末</v>
      </c>
      <c r="B128" s="7" t="str">
        <f t="shared" si="8"/>
        <v>平成12/4末</v>
      </c>
      <c r="C128" s="14">
        <v>126</v>
      </c>
      <c r="D128" s="14">
        <v>151</v>
      </c>
      <c r="E128" s="15" t="s">
        <v>170</v>
      </c>
      <c r="F128" s="14">
        <v>402</v>
      </c>
      <c r="G128" s="14"/>
      <c r="H128" s="14">
        <v>397</v>
      </c>
      <c r="I128" s="14"/>
      <c r="J128" s="14">
        <v>799</v>
      </c>
      <c r="K128" s="14"/>
      <c r="L128" s="14">
        <v>224</v>
      </c>
      <c r="M128" s="8" t="s">
        <v>306</v>
      </c>
    </row>
    <row r="129" spans="1:13" x14ac:dyDescent="0.2">
      <c r="A129" s="9" t="str">
        <f t="shared" si="8"/>
        <v>2000/4末</v>
      </c>
      <c r="B129" s="9" t="str">
        <f t="shared" si="8"/>
        <v>平成12/4末</v>
      </c>
      <c r="C129" s="16">
        <v>127</v>
      </c>
      <c r="D129" s="16">
        <v>152</v>
      </c>
      <c r="E129" s="17" t="s">
        <v>171</v>
      </c>
      <c r="F129" s="16">
        <v>403</v>
      </c>
      <c r="G129" s="16"/>
      <c r="H129" s="16">
        <v>429</v>
      </c>
      <c r="I129" s="16"/>
      <c r="J129" s="16">
        <v>832</v>
      </c>
      <c r="K129" s="16"/>
      <c r="L129" s="16">
        <v>224</v>
      </c>
      <c r="M129" s="6" t="s">
        <v>306</v>
      </c>
    </row>
    <row r="130" spans="1:13" x14ac:dyDescent="0.2">
      <c r="A130" s="7" t="str">
        <f t="shared" si="8"/>
        <v>2000/4末</v>
      </c>
      <c r="B130" s="7" t="str">
        <f t="shared" si="8"/>
        <v>平成12/4末</v>
      </c>
      <c r="C130" s="14">
        <v>128</v>
      </c>
      <c r="D130" s="14">
        <v>153</v>
      </c>
      <c r="E130" s="15" t="s">
        <v>172</v>
      </c>
      <c r="F130" s="14">
        <v>186</v>
      </c>
      <c r="G130" s="14"/>
      <c r="H130" s="14">
        <v>191</v>
      </c>
      <c r="I130" s="14"/>
      <c r="J130" s="14">
        <v>377</v>
      </c>
      <c r="K130" s="14"/>
      <c r="L130" s="14">
        <v>106</v>
      </c>
      <c r="M130" s="8" t="s">
        <v>306</v>
      </c>
    </row>
    <row r="131" spans="1:13" x14ac:dyDescent="0.2">
      <c r="A131" s="9" t="str">
        <f t="shared" si="8"/>
        <v>2000/4末</v>
      </c>
      <c r="B131" s="9" t="str">
        <f t="shared" si="8"/>
        <v>平成12/4末</v>
      </c>
      <c r="C131" s="16">
        <v>129</v>
      </c>
      <c r="D131" s="16">
        <v>154</v>
      </c>
      <c r="E131" s="17" t="s">
        <v>173</v>
      </c>
      <c r="F131" s="16">
        <v>169</v>
      </c>
      <c r="G131" s="16"/>
      <c r="H131" s="16">
        <v>185</v>
      </c>
      <c r="I131" s="16"/>
      <c r="J131" s="16">
        <v>354</v>
      </c>
      <c r="K131" s="16"/>
      <c r="L131" s="16">
        <v>90</v>
      </c>
      <c r="M131" s="6" t="s">
        <v>306</v>
      </c>
    </row>
    <row r="132" spans="1:13" x14ac:dyDescent="0.2">
      <c r="A132" s="7" t="str">
        <f t="shared" si="8"/>
        <v>2000/4末</v>
      </c>
      <c r="B132" s="7" t="str">
        <f t="shared" si="8"/>
        <v>平成12/4末</v>
      </c>
      <c r="C132" s="14">
        <v>130</v>
      </c>
      <c r="D132" s="14">
        <v>155</v>
      </c>
      <c r="E132" s="15" t="s">
        <v>174</v>
      </c>
      <c r="F132" s="14">
        <v>136</v>
      </c>
      <c r="G132" s="14"/>
      <c r="H132" s="14">
        <v>130</v>
      </c>
      <c r="I132" s="14"/>
      <c r="J132" s="14">
        <v>266</v>
      </c>
      <c r="K132" s="14"/>
      <c r="L132" s="14">
        <v>87</v>
      </c>
      <c r="M132" s="8" t="s">
        <v>306</v>
      </c>
    </row>
    <row r="133" spans="1:13" x14ac:dyDescent="0.2">
      <c r="A133" s="9" t="str">
        <f t="shared" ref="A133:B148" si="9">A132</f>
        <v>2000/4末</v>
      </c>
      <c r="B133" s="9" t="str">
        <f t="shared" si="9"/>
        <v>平成12/4末</v>
      </c>
      <c r="C133" s="16">
        <v>131</v>
      </c>
      <c r="D133" s="16">
        <v>157</v>
      </c>
      <c r="E133" s="17" t="s">
        <v>175</v>
      </c>
      <c r="F133" s="16">
        <v>99</v>
      </c>
      <c r="G133" s="16"/>
      <c r="H133" s="16">
        <v>99</v>
      </c>
      <c r="I133" s="16"/>
      <c r="J133" s="16">
        <v>198</v>
      </c>
      <c r="K133" s="16"/>
      <c r="L133" s="16">
        <v>189</v>
      </c>
      <c r="M133" s="6" t="s">
        <v>306</v>
      </c>
    </row>
    <row r="134" spans="1:13" x14ac:dyDescent="0.2">
      <c r="A134" s="7" t="str">
        <f t="shared" si="9"/>
        <v>2000/4末</v>
      </c>
      <c r="B134" s="7" t="str">
        <f t="shared" si="9"/>
        <v>平成12/4末</v>
      </c>
      <c r="C134" s="14">
        <v>132</v>
      </c>
      <c r="D134" s="14">
        <v>158</v>
      </c>
      <c r="E134" s="15" t="s">
        <v>176</v>
      </c>
      <c r="F134" s="14">
        <v>19</v>
      </c>
      <c r="G134" s="14"/>
      <c r="H134" s="14">
        <v>81</v>
      </c>
      <c r="I134" s="14"/>
      <c r="J134" s="14">
        <v>100</v>
      </c>
      <c r="K134" s="14"/>
      <c r="L134" s="14">
        <v>100</v>
      </c>
      <c r="M134" s="8" t="s">
        <v>306</v>
      </c>
    </row>
    <row r="135" spans="1:13" x14ac:dyDescent="0.2">
      <c r="A135" s="9" t="str">
        <f t="shared" si="9"/>
        <v>2000/4末</v>
      </c>
      <c r="B135" s="9" t="str">
        <f t="shared" si="9"/>
        <v>平成12/4末</v>
      </c>
      <c r="C135" s="16">
        <v>133</v>
      </c>
      <c r="D135" s="16">
        <v>159</v>
      </c>
      <c r="E135" s="17" t="s">
        <v>177</v>
      </c>
      <c r="F135" s="16">
        <v>26</v>
      </c>
      <c r="G135" s="16"/>
      <c r="H135" s="16">
        <v>54</v>
      </c>
      <c r="I135" s="16"/>
      <c r="J135" s="16">
        <v>80</v>
      </c>
      <c r="K135" s="16"/>
      <c r="L135" s="16">
        <v>76</v>
      </c>
      <c r="M135" s="6" t="s">
        <v>307</v>
      </c>
    </row>
    <row r="136" spans="1:13" x14ac:dyDescent="0.2">
      <c r="A136" s="7" t="str">
        <f t="shared" si="9"/>
        <v>2000/4末</v>
      </c>
      <c r="B136" s="7" t="str">
        <f t="shared" si="9"/>
        <v>平成12/4末</v>
      </c>
      <c r="C136" s="14">
        <v>134</v>
      </c>
      <c r="D136" s="14">
        <v>160</v>
      </c>
      <c r="E136" s="15" t="s">
        <v>624</v>
      </c>
      <c r="F136" s="14">
        <v>107</v>
      </c>
      <c r="G136" s="14"/>
      <c r="H136" s="14">
        <v>92</v>
      </c>
      <c r="I136" s="14"/>
      <c r="J136" s="14">
        <v>199</v>
      </c>
      <c r="K136" s="14"/>
      <c r="L136" s="14">
        <v>86</v>
      </c>
      <c r="M136" s="8" t="s">
        <v>307</v>
      </c>
    </row>
    <row r="137" spans="1:13" x14ac:dyDescent="0.2">
      <c r="A137" s="9" t="str">
        <f t="shared" si="9"/>
        <v>2000/4末</v>
      </c>
      <c r="B137" s="9" t="str">
        <f t="shared" si="9"/>
        <v>平成12/4末</v>
      </c>
      <c r="C137" s="16">
        <v>135</v>
      </c>
      <c r="D137" s="16">
        <v>161</v>
      </c>
      <c r="E137" s="17" t="s">
        <v>178</v>
      </c>
      <c r="F137" s="16">
        <v>177</v>
      </c>
      <c r="G137" s="16"/>
      <c r="H137" s="16">
        <v>172</v>
      </c>
      <c r="I137" s="16"/>
      <c r="J137" s="16">
        <v>349</v>
      </c>
      <c r="K137" s="16"/>
      <c r="L137" s="16">
        <v>119</v>
      </c>
      <c r="M137" s="6" t="s">
        <v>307</v>
      </c>
    </row>
    <row r="138" spans="1:13" x14ac:dyDescent="0.2">
      <c r="A138" s="7" t="str">
        <f t="shared" si="9"/>
        <v>2000/4末</v>
      </c>
      <c r="B138" s="7" t="str">
        <f t="shared" si="9"/>
        <v>平成12/4末</v>
      </c>
      <c r="C138" s="14">
        <v>136</v>
      </c>
      <c r="D138" s="14">
        <v>162</v>
      </c>
      <c r="E138" s="15" t="s">
        <v>179</v>
      </c>
      <c r="F138" s="14">
        <v>105</v>
      </c>
      <c r="G138" s="14"/>
      <c r="H138" s="14">
        <v>92</v>
      </c>
      <c r="I138" s="14"/>
      <c r="J138" s="14">
        <v>197</v>
      </c>
      <c r="K138" s="14"/>
      <c r="L138" s="14">
        <v>72</v>
      </c>
      <c r="M138" s="8" t="s">
        <v>307</v>
      </c>
    </row>
    <row r="139" spans="1:13" x14ac:dyDescent="0.2">
      <c r="A139" s="9" t="str">
        <f t="shared" si="9"/>
        <v>2000/4末</v>
      </c>
      <c r="B139" s="9" t="str">
        <f t="shared" si="9"/>
        <v>平成12/4末</v>
      </c>
      <c r="C139" s="16">
        <v>137</v>
      </c>
      <c r="D139" s="16">
        <v>163</v>
      </c>
      <c r="E139" s="17" t="s">
        <v>180</v>
      </c>
      <c r="F139" s="16">
        <v>62</v>
      </c>
      <c r="G139" s="16"/>
      <c r="H139" s="16">
        <v>61</v>
      </c>
      <c r="I139" s="16"/>
      <c r="J139" s="16">
        <v>123</v>
      </c>
      <c r="K139" s="16"/>
      <c r="L139" s="16">
        <v>38</v>
      </c>
      <c r="M139" s="6" t="s">
        <v>307</v>
      </c>
    </row>
    <row r="140" spans="1:13" x14ac:dyDescent="0.2">
      <c r="A140" s="7" t="str">
        <f t="shared" si="9"/>
        <v>2000/4末</v>
      </c>
      <c r="B140" s="7" t="str">
        <f t="shared" si="9"/>
        <v>平成12/4末</v>
      </c>
      <c r="C140" s="14">
        <v>138</v>
      </c>
      <c r="D140" s="14">
        <v>164</v>
      </c>
      <c r="E140" s="15" t="s">
        <v>181</v>
      </c>
      <c r="F140" s="14">
        <v>93</v>
      </c>
      <c r="G140" s="14"/>
      <c r="H140" s="14">
        <v>107</v>
      </c>
      <c r="I140" s="14"/>
      <c r="J140" s="14">
        <v>200</v>
      </c>
      <c r="K140" s="14"/>
      <c r="L140" s="14">
        <v>57</v>
      </c>
      <c r="M140" s="8" t="s">
        <v>307</v>
      </c>
    </row>
    <row r="141" spans="1:13" x14ac:dyDescent="0.2">
      <c r="A141" s="9" t="str">
        <f t="shared" si="9"/>
        <v>2000/4末</v>
      </c>
      <c r="B141" s="9" t="str">
        <f t="shared" si="9"/>
        <v>平成12/4末</v>
      </c>
      <c r="C141" s="16">
        <v>139</v>
      </c>
      <c r="D141" s="16">
        <v>165</v>
      </c>
      <c r="E141" s="17" t="s">
        <v>182</v>
      </c>
      <c r="F141" s="16">
        <v>70</v>
      </c>
      <c r="G141" s="16"/>
      <c r="H141" s="16">
        <v>77</v>
      </c>
      <c r="I141" s="16"/>
      <c r="J141" s="16">
        <v>147</v>
      </c>
      <c r="K141" s="16"/>
      <c r="L141" s="16">
        <v>42</v>
      </c>
      <c r="M141" s="6" t="s">
        <v>307</v>
      </c>
    </row>
    <row r="142" spans="1:13" x14ac:dyDescent="0.2">
      <c r="A142" s="7" t="str">
        <f t="shared" si="9"/>
        <v>2000/4末</v>
      </c>
      <c r="B142" s="7" t="str">
        <f t="shared" si="9"/>
        <v>平成12/4末</v>
      </c>
      <c r="C142" s="14">
        <v>140</v>
      </c>
      <c r="D142" s="14">
        <v>166</v>
      </c>
      <c r="E142" s="15" t="s">
        <v>183</v>
      </c>
      <c r="F142" s="14">
        <v>180</v>
      </c>
      <c r="G142" s="14"/>
      <c r="H142" s="14">
        <v>204</v>
      </c>
      <c r="I142" s="14"/>
      <c r="J142" s="14">
        <v>384</v>
      </c>
      <c r="K142" s="14"/>
      <c r="L142" s="14">
        <v>107</v>
      </c>
      <c r="M142" s="8" t="s">
        <v>307</v>
      </c>
    </row>
    <row r="143" spans="1:13" x14ac:dyDescent="0.2">
      <c r="A143" s="9" t="str">
        <f t="shared" si="9"/>
        <v>2000/4末</v>
      </c>
      <c r="B143" s="9" t="str">
        <f t="shared" si="9"/>
        <v>平成12/4末</v>
      </c>
      <c r="C143" s="16">
        <v>141</v>
      </c>
      <c r="D143" s="16">
        <v>167</v>
      </c>
      <c r="E143" s="17" t="s">
        <v>184</v>
      </c>
      <c r="F143" s="16">
        <v>205</v>
      </c>
      <c r="G143" s="16"/>
      <c r="H143" s="16">
        <v>201</v>
      </c>
      <c r="I143" s="16"/>
      <c r="J143" s="16">
        <v>406</v>
      </c>
      <c r="K143" s="16"/>
      <c r="L143" s="16">
        <v>118</v>
      </c>
      <c r="M143" s="6" t="s">
        <v>307</v>
      </c>
    </row>
    <row r="144" spans="1:13" x14ac:dyDescent="0.2">
      <c r="A144" s="7" t="str">
        <f t="shared" si="9"/>
        <v>2000/4末</v>
      </c>
      <c r="B144" s="7" t="str">
        <f t="shared" si="9"/>
        <v>平成12/4末</v>
      </c>
      <c r="C144" s="14">
        <v>142</v>
      </c>
      <c r="D144" s="14">
        <v>168</v>
      </c>
      <c r="E144" s="15" t="s">
        <v>185</v>
      </c>
      <c r="F144" s="14">
        <v>343</v>
      </c>
      <c r="G144" s="14"/>
      <c r="H144" s="14">
        <v>309</v>
      </c>
      <c r="I144" s="14"/>
      <c r="J144" s="14">
        <v>652</v>
      </c>
      <c r="K144" s="14"/>
      <c r="L144" s="14">
        <v>220</v>
      </c>
      <c r="M144" s="8" t="s">
        <v>307</v>
      </c>
    </row>
    <row r="145" spans="1:13" x14ac:dyDescent="0.2">
      <c r="A145" s="9" t="str">
        <f t="shared" si="9"/>
        <v>2000/4末</v>
      </c>
      <c r="B145" s="9" t="str">
        <f t="shared" si="9"/>
        <v>平成12/4末</v>
      </c>
      <c r="C145" s="16">
        <v>143</v>
      </c>
      <c r="D145" s="16">
        <v>169</v>
      </c>
      <c r="E145" s="17" t="s">
        <v>186</v>
      </c>
      <c r="F145" s="16">
        <v>184</v>
      </c>
      <c r="G145" s="16"/>
      <c r="H145" s="16">
        <v>198</v>
      </c>
      <c r="I145" s="16"/>
      <c r="J145" s="16">
        <v>382</v>
      </c>
      <c r="K145" s="16"/>
      <c r="L145" s="16">
        <v>121</v>
      </c>
      <c r="M145" s="6" t="s">
        <v>307</v>
      </c>
    </row>
    <row r="146" spans="1:13" x14ac:dyDescent="0.2">
      <c r="A146" s="7" t="str">
        <f t="shared" si="9"/>
        <v>2000/4末</v>
      </c>
      <c r="B146" s="7" t="str">
        <f t="shared" si="9"/>
        <v>平成12/4末</v>
      </c>
      <c r="C146" s="14">
        <v>144</v>
      </c>
      <c r="D146" s="14">
        <v>170</v>
      </c>
      <c r="E146" s="15" t="s">
        <v>187</v>
      </c>
      <c r="F146" s="14">
        <v>544</v>
      </c>
      <c r="G146" s="14"/>
      <c r="H146" s="14">
        <v>566</v>
      </c>
      <c r="I146" s="14"/>
      <c r="J146" s="14">
        <v>1110</v>
      </c>
      <c r="K146" s="14"/>
      <c r="L146" s="14">
        <v>312</v>
      </c>
      <c r="M146" s="8" t="s">
        <v>307</v>
      </c>
    </row>
    <row r="147" spans="1:13" x14ac:dyDescent="0.2">
      <c r="A147" s="9" t="str">
        <f t="shared" si="9"/>
        <v>2000/4末</v>
      </c>
      <c r="B147" s="9" t="str">
        <f t="shared" si="9"/>
        <v>平成12/4末</v>
      </c>
      <c r="C147" s="16">
        <v>145</v>
      </c>
      <c r="D147" s="16">
        <v>171</v>
      </c>
      <c r="E147" s="17" t="s">
        <v>188</v>
      </c>
      <c r="F147" s="16">
        <v>333</v>
      </c>
      <c r="G147" s="16"/>
      <c r="H147" s="16">
        <v>341</v>
      </c>
      <c r="I147" s="16"/>
      <c r="J147" s="16">
        <v>674</v>
      </c>
      <c r="K147" s="16"/>
      <c r="L147" s="16">
        <v>177</v>
      </c>
      <c r="M147" s="6" t="s">
        <v>307</v>
      </c>
    </row>
    <row r="148" spans="1:13" x14ac:dyDescent="0.2">
      <c r="A148" s="7" t="str">
        <f t="shared" si="9"/>
        <v>2000/4末</v>
      </c>
      <c r="B148" s="7" t="str">
        <f t="shared" si="9"/>
        <v>平成12/4末</v>
      </c>
      <c r="C148" s="14">
        <v>146</v>
      </c>
      <c r="D148" s="14">
        <v>172</v>
      </c>
      <c r="E148" s="15" t="s">
        <v>189</v>
      </c>
      <c r="F148" s="14">
        <v>492</v>
      </c>
      <c r="G148" s="14"/>
      <c r="H148" s="14">
        <v>471</v>
      </c>
      <c r="I148" s="14"/>
      <c r="J148" s="14">
        <v>963</v>
      </c>
      <c r="K148" s="14"/>
      <c r="L148" s="14">
        <v>298</v>
      </c>
      <c r="M148" s="8" t="s">
        <v>307</v>
      </c>
    </row>
    <row r="149" spans="1:13" x14ac:dyDescent="0.2">
      <c r="A149" s="9" t="str">
        <f t="shared" ref="A149:B164" si="10">A148</f>
        <v>2000/4末</v>
      </c>
      <c r="B149" s="9" t="str">
        <f t="shared" si="10"/>
        <v>平成12/4末</v>
      </c>
      <c r="C149" s="16">
        <v>147</v>
      </c>
      <c r="D149" s="16">
        <v>173</v>
      </c>
      <c r="E149" s="17" t="s">
        <v>190</v>
      </c>
      <c r="F149" s="16">
        <v>305</v>
      </c>
      <c r="G149" s="16"/>
      <c r="H149" s="16">
        <v>289</v>
      </c>
      <c r="I149" s="16"/>
      <c r="J149" s="16">
        <v>594</v>
      </c>
      <c r="K149" s="16"/>
      <c r="L149" s="16">
        <v>170</v>
      </c>
      <c r="M149" s="6" t="s">
        <v>307</v>
      </c>
    </row>
    <row r="150" spans="1:13" x14ac:dyDescent="0.2">
      <c r="A150" s="7" t="str">
        <f t="shared" si="10"/>
        <v>2000/4末</v>
      </c>
      <c r="B150" s="7" t="str">
        <f t="shared" si="10"/>
        <v>平成12/4末</v>
      </c>
      <c r="C150" s="14">
        <v>148</v>
      </c>
      <c r="D150" s="14">
        <v>174</v>
      </c>
      <c r="E150" s="15" t="s">
        <v>625</v>
      </c>
      <c r="F150" s="14">
        <v>1</v>
      </c>
      <c r="G150" s="14"/>
      <c r="H150" s="14">
        <v>2</v>
      </c>
      <c r="I150" s="14"/>
      <c r="J150" s="14">
        <v>3</v>
      </c>
      <c r="K150" s="14"/>
      <c r="L150" s="14">
        <v>1</v>
      </c>
      <c r="M150" s="8" t="s">
        <v>307</v>
      </c>
    </row>
    <row r="151" spans="1:13" x14ac:dyDescent="0.2">
      <c r="A151" s="9" t="str">
        <f t="shared" si="10"/>
        <v>2000/4末</v>
      </c>
      <c r="B151" s="9" t="str">
        <f t="shared" si="10"/>
        <v>平成12/4末</v>
      </c>
      <c r="C151" s="16">
        <v>149</v>
      </c>
      <c r="D151" s="16">
        <v>175</v>
      </c>
      <c r="E151" s="17" t="s">
        <v>626</v>
      </c>
      <c r="F151" s="16">
        <v>228</v>
      </c>
      <c r="G151" s="16"/>
      <c r="H151" s="16">
        <v>218</v>
      </c>
      <c r="I151" s="16"/>
      <c r="J151" s="16">
        <v>446</v>
      </c>
      <c r="K151" s="16"/>
      <c r="L151" s="16">
        <v>148</v>
      </c>
      <c r="M151" s="6" t="s">
        <v>307</v>
      </c>
    </row>
    <row r="152" spans="1:13" x14ac:dyDescent="0.2">
      <c r="A152" s="7" t="str">
        <f t="shared" si="10"/>
        <v>2000/4末</v>
      </c>
      <c r="B152" s="7" t="str">
        <f t="shared" si="10"/>
        <v>平成12/4末</v>
      </c>
      <c r="C152" s="14">
        <v>150</v>
      </c>
      <c r="D152" s="14">
        <v>176</v>
      </c>
      <c r="E152" s="15" t="s">
        <v>627</v>
      </c>
      <c r="F152" s="14">
        <v>145</v>
      </c>
      <c r="G152" s="14"/>
      <c r="H152" s="14">
        <v>158</v>
      </c>
      <c r="I152" s="14"/>
      <c r="J152" s="14">
        <v>303</v>
      </c>
      <c r="K152" s="14"/>
      <c r="L152" s="14">
        <v>96</v>
      </c>
      <c r="M152" s="8" t="s">
        <v>307</v>
      </c>
    </row>
    <row r="153" spans="1:13" x14ac:dyDescent="0.2">
      <c r="A153" s="9" t="str">
        <f t="shared" si="10"/>
        <v>2000/4末</v>
      </c>
      <c r="B153" s="9" t="str">
        <f t="shared" si="10"/>
        <v>平成12/4末</v>
      </c>
      <c r="C153" s="16">
        <v>151</v>
      </c>
      <c r="D153" s="16">
        <v>177</v>
      </c>
      <c r="E153" s="17" t="s">
        <v>191</v>
      </c>
      <c r="F153" s="16">
        <v>70</v>
      </c>
      <c r="G153" s="16"/>
      <c r="H153" s="16">
        <v>70</v>
      </c>
      <c r="I153" s="16"/>
      <c r="J153" s="16">
        <v>140</v>
      </c>
      <c r="K153" s="16"/>
      <c r="L153" s="16">
        <v>48</v>
      </c>
      <c r="M153" s="6" t="s">
        <v>307</v>
      </c>
    </row>
    <row r="154" spans="1:13" x14ac:dyDescent="0.2">
      <c r="A154" s="7" t="str">
        <f t="shared" si="10"/>
        <v>2000/4末</v>
      </c>
      <c r="B154" s="7" t="str">
        <f t="shared" si="10"/>
        <v>平成12/4末</v>
      </c>
      <c r="C154" s="14">
        <v>152</v>
      </c>
      <c r="D154" s="14">
        <v>178</v>
      </c>
      <c r="E154" s="15" t="s">
        <v>192</v>
      </c>
      <c r="F154" s="14">
        <v>63</v>
      </c>
      <c r="G154" s="14"/>
      <c r="H154" s="14">
        <v>68</v>
      </c>
      <c r="I154" s="14"/>
      <c r="J154" s="14">
        <v>131</v>
      </c>
      <c r="K154" s="14"/>
      <c r="L154" s="14">
        <v>44</v>
      </c>
      <c r="M154" s="8" t="s">
        <v>307</v>
      </c>
    </row>
    <row r="155" spans="1:13" x14ac:dyDescent="0.2">
      <c r="A155" s="9" t="str">
        <f t="shared" si="10"/>
        <v>2000/4末</v>
      </c>
      <c r="B155" s="9" t="str">
        <f t="shared" si="10"/>
        <v>平成12/4末</v>
      </c>
      <c r="C155" s="16">
        <v>153</v>
      </c>
      <c r="D155" s="16">
        <v>179</v>
      </c>
      <c r="E155" s="17" t="s">
        <v>193</v>
      </c>
      <c r="F155" s="16">
        <v>223</v>
      </c>
      <c r="G155" s="16"/>
      <c r="H155" s="16">
        <v>232</v>
      </c>
      <c r="I155" s="16"/>
      <c r="J155" s="16">
        <v>455</v>
      </c>
      <c r="K155" s="16"/>
      <c r="L155" s="16">
        <v>157</v>
      </c>
      <c r="M155" s="6" t="s">
        <v>307</v>
      </c>
    </row>
    <row r="156" spans="1:13" x14ac:dyDescent="0.2">
      <c r="A156" s="7" t="str">
        <f t="shared" si="10"/>
        <v>2000/4末</v>
      </c>
      <c r="B156" s="7" t="str">
        <f t="shared" si="10"/>
        <v>平成12/4末</v>
      </c>
      <c r="C156" s="14">
        <v>154</v>
      </c>
      <c r="D156" s="14">
        <v>180</v>
      </c>
      <c r="E156" s="15" t="s">
        <v>196</v>
      </c>
      <c r="F156" s="14">
        <v>137</v>
      </c>
      <c r="G156" s="14"/>
      <c r="H156" s="14">
        <v>155</v>
      </c>
      <c r="I156" s="14"/>
      <c r="J156" s="14">
        <v>292</v>
      </c>
      <c r="K156" s="14"/>
      <c r="L156" s="14">
        <v>69</v>
      </c>
      <c r="M156" s="8" t="s">
        <v>308</v>
      </c>
    </row>
    <row r="157" spans="1:13" x14ac:dyDescent="0.2">
      <c r="A157" s="9" t="str">
        <f t="shared" si="10"/>
        <v>2000/4末</v>
      </c>
      <c r="B157" s="9" t="str">
        <f t="shared" si="10"/>
        <v>平成12/4末</v>
      </c>
      <c r="C157" s="16">
        <v>155</v>
      </c>
      <c r="D157" s="16">
        <v>181</v>
      </c>
      <c r="E157" s="17" t="s">
        <v>197</v>
      </c>
      <c r="F157" s="16">
        <v>36</v>
      </c>
      <c r="G157" s="16"/>
      <c r="H157" s="16">
        <v>37</v>
      </c>
      <c r="I157" s="16"/>
      <c r="J157" s="16">
        <v>73</v>
      </c>
      <c r="K157" s="16"/>
      <c r="L157" s="16">
        <v>16</v>
      </c>
      <c r="M157" s="6" t="s">
        <v>308</v>
      </c>
    </row>
    <row r="158" spans="1:13" x14ac:dyDescent="0.2">
      <c r="A158" s="7" t="str">
        <f t="shared" si="10"/>
        <v>2000/4末</v>
      </c>
      <c r="B158" s="7" t="str">
        <f t="shared" si="10"/>
        <v>平成12/4末</v>
      </c>
      <c r="C158" s="14">
        <v>156</v>
      </c>
      <c r="D158" s="14">
        <v>182</v>
      </c>
      <c r="E158" s="15" t="s">
        <v>198</v>
      </c>
      <c r="F158" s="14">
        <v>0</v>
      </c>
      <c r="G158" s="14"/>
      <c r="H158" s="14">
        <v>0</v>
      </c>
      <c r="I158" s="14"/>
      <c r="J158" s="14">
        <v>0</v>
      </c>
      <c r="K158" s="14"/>
      <c r="L158" s="14">
        <v>0</v>
      </c>
      <c r="M158" s="8" t="s">
        <v>308</v>
      </c>
    </row>
    <row r="159" spans="1:13" x14ac:dyDescent="0.2">
      <c r="A159" s="9" t="str">
        <f t="shared" si="10"/>
        <v>2000/4末</v>
      </c>
      <c r="B159" s="9" t="str">
        <f t="shared" si="10"/>
        <v>平成12/4末</v>
      </c>
      <c r="C159" s="16">
        <v>157</v>
      </c>
      <c r="D159" s="16">
        <v>183</v>
      </c>
      <c r="E159" s="17" t="s">
        <v>199</v>
      </c>
      <c r="F159" s="16">
        <v>500</v>
      </c>
      <c r="G159" s="16"/>
      <c r="H159" s="16">
        <v>542</v>
      </c>
      <c r="I159" s="16"/>
      <c r="J159" s="16">
        <v>1042</v>
      </c>
      <c r="K159" s="16"/>
      <c r="L159" s="16">
        <v>279</v>
      </c>
      <c r="M159" s="6" t="s">
        <v>308</v>
      </c>
    </row>
    <row r="160" spans="1:13" x14ac:dyDescent="0.2">
      <c r="A160" s="7" t="str">
        <f t="shared" si="10"/>
        <v>2000/4末</v>
      </c>
      <c r="B160" s="7" t="str">
        <f t="shared" si="10"/>
        <v>平成12/4末</v>
      </c>
      <c r="C160" s="14">
        <v>158</v>
      </c>
      <c r="D160" s="14">
        <v>184</v>
      </c>
      <c r="E160" s="15" t="s">
        <v>200</v>
      </c>
      <c r="F160" s="14">
        <v>164</v>
      </c>
      <c r="G160" s="14"/>
      <c r="H160" s="14">
        <v>148</v>
      </c>
      <c r="I160" s="14"/>
      <c r="J160" s="14">
        <v>312</v>
      </c>
      <c r="K160" s="14"/>
      <c r="L160" s="14">
        <v>81</v>
      </c>
      <c r="M160" s="8" t="s">
        <v>308</v>
      </c>
    </row>
    <row r="161" spans="1:13" x14ac:dyDescent="0.2">
      <c r="A161" s="9" t="str">
        <f t="shared" si="10"/>
        <v>2000/4末</v>
      </c>
      <c r="B161" s="9" t="str">
        <f t="shared" si="10"/>
        <v>平成12/4末</v>
      </c>
      <c r="C161" s="16">
        <v>159</v>
      </c>
      <c r="D161" s="16">
        <v>185</v>
      </c>
      <c r="E161" s="17" t="s">
        <v>201</v>
      </c>
      <c r="F161" s="16">
        <v>137</v>
      </c>
      <c r="G161" s="16"/>
      <c r="H161" s="16">
        <v>145</v>
      </c>
      <c r="I161" s="16"/>
      <c r="J161" s="16">
        <v>282</v>
      </c>
      <c r="K161" s="16"/>
      <c r="L161" s="16">
        <v>80</v>
      </c>
      <c r="M161" s="6" t="s">
        <v>308</v>
      </c>
    </row>
    <row r="162" spans="1:13" x14ac:dyDescent="0.2">
      <c r="A162" s="7" t="str">
        <f t="shared" si="10"/>
        <v>2000/4末</v>
      </c>
      <c r="B162" s="7" t="str">
        <f t="shared" si="10"/>
        <v>平成12/4末</v>
      </c>
      <c r="C162" s="14">
        <v>160</v>
      </c>
      <c r="D162" s="14">
        <v>186</v>
      </c>
      <c r="E162" s="15" t="s">
        <v>202</v>
      </c>
      <c r="F162" s="14">
        <v>234</v>
      </c>
      <c r="G162" s="14"/>
      <c r="H162" s="14">
        <v>221</v>
      </c>
      <c r="I162" s="14"/>
      <c r="J162" s="14">
        <v>455</v>
      </c>
      <c r="K162" s="14"/>
      <c r="L162" s="14">
        <v>162</v>
      </c>
      <c r="M162" s="8" t="s">
        <v>308</v>
      </c>
    </row>
    <row r="163" spans="1:13" x14ac:dyDescent="0.2">
      <c r="A163" s="9" t="str">
        <f t="shared" si="10"/>
        <v>2000/4末</v>
      </c>
      <c r="B163" s="9" t="str">
        <f t="shared" si="10"/>
        <v>平成12/4末</v>
      </c>
      <c r="C163" s="16">
        <v>161</v>
      </c>
      <c r="D163" s="16">
        <v>187</v>
      </c>
      <c r="E163" s="17" t="s">
        <v>203</v>
      </c>
      <c r="F163" s="16">
        <v>206</v>
      </c>
      <c r="G163" s="16"/>
      <c r="H163" s="16">
        <v>192</v>
      </c>
      <c r="I163" s="16"/>
      <c r="J163" s="16">
        <v>398</v>
      </c>
      <c r="K163" s="16"/>
      <c r="L163" s="16">
        <v>134</v>
      </c>
      <c r="M163" s="6" t="s">
        <v>308</v>
      </c>
    </row>
    <row r="164" spans="1:13" x14ac:dyDescent="0.2">
      <c r="A164" s="7" t="str">
        <f t="shared" si="10"/>
        <v>2000/4末</v>
      </c>
      <c r="B164" s="7" t="str">
        <f t="shared" si="10"/>
        <v>平成12/4末</v>
      </c>
      <c r="C164" s="14">
        <v>162</v>
      </c>
      <c r="D164" s="14">
        <v>188</v>
      </c>
      <c r="E164" s="15" t="s">
        <v>204</v>
      </c>
      <c r="F164" s="14">
        <v>229</v>
      </c>
      <c r="G164" s="14"/>
      <c r="H164" s="14">
        <v>203</v>
      </c>
      <c r="I164" s="14"/>
      <c r="J164" s="14">
        <v>432</v>
      </c>
      <c r="K164" s="14"/>
      <c r="L164" s="14">
        <v>138</v>
      </c>
      <c r="M164" s="8" t="s">
        <v>308</v>
      </c>
    </row>
    <row r="165" spans="1:13" x14ac:dyDescent="0.2">
      <c r="A165" s="9" t="str">
        <f t="shared" ref="A165:B180" si="11">A164</f>
        <v>2000/4末</v>
      </c>
      <c r="B165" s="9" t="str">
        <f t="shared" si="11"/>
        <v>平成12/4末</v>
      </c>
      <c r="C165" s="16">
        <v>163</v>
      </c>
      <c r="D165" s="16">
        <v>189</v>
      </c>
      <c r="E165" s="17" t="s">
        <v>205</v>
      </c>
      <c r="F165" s="16">
        <v>88</v>
      </c>
      <c r="G165" s="16"/>
      <c r="H165" s="16">
        <v>90</v>
      </c>
      <c r="I165" s="16"/>
      <c r="J165" s="16">
        <v>178</v>
      </c>
      <c r="K165" s="16"/>
      <c r="L165" s="16">
        <v>50</v>
      </c>
      <c r="M165" s="6" t="s">
        <v>308</v>
      </c>
    </row>
    <row r="166" spans="1:13" x14ac:dyDescent="0.2">
      <c r="A166" s="7" t="str">
        <f t="shared" si="11"/>
        <v>2000/4末</v>
      </c>
      <c r="B166" s="7" t="str">
        <f t="shared" si="11"/>
        <v>平成12/4末</v>
      </c>
      <c r="C166" s="14">
        <v>164</v>
      </c>
      <c r="D166" s="14">
        <v>190</v>
      </c>
      <c r="E166" s="15" t="s">
        <v>206</v>
      </c>
      <c r="F166" s="14">
        <v>173</v>
      </c>
      <c r="G166" s="14"/>
      <c r="H166" s="14">
        <v>167</v>
      </c>
      <c r="I166" s="14"/>
      <c r="J166" s="14">
        <v>340</v>
      </c>
      <c r="K166" s="14"/>
      <c r="L166" s="14">
        <v>106</v>
      </c>
      <c r="M166" s="8" t="s">
        <v>308</v>
      </c>
    </row>
    <row r="167" spans="1:13" x14ac:dyDescent="0.2">
      <c r="A167" s="9" t="str">
        <f t="shared" si="11"/>
        <v>2000/4末</v>
      </c>
      <c r="B167" s="9" t="str">
        <f t="shared" si="11"/>
        <v>平成12/4末</v>
      </c>
      <c r="C167" s="16">
        <v>165</v>
      </c>
      <c r="D167" s="16">
        <v>192</v>
      </c>
      <c r="E167" s="17" t="s">
        <v>207</v>
      </c>
      <c r="F167" s="16">
        <v>376</v>
      </c>
      <c r="G167" s="16"/>
      <c r="H167" s="16">
        <v>359</v>
      </c>
      <c r="I167" s="16"/>
      <c r="J167" s="16">
        <v>735</v>
      </c>
      <c r="K167" s="16"/>
      <c r="L167" s="16">
        <v>210</v>
      </c>
      <c r="M167" s="6" t="s">
        <v>308</v>
      </c>
    </row>
    <row r="168" spans="1:13" x14ac:dyDescent="0.2">
      <c r="A168" s="7" t="str">
        <f t="shared" si="11"/>
        <v>2000/4末</v>
      </c>
      <c r="B168" s="7" t="str">
        <f t="shared" si="11"/>
        <v>平成12/4末</v>
      </c>
      <c r="C168" s="14">
        <v>166</v>
      </c>
      <c r="D168" s="14">
        <v>191</v>
      </c>
      <c r="E168" s="15" t="s">
        <v>208</v>
      </c>
      <c r="F168" s="14">
        <v>490</v>
      </c>
      <c r="G168" s="14"/>
      <c r="H168" s="14">
        <v>455</v>
      </c>
      <c r="I168" s="14"/>
      <c r="J168" s="14">
        <v>945</v>
      </c>
      <c r="K168" s="14"/>
      <c r="L168" s="14">
        <v>298</v>
      </c>
      <c r="M168" s="8" t="s">
        <v>308</v>
      </c>
    </row>
    <row r="169" spans="1:13" x14ac:dyDescent="0.2">
      <c r="A169" s="9" t="str">
        <f t="shared" si="11"/>
        <v>2000/4末</v>
      </c>
      <c r="B169" s="9" t="str">
        <f t="shared" si="11"/>
        <v>平成12/4末</v>
      </c>
      <c r="C169" s="16">
        <v>167</v>
      </c>
      <c r="D169" s="16">
        <v>240</v>
      </c>
      <c r="E169" s="17" t="s">
        <v>209</v>
      </c>
      <c r="F169" s="16">
        <v>95</v>
      </c>
      <c r="G169" s="16"/>
      <c r="H169" s="16">
        <v>112</v>
      </c>
      <c r="I169" s="16"/>
      <c r="J169" s="16">
        <v>207</v>
      </c>
      <c r="K169" s="16"/>
      <c r="L169" s="16">
        <v>58</v>
      </c>
      <c r="M169" s="6" t="s">
        <v>309</v>
      </c>
    </row>
    <row r="170" spans="1:13" x14ac:dyDescent="0.2">
      <c r="A170" s="7" t="str">
        <f t="shared" si="11"/>
        <v>2000/4末</v>
      </c>
      <c r="B170" s="7" t="str">
        <f t="shared" si="11"/>
        <v>平成12/4末</v>
      </c>
      <c r="C170" s="14">
        <v>168</v>
      </c>
      <c r="D170" s="14">
        <v>241</v>
      </c>
      <c r="E170" s="15" t="s">
        <v>210</v>
      </c>
      <c r="F170" s="14">
        <v>221</v>
      </c>
      <c r="G170" s="14"/>
      <c r="H170" s="14">
        <v>223</v>
      </c>
      <c r="I170" s="14"/>
      <c r="J170" s="14">
        <v>444</v>
      </c>
      <c r="K170" s="14"/>
      <c r="L170" s="14">
        <v>130</v>
      </c>
      <c r="M170" s="8" t="s">
        <v>309</v>
      </c>
    </row>
    <row r="171" spans="1:13" x14ac:dyDescent="0.2">
      <c r="A171" s="9" t="str">
        <f t="shared" si="11"/>
        <v>2000/4末</v>
      </c>
      <c r="B171" s="9" t="str">
        <f t="shared" si="11"/>
        <v>平成12/4末</v>
      </c>
      <c r="C171" s="16">
        <v>169</v>
      </c>
      <c r="D171" s="16">
        <v>242</v>
      </c>
      <c r="E171" s="17" t="s">
        <v>211</v>
      </c>
      <c r="F171" s="16">
        <v>84</v>
      </c>
      <c r="G171" s="16"/>
      <c r="H171" s="16">
        <v>91</v>
      </c>
      <c r="I171" s="16"/>
      <c r="J171" s="16">
        <v>175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2000/4末</v>
      </c>
      <c r="B172" s="7" t="str">
        <f t="shared" si="11"/>
        <v>平成12/4末</v>
      </c>
      <c r="C172" s="14">
        <v>170</v>
      </c>
      <c r="D172" s="14">
        <v>243</v>
      </c>
      <c r="E172" s="15" t="s">
        <v>212</v>
      </c>
      <c r="F172" s="14">
        <v>89</v>
      </c>
      <c r="G172" s="14"/>
      <c r="H172" s="14">
        <v>97</v>
      </c>
      <c r="I172" s="14"/>
      <c r="J172" s="14">
        <v>186</v>
      </c>
      <c r="K172" s="14"/>
      <c r="L172" s="14">
        <v>48</v>
      </c>
      <c r="M172" s="8" t="s">
        <v>309</v>
      </c>
    </row>
    <row r="173" spans="1:13" x14ac:dyDescent="0.2">
      <c r="A173" s="9" t="str">
        <f t="shared" si="11"/>
        <v>2000/4末</v>
      </c>
      <c r="B173" s="9" t="str">
        <f t="shared" si="11"/>
        <v>平成12/4末</v>
      </c>
      <c r="C173" s="16">
        <v>171</v>
      </c>
      <c r="D173" s="16">
        <v>244</v>
      </c>
      <c r="E173" s="17" t="s">
        <v>213</v>
      </c>
      <c r="F173" s="16">
        <v>52</v>
      </c>
      <c r="G173" s="16"/>
      <c r="H173" s="16">
        <v>46</v>
      </c>
      <c r="I173" s="16"/>
      <c r="J173" s="16">
        <v>98</v>
      </c>
      <c r="K173" s="16"/>
      <c r="L173" s="16">
        <v>28</v>
      </c>
      <c r="M173" s="6" t="s">
        <v>309</v>
      </c>
    </row>
    <row r="174" spans="1:13" x14ac:dyDescent="0.2">
      <c r="A174" s="7" t="str">
        <f t="shared" si="11"/>
        <v>2000/4末</v>
      </c>
      <c r="B174" s="7" t="str">
        <f t="shared" si="11"/>
        <v>平成12/4末</v>
      </c>
      <c r="C174" s="14">
        <v>172</v>
      </c>
      <c r="D174" s="14">
        <v>245</v>
      </c>
      <c r="E174" s="15" t="s">
        <v>214</v>
      </c>
      <c r="F174" s="14">
        <v>31</v>
      </c>
      <c r="G174" s="14"/>
      <c r="H174" s="14">
        <v>31</v>
      </c>
      <c r="I174" s="14"/>
      <c r="J174" s="14">
        <v>62</v>
      </c>
      <c r="K174" s="14"/>
      <c r="L174" s="14">
        <v>19</v>
      </c>
      <c r="M174" s="8" t="s">
        <v>309</v>
      </c>
    </row>
    <row r="175" spans="1:13" x14ac:dyDescent="0.2">
      <c r="A175" s="9" t="str">
        <f t="shared" si="11"/>
        <v>2000/4末</v>
      </c>
      <c r="B175" s="9" t="str">
        <f t="shared" si="11"/>
        <v>平成12/4末</v>
      </c>
      <c r="C175" s="16">
        <v>173</v>
      </c>
      <c r="D175" s="16">
        <v>246</v>
      </c>
      <c r="E175" s="17" t="s">
        <v>215</v>
      </c>
      <c r="F175" s="16">
        <v>0</v>
      </c>
      <c r="G175" s="16"/>
      <c r="H175" s="16">
        <v>0</v>
      </c>
      <c r="I175" s="16"/>
      <c r="J175" s="16">
        <v>0</v>
      </c>
      <c r="K175" s="16"/>
      <c r="L175" s="16">
        <v>0</v>
      </c>
      <c r="M175" s="6" t="s">
        <v>309</v>
      </c>
    </row>
    <row r="176" spans="1:13" x14ac:dyDescent="0.2">
      <c r="A176" s="7" t="str">
        <f t="shared" si="11"/>
        <v>2000/4末</v>
      </c>
      <c r="B176" s="7" t="str">
        <f t="shared" si="11"/>
        <v>平成12/4末</v>
      </c>
      <c r="C176" s="14">
        <v>174</v>
      </c>
      <c r="D176" s="14">
        <v>247</v>
      </c>
      <c r="E176" s="15" t="s">
        <v>216</v>
      </c>
      <c r="F176" s="14">
        <v>21</v>
      </c>
      <c r="G176" s="14"/>
      <c r="H176" s="14">
        <v>59</v>
      </c>
      <c r="I176" s="14"/>
      <c r="J176" s="14">
        <v>80</v>
      </c>
      <c r="K176" s="14"/>
      <c r="L176" s="14">
        <v>80</v>
      </c>
      <c r="M176" s="8" t="s">
        <v>309</v>
      </c>
    </row>
    <row r="177" spans="1:13" x14ac:dyDescent="0.2">
      <c r="A177" s="9" t="str">
        <f t="shared" si="11"/>
        <v>2000/4末</v>
      </c>
      <c r="B177" s="9" t="str">
        <f t="shared" si="11"/>
        <v>平成12/4末</v>
      </c>
      <c r="C177" s="16">
        <v>175</v>
      </c>
      <c r="D177" s="16">
        <v>100</v>
      </c>
      <c r="E177" s="17" t="s">
        <v>217</v>
      </c>
      <c r="F177" s="16">
        <v>169</v>
      </c>
      <c r="G177" s="16"/>
      <c r="H177" s="16">
        <v>181</v>
      </c>
      <c r="I177" s="16"/>
      <c r="J177" s="16">
        <v>350</v>
      </c>
      <c r="K177" s="16"/>
      <c r="L177" s="16">
        <v>94</v>
      </c>
      <c r="M177" s="6" t="s">
        <v>310</v>
      </c>
    </row>
    <row r="178" spans="1:13" x14ac:dyDescent="0.2">
      <c r="A178" s="7" t="str">
        <f t="shared" si="11"/>
        <v>2000/4末</v>
      </c>
      <c r="B178" s="7" t="str">
        <f t="shared" si="11"/>
        <v>平成12/4末</v>
      </c>
      <c r="C178" s="14">
        <v>176</v>
      </c>
      <c r="D178" s="14">
        <v>101</v>
      </c>
      <c r="E178" s="15" t="s">
        <v>218</v>
      </c>
      <c r="F178" s="14">
        <v>4</v>
      </c>
      <c r="G178" s="14"/>
      <c r="H178" s="14">
        <v>6</v>
      </c>
      <c r="I178" s="14"/>
      <c r="J178" s="14">
        <v>10</v>
      </c>
      <c r="K178" s="14"/>
      <c r="L178" s="14">
        <v>3</v>
      </c>
      <c r="M178" s="8" t="s">
        <v>310</v>
      </c>
    </row>
    <row r="179" spans="1:13" x14ac:dyDescent="0.2">
      <c r="A179" s="9" t="str">
        <f t="shared" si="11"/>
        <v>2000/4末</v>
      </c>
      <c r="B179" s="9" t="str">
        <f t="shared" si="11"/>
        <v>平成12/4末</v>
      </c>
      <c r="C179" s="16">
        <v>177</v>
      </c>
      <c r="D179" s="16">
        <v>102</v>
      </c>
      <c r="E179" s="17" t="s">
        <v>219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310</v>
      </c>
    </row>
    <row r="180" spans="1:13" x14ac:dyDescent="0.2">
      <c r="A180" s="7" t="str">
        <f t="shared" si="11"/>
        <v>2000/4末</v>
      </c>
      <c r="B180" s="7" t="str">
        <f t="shared" si="11"/>
        <v>平成12/4末</v>
      </c>
      <c r="C180" s="14">
        <v>178</v>
      </c>
      <c r="D180" s="14">
        <v>220</v>
      </c>
      <c r="E180" s="15" t="s">
        <v>221</v>
      </c>
      <c r="F180" s="14">
        <v>98</v>
      </c>
      <c r="G180" s="14"/>
      <c r="H180" s="14">
        <v>113</v>
      </c>
      <c r="I180" s="14"/>
      <c r="J180" s="14">
        <v>211</v>
      </c>
      <c r="K180" s="14"/>
      <c r="L180" s="14">
        <v>59</v>
      </c>
      <c r="M180" s="8" t="s">
        <v>311</v>
      </c>
    </row>
    <row r="181" spans="1:13" x14ac:dyDescent="0.2">
      <c r="A181" s="9" t="str">
        <f t="shared" ref="A181:B196" si="12">A180</f>
        <v>2000/4末</v>
      </c>
      <c r="B181" s="9" t="str">
        <f t="shared" si="12"/>
        <v>平成12/4末</v>
      </c>
      <c r="C181" s="16">
        <v>179</v>
      </c>
      <c r="D181" s="16">
        <v>221</v>
      </c>
      <c r="E181" s="17" t="s">
        <v>222</v>
      </c>
      <c r="F181" s="16">
        <v>184</v>
      </c>
      <c r="G181" s="16"/>
      <c r="H181" s="16">
        <v>220</v>
      </c>
      <c r="I181" s="16"/>
      <c r="J181" s="16">
        <v>404</v>
      </c>
      <c r="K181" s="16"/>
      <c r="L181" s="16">
        <v>113</v>
      </c>
      <c r="M181" s="6" t="s">
        <v>311</v>
      </c>
    </row>
    <row r="182" spans="1:13" x14ac:dyDescent="0.2">
      <c r="A182" s="7" t="str">
        <f t="shared" si="12"/>
        <v>2000/4末</v>
      </c>
      <c r="B182" s="7" t="str">
        <f t="shared" si="12"/>
        <v>平成12/4末</v>
      </c>
      <c r="C182" s="14">
        <v>180</v>
      </c>
      <c r="D182" s="14">
        <v>222</v>
      </c>
      <c r="E182" s="15" t="s">
        <v>223</v>
      </c>
      <c r="F182" s="14">
        <v>46</v>
      </c>
      <c r="G182" s="14"/>
      <c r="H182" s="14">
        <v>53</v>
      </c>
      <c r="I182" s="14"/>
      <c r="J182" s="14">
        <v>99</v>
      </c>
      <c r="K182" s="14"/>
      <c r="L182" s="14">
        <v>29</v>
      </c>
      <c r="M182" s="8" t="s">
        <v>311</v>
      </c>
    </row>
    <row r="183" spans="1:13" x14ac:dyDescent="0.2">
      <c r="A183" s="9" t="str">
        <f t="shared" si="12"/>
        <v>2000/4末</v>
      </c>
      <c r="B183" s="9" t="str">
        <f t="shared" si="12"/>
        <v>平成12/4末</v>
      </c>
      <c r="C183" s="16">
        <v>181</v>
      </c>
      <c r="D183" s="16">
        <v>223</v>
      </c>
      <c r="E183" s="17" t="s">
        <v>224</v>
      </c>
      <c r="F183" s="16">
        <v>286</v>
      </c>
      <c r="G183" s="16"/>
      <c r="H183" s="16">
        <v>315</v>
      </c>
      <c r="I183" s="16"/>
      <c r="J183" s="16">
        <v>601</v>
      </c>
      <c r="K183" s="16"/>
      <c r="L183" s="16">
        <v>168</v>
      </c>
      <c r="M183" s="6" t="s">
        <v>311</v>
      </c>
    </row>
    <row r="184" spans="1:13" x14ac:dyDescent="0.2">
      <c r="A184" s="7" t="str">
        <f t="shared" si="12"/>
        <v>2000/4末</v>
      </c>
      <c r="B184" s="7" t="str">
        <f t="shared" si="12"/>
        <v>平成12/4末</v>
      </c>
      <c r="C184" s="14">
        <v>182</v>
      </c>
      <c r="D184" s="14">
        <v>224</v>
      </c>
      <c r="E184" s="15" t="s">
        <v>225</v>
      </c>
      <c r="F184" s="14">
        <v>10</v>
      </c>
      <c r="G184" s="14"/>
      <c r="H184" s="14">
        <v>12</v>
      </c>
      <c r="I184" s="14"/>
      <c r="J184" s="14">
        <v>22</v>
      </c>
      <c r="K184" s="14"/>
      <c r="L184" s="14">
        <v>10</v>
      </c>
      <c r="M184" s="8" t="s">
        <v>311</v>
      </c>
    </row>
    <row r="185" spans="1:13" x14ac:dyDescent="0.2">
      <c r="A185" s="9" t="str">
        <f t="shared" si="12"/>
        <v>2000/4末</v>
      </c>
      <c r="B185" s="9" t="str">
        <f t="shared" si="12"/>
        <v>平成12/4末</v>
      </c>
      <c r="C185" s="16">
        <v>183</v>
      </c>
      <c r="D185" s="16">
        <v>225</v>
      </c>
      <c r="E185" s="17" t="s">
        <v>226</v>
      </c>
      <c r="F185" s="16">
        <v>0</v>
      </c>
      <c r="G185" s="16"/>
      <c r="H185" s="16">
        <v>0</v>
      </c>
      <c r="I185" s="16"/>
      <c r="J185" s="16">
        <v>0</v>
      </c>
      <c r="K185" s="16"/>
      <c r="L185" s="16">
        <v>0</v>
      </c>
      <c r="M185" s="6" t="s">
        <v>311</v>
      </c>
    </row>
    <row r="186" spans="1:13" x14ac:dyDescent="0.2">
      <c r="A186" s="7" t="str">
        <f t="shared" si="12"/>
        <v>2000/4末</v>
      </c>
      <c r="B186" s="7" t="str">
        <f t="shared" si="12"/>
        <v>平成12/4末</v>
      </c>
      <c r="C186" s="14">
        <v>184</v>
      </c>
      <c r="D186" s="14">
        <v>226</v>
      </c>
      <c r="E186" s="15" t="s">
        <v>227</v>
      </c>
      <c r="F186" s="14">
        <v>34</v>
      </c>
      <c r="G186" s="14"/>
      <c r="H186" s="14">
        <v>39</v>
      </c>
      <c r="I186" s="14"/>
      <c r="J186" s="14">
        <v>73</v>
      </c>
      <c r="K186" s="14"/>
      <c r="L186" s="14">
        <v>27</v>
      </c>
      <c r="M186" s="8" t="s">
        <v>311</v>
      </c>
    </row>
    <row r="187" spans="1:13" x14ac:dyDescent="0.2">
      <c r="A187" s="9" t="str">
        <f t="shared" si="12"/>
        <v>2000/4末</v>
      </c>
      <c r="B187" s="9" t="str">
        <f t="shared" si="12"/>
        <v>平成12/4末</v>
      </c>
      <c r="C187" s="16">
        <v>185</v>
      </c>
      <c r="D187" s="16">
        <v>227</v>
      </c>
      <c r="E187" s="17" t="s">
        <v>228</v>
      </c>
      <c r="F187" s="16">
        <v>4</v>
      </c>
      <c r="G187" s="16"/>
      <c r="H187" s="16">
        <v>7</v>
      </c>
      <c r="I187" s="16"/>
      <c r="J187" s="16">
        <v>11</v>
      </c>
      <c r="K187" s="16"/>
      <c r="L187" s="16">
        <v>4</v>
      </c>
      <c r="M187" s="6" t="s">
        <v>311</v>
      </c>
    </row>
    <row r="188" spans="1:13" x14ac:dyDescent="0.2">
      <c r="A188" s="7" t="str">
        <f t="shared" si="12"/>
        <v>2000/4末</v>
      </c>
      <c r="B188" s="7" t="str">
        <f t="shared" si="12"/>
        <v>平成12/4末</v>
      </c>
      <c r="C188" s="14">
        <v>186</v>
      </c>
      <c r="D188" s="14">
        <v>228</v>
      </c>
      <c r="E188" s="15" t="s">
        <v>229</v>
      </c>
      <c r="F188" s="14">
        <v>0</v>
      </c>
      <c r="G188" s="14"/>
      <c r="H188" s="14">
        <v>0</v>
      </c>
      <c r="I188" s="14"/>
      <c r="J188" s="14">
        <v>0</v>
      </c>
      <c r="K188" s="14"/>
      <c r="L188" s="14">
        <v>0</v>
      </c>
      <c r="M188" s="8" t="s">
        <v>311</v>
      </c>
    </row>
    <row r="189" spans="1:13" x14ac:dyDescent="0.2">
      <c r="A189" s="9" t="str">
        <f t="shared" si="12"/>
        <v>2000/4末</v>
      </c>
      <c r="B189" s="9" t="str">
        <f t="shared" si="12"/>
        <v>平成12/4末</v>
      </c>
      <c r="C189" s="16">
        <v>187</v>
      </c>
      <c r="D189" s="16">
        <v>230</v>
      </c>
      <c r="E189" s="17" t="s">
        <v>230</v>
      </c>
      <c r="F189" s="16">
        <v>34</v>
      </c>
      <c r="G189" s="16"/>
      <c r="H189" s="16">
        <v>37</v>
      </c>
      <c r="I189" s="16"/>
      <c r="J189" s="16">
        <v>71</v>
      </c>
      <c r="K189" s="16"/>
      <c r="L189" s="16">
        <v>20</v>
      </c>
      <c r="M189" s="6" t="s">
        <v>312</v>
      </c>
    </row>
    <row r="190" spans="1:13" x14ac:dyDescent="0.2">
      <c r="A190" s="7" t="str">
        <f t="shared" si="12"/>
        <v>2000/4末</v>
      </c>
      <c r="B190" s="7" t="str">
        <f t="shared" si="12"/>
        <v>平成12/4末</v>
      </c>
      <c r="C190" s="14">
        <v>188</v>
      </c>
      <c r="D190" s="14">
        <v>231</v>
      </c>
      <c r="E190" s="15" t="s">
        <v>231</v>
      </c>
      <c r="F190" s="14">
        <v>212</v>
      </c>
      <c r="G190" s="14"/>
      <c r="H190" s="14">
        <v>247</v>
      </c>
      <c r="I190" s="14"/>
      <c r="J190" s="14">
        <v>459</v>
      </c>
      <c r="K190" s="14"/>
      <c r="L190" s="14">
        <v>156</v>
      </c>
      <c r="M190" s="8" t="s">
        <v>312</v>
      </c>
    </row>
    <row r="191" spans="1:13" x14ac:dyDescent="0.2">
      <c r="A191" s="9" t="str">
        <f t="shared" si="12"/>
        <v>2000/4末</v>
      </c>
      <c r="B191" s="9" t="str">
        <f t="shared" si="12"/>
        <v>平成12/4末</v>
      </c>
      <c r="C191" s="16">
        <v>189</v>
      </c>
      <c r="D191" s="16">
        <v>232</v>
      </c>
      <c r="E191" s="17" t="s">
        <v>232</v>
      </c>
      <c r="F191" s="16">
        <v>106</v>
      </c>
      <c r="G191" s="16"/>
      <c r="H191" s="16">
        <v>127</v>
      </c>
      <c r="I191" s="16"/>
      <c r="J191" s="16">
        <v>233</v>
      </c>
      <c r="K191" s="16"/>
      <c r="L191" s="16">
        <v>92</v>
      </c>
      <c r="M191" s="6" t="s">
        <v>312</v>
      </c>
    </row>
    <row r="192" spans="1:13" x14ac:dyDescent="0.2">
      <c r="A192" s="7" t="str">
        <f t="shared" si="12"/>
        <v>2000/4末</v>
      </c>
      <c r="B192" s="7" t="str">
        <f t="shared" si="12"/>
        <v>平成12/4末</v>
      </c>
      <c r="C192" s="14">
        <v>190</v>
      </c>
      <c r="D192" s="14">
        <v>200</v>
      </c>
      <c r="E192" s="15" t="s">
        <v>685</v>
      </c>
      <c r="F192" s="14">
        <v>39</v>
      </c>
      <c r="G192" s="14"/>
      <c r="H192" s="14">
        <v>38</v>
      </c>
      <c r="I192" s="14"/>
      <c r="J192" s="14">
        <v>77</v>
      </c>
      <c r="K192" s="14"/>
      <c r="L192" s="14">
        <v>19</v>
      </c>
      <c r="M192" s="8" t="s">
        <v>313</v>
      </c>
    </row>
    <row r="193" spans="1:13" x14ac:dyDescent="0.2">
      <c r="A193" s="9" t="str">
        <f t="shared" si="12"/>
        <v>2000/4末</v>
      </c>
      <c r="B193" s="9" t="str">
        <f t="shared" si="12"/>
        <v>平成12/4末</v>
      </c>
      <c r="C193" s="16">
        <v>191</v>
      </c>
      <c r="D193" s="16">
        <v>201</v>
      </c>
      <c r="E193" s="17" t="s">
        <v>234</v>
      </c>
      <c r="F193" s="16">
        <v>84</v>
      </c>
      <c r="G193" s="16"/>
      <c r="H193" s="16">
        <v>101</v>
      </c>
      <c r="I193" s="16"/>
      <c r="J193" s="16">
        <v>185</v>
      </c>
      <c r="K193" s="16"/>
      <c r="L193" s="16">
        <v>43</v>
      </c>
      <c r="M193" s="6" t="s">
        <v>313</v>
      </c>
    </row>
    <row r="194" spans="1:13" x14ac:dyDescent="0.2">
      <c r="A194" s="7" t="str">
        <f t="shared" si="12"/>
        <v>2000/4末</v>
      </c>
      <c r="B194" s="7" t="str">
        <f t="shared" si="12"/>
        <v>平成12/4末</v>
      </c>
      <c r="C194" s="14">
        <v>192</v>
      </c>
      <c r="D194" s="14">
        <v>202</v>
      </c>
      <c r="E194" s="15" t="s">
        <v>235</v>
      </c>
      <c r="F194" s="14">
        <v>65</v>
      </c>
      <c r="G194" s="14"/>
      <c r="H194" s="14">
        <v>65</v>
      </c>
      <c r="I194" s="14"/>
      <c r="J194" s="14">
        <v>130</v>
      </c>
      <c r="K194" s="14"/>
      <c r="L194" s="14">
        <v>35</v>
      </c>
      <c r="M194" s="8" t="s">
        <v>313</v>
      </c>
    </row>
    <row r="195" spans="1:13" x14ac:dyDescent="0.2">
      <c r="A195" s="9" t="str">
        <f t="shared" si="12"/>
        <v>2000/4末</v>
      </c>
      <c r="B195" s="9" t="str">
        <f t="shared" si="12"/>
        <v>平成12/4末</v>
      </c>
      <c r="C195" s="16">
        <v>193</v>
      </c>
      <c r="D195" s="16">
        <v>203</v>
      </c>
      <c r="E195" s="17" t="s">
        <v>686</v>
      </c>
      <c r="F195" s="16">
        <v>256</v>
      </c>
      <c r="G195" s="16"/>
      <c r="H195" s="16">
        <v>265</v>
      </c>
      <c r="I195" s="16"/>
      <c r="J195" s="16">
        <v>521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2000/4末</v>
      </c>
      <c r="B196" s="7" t="str">
        <f t="shared" si="12"/>
        <v>平成12/4末</v>
      </c>
      <c r="C196" s="14">
        <v>194</v>
      </c>
      <c r="D196" s="14">
        <v>204</v>
      </c>
      <c r="E196" s="15" t="s">
        <v>237</v>
      </c>
      <c r="F196" s="14">
        <v>287</v>
      </c>
      <c r="G196" s="14"/>
      <c r="H196" s="14">
        <v>309</v>
      </c>
      <c r="I196" s="14"/>
      <c r="J196" s="14">
        <v>596</v>
      </c>
      <c r="K196" s="14"/>
      <c r="L196" s="14">
        <v>156</v>
      </c>
      <c r="M196" s="8" t="s">
        <v>313</v>
      </c>
    </row>
    <row r="197" spans="1:13" x14ac:dyDescent="0.2">
      <c r="A197" s="9" t="str">
        <f t="shared" ref="A197:B212" si="13">A196</f>
        <v>2000/4末</v>
      </c>
      <c r="B197" s="9" t="str">
        <f t="shared" si="13"/>
        <v>平成12/4末</v>
      </c>
      <c r="C197" s="16">
        <v>195</v>
      </c>
      <c r="D197" s="16">
        <v>205</v>
      </c>
      <c r="E197" s="17" t="s">
        <v>238</v>
      </c>
      <c r="F197" s="16">
        <v>149</v>
      </c>
      <c r="G197" s="16"/>
      <c r="H197" s="16">
        <v>143</v>
      </c>
      <c r="I197" s="16"/>
      <c r="J197" s="16">
        <v>292</v>
      </c>
      <c r="K197" s="16"/>
      <c r="L197" s="16">
        <v>77</v>
      </c>
      <c r="M197" s="6" t="s">
        <v>313</v>
      </c>
    </row>
    <row r="198" spans="1:13" x14ac:dyDescent="0.2">
      <c r="A198" s="7" t="str">
        <f t="shared" si="13"/>
        <v>2000/4末</v>
      </c>
      <c r="B198" s="7" t="str">
        <f t="shared" si="13"/>
        <v>平成12/4末</v>
      </c>
      <c r="C198" s="14">
        <v>196</v>
      </c>
      <c r="D198" s="14">
        <v>206</v>
      </c>
      <c r="E198" s="15" t="s">
        <v>239</v>
      </c>
      <c r="F198" s="14">
        <v>16</v>
      </c>
      <c r="G198" s="14"/>
      <c r="H198" s="14">
        <v>16</v>
      </c>
      <c r="I198" s="14"/>
      <c r="J198" s="14">
        <v>32</v>
      </c>
      <c r="K198" s="14"/>
      <c r="L198" s="14">
        <v>8</v>
      </c>
      <c r="M198" s="8" t="s">
        <v>313</v>
      </c>
    </row>
    <row r="199" spans="1:13" x14ac:dyDescent="0.2">
      <c r="A199" s="9" t="str">
        <f t="shared" si="13"/>
        <v>2000/4末</v>
      </c>
      <c r="B199" s="9" t="str">
        <f t="shared" si="13"/>
        <v>平成12/4末</v>
      </c>
      <c r="C199" s="16">
        <v>197</v>
      </c>
      <c r="D199" s="16">
        <v>207</v>
      </c>
      <c r="E199" s="17" t="s">
        <v>240</v>
      </c>
      <c r="F199" s="16">
        <v>0</v>
      </c>
      <c r="G199" s="16"/>
      <c r="H199" s="16">
        <v>1</v>
      </c>
      <c r="I199" s="16"/>
      <c r="J199" s="16">
        <v>1</v>
      </c>
      <c r="K199" s="16"/>
      <c r="L199" s="16">
        <v>1</v>
      </c>
      <c r="M199" s="6" t="s">
        <v>313</v>
      </c>
    </row>
    <row r="200" spans="1:13" x14ac:dyDescent="0.2">
      <c r="A200" s="7" t="str">
        <f t="shared" si="13"/>
        <v>2000/4末</v>
      </c>
      <c r="B200" s="7" t="str">
        <f t="shared" si="13"/>
        <v>平成12/4末</v>
      </c>
      <c r="C200" s="14">
        <v>198</v>
      </c>
      <c r="D200" s="14">
        <v>208</v>
      </c>
      <c r="E200" s="15" t="s">
        <v>241</v>
      </c>
      <c r="F200" s="14">
        <v>0</v>
      </c>
      <c r="G200" s="14"/>
      <c r="H200" s="14">
        <v>0</v>
      </c>
      <c r="I200" s="14"/>
      <c r="J200" s="14">
        <v>0</v>
      </c>
      <c r="K200" s="14"/>
      <c r="L200" s="14">
        <v>0</v>
      </c>
      <c r="M200" s="8" t="s">
        <v>313</v>
      </c>
    </row>
    <row r="201" spans="1:13" x14ac:dyDescent="0.2">
      <c r="A201" s="9" t="str">
        <f t="shared" si="13"/>
        <v>2000/4末</v>
      </c>
      <c r="B201" s="9" t="str">
        <f t="shared" si="13"/>
        <v>平成12/4末</v>
      </c>
      <c r="C201" s="16">
        <v>199</v>
      </c>
      <c r="D201" s="16">
        <v>209</v>
      </c>
      <c r="E201" s="17" t="s">
        <v>242</v>
      </c>
      <c r="F201" s="16">
        <v>23</v>
      </c>
      <c r="G201" s="16"/>
      <c r="H201" s="16">
        <v>25</v>
      </c>
      <c r="I201" s="16"/>
      <c r="J201" s="16">
        <v>48</v>
      </c>
      <c r="K201" s="16"/>
      <c r="L201" s="16">
        <v>14</v>
      </c>
      <c r="M201" s="6" t="s">
        <v>313</v>
      </c>
    </row>
    <row r="202" spans="1:13" x14ac:dyDescent="0.2">
      <c r="A202" s="7" t="str">
        <f t="shared" si="13"/>
        <v>2000/4末</v>
      </c>
      <c r="B202" s="7" t="str">
        <f t="shared" si="13"/>
        <v>平成12/4末</v>
      </c>
      <c r="C202" s="14">
        <v>200</v>
      </c>
      <c r="D202" s="14">
        <v>210</v>
      </c>
      <c r="E202" s="15" t="s">
        <v>681</v>
      </c>
      <c r="F202" s="14">
        <v>19</v>
      </c>
      <c r="G202" s="14"/>
      <c r="H202" s="14">
        <v>15</v>
      </c>
      <c r="I202" s="14"/>
      <c r="J202" s="14">
        <v>34</v>
      </c>
      <c r="K202" s="14"/>
      <c r="L202" s="14">
        <v>13</v>
      </c>
      <c r="M202" s="8" t="s">
        <v>313</v>
      </c>
    </row>
    <row r="203" spans="1:13" x14ac:dyDescent="0.2">
      <c r="A203" s="9" t="str">
        <f t="shared" si="13"/>
        <v>2000/4末</v>
      </c>
      <c r="B203" s="9" t="str">
        <f t="shared" si="13"/>
        <v>平成12/4末</v>
      </c>
      <c r="C203" s="16">
        <v>201</v>
      </c>
      <c r="D203" s="16">
        <v>211</v>
      </c>
      <c r="E203" s="17" t="s">
        <v>244</v>
      </c>
      <c r="F203" s="16">
        <v>8</v>
      </c>
      <c r="G203" s="16"/>
      <c r="H203" s="16">
        <v>12</v>
      </c>
      <c r="I203" s="16"/>
      <c r="J203" s="16">
        <v>20</v>
      </c>
      <c r="K203" s="16"/>
      <c r="L203" s="16">
        <v>10</v>
      </c>
      <c r="M203" s="6" t="s">
        <v>313</v>
      </c>
    </row>
    <row r="204" spans="1:13" x14ac:dyDescent="0.2">
      <c r="A204" s="7" t="str">
        <f t="shared" si="13"/>
        <v>2000/4末</v>
      </c>
      <c r="B204" s="7" t="str">
        <f t="shared" si="13"/>
        <v>平成12/4末</v>
      </c>
      <c r="C204" s="14">
        <v>202</v>
      </c>
      <c r="D204" s="14">
        <v>320</v>
      </c>
      <c r="E204" s="15" t="s">
        <v>245</v>
      </c>
      <c r="F204" s="14">
        <v>260</v>
      </c>
      <c r="G204" s="14"/>
      <c r="H204" s="14">
        <v>281</v>
      </c>
      <c r="I204" s="14"/>
      <c r="J204" s="14">
        <v>541</v>
      </c>
      <c r="K204" s="14"/>
      <c r="L204" s="14">
        <v>150</v>
      </c>
      <c r="M204" s="8" t="s">
        <v>314</v>
      </c>
    </row>
    <row r="205" spans="1:13" x14ac:dyDescent="0.2">
      <c r="A205" s="9" t="str">
        <f t="shared" si="13"/>
        <v>2000/4末</v>
      </c>
      <c r="B205" s="9" t="str">
        <f t="shared" si="13"/>
        <v>平成12/4末</v>
      </c>
      <c r="C205" s="16">
        <v>203</v>
      </c>
      <c r="D205" s="16">
        <v>322</v>
      </c>
      <c r="E205" s="17" t="s">
        <v>195</v>
      </c>
      <c r="F205" s="16">
        <v>43</v>
      </c>
      <c r="G205" s="16"/>
      <c r="H205" s="16">
        <v>47</v>
      </c>
      <c r="I205" s="16"/>
      <c r="J205" s="16">
        <v>90</v>
      </c>
      <c r="K205" s="16"/>
      <c r="L205" s="16">
        <v>23</v>
      </c>
      <c r="M205" s="6" t="s">
        <v>314</v>
      </c>
    </row>
    <row r="206" spans="1:13" x14ac:dyDescent="0.2">
      <c r="A206" s="7" t="str">
        <f t="shared" si="13"/>
        <v>2000/4末</v>
      </c>
      <c r="B206" s="7" t="str">
        <f t="shared" si="13"/>
        <v>平成12/4末</v>
      </c>
      <c r="C206" s="14">
        <v>204</v>
      </c>
      <c r="D206" s="14">
        <v>323</v>
      </c>
      <c r="E206" s="15" t="s">
        <v>246</v>
      </c>
      <c r="F206" s="14">
        <v>60</v>
      </c>
      <c r="G206" s="14"/>
      <c r="H206" s="14">
        <v>68</v>
      </c>
      <c r="I206" s="14"/>
      <c r="J206" s="14">
        <v>128</v>
      </c>
      <c r="K206" s="14"/>
      <c r="L206" s="14">
        <v>37</v>
      </c>
      <c r="M206" s="8" t="s">
        <v>314</v>
      </c>
    </row>
    <row r="207" spans="1:13" x14ac:dyDescent="0.2">
      <c r="A207" s="9" t="str">
        <f t="shared" si="13"/>
        <v>2000/4末</v>
      </c>
      <c r="B207" s="9" t="str">
        <f t="shared" si="13"/>
        <v>平成12/4末</v>
      </c>
      <c r="C207" s="16">
        <v>205</v>
      </c>
      <c r="D207" s="16">
        <v>324</v>
      </c>
      <c r="E207" s="17" t="s">
        <v>247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2000/4末</v>
      </c>
      <c r="B208" s="7" t="str">
        <f t="shared" si="13"/>
        <v>平成12/4末</v>
      </c>
      <c r="C208" s="14">
        <v>206</v>
      </c>
      <c r="D208" s="14">
        <v>325</v>
      </c>
      <c r="E208" s="15" t="s">
        <v>248</v>
      </c>
      <c r="F208" s="14">
        <v>53</v>
      </c>
      <c r="G208" s="14"/>
      <c r="H208" s="14">
        <v>62</v>
      </c>
      <c r="I208" s="14"/>
      <c r="J208" s="14">
        <v>115</v>
      </c>
      <c r="K208" s="14"/>
      <c r="L208" s="14">
        <v>36</v>
      </c>
      <c r="M208" s="8" t="s">
        <v>314</v>
      </c>
    </row>
    <row r="209" spans="1:13" x14ac:dyDescent="0.2">
      <c r="A209" s="9" t="str">
        <f t="shared" si="13"/>
        <v>2000/4末</v>
      </c>
      <c r="B209" s="9" t="str">
        <f t="shared" si="13"/>
        <v>平成12/4末</v>
      </c>
      <c r="C209" s="16">
        <v>207</v>
      </c>
      <c r="D209" s="16">
        <v>327</v>
      </c>
      <c r="E209" s="17" t="s">
        <v>249</v>
      </c>
      <c r="F209" s="16">
        <v>211</v>
      </c>
      <c r="G209" s="16"/>
      <c r="H209" s="16">
        <v>198</v>
      </c>
      <c r="I209" s="16"/>
      <c r="J209" s="16">
        <v>409</v>
      </c>
      <c r="K209" s="16"/>
      <c r="L209" s="16">
        <v>117</v>
      </c>
      <c r="M209" s="6" t="s">
        <v>314</v>
      </c>
    </row>
    <row r="210" spans="1:13" x14ac:dyDescent="0.2">
      <c r="A210" s="7" t="str">
        <f t="shared" si="13"/>
        <v>2000/4末</v>
      </c>
      <c r="B210" s="7" t="str">
        <f t="shared" si="13"/>
        <v>平成12/4末</v>
      </c>
      <c r="C210" s="14">
        <v>208</v>
      </c>
      <c r="D210" s="14">
        <v>328</v>
      </c>
      <c r="E210" s="15" t="s">
        <v>250</v>
      </c>
      <c r="F210" s="14">
        <v>59</v>
      </c>
      <c r="G210" s="14"/>
      <c r="H210" s="14">
        <v>70</v>
      </c>
      <c r="I210" s="14"/>
      <c r="J210" s="14">
        <v>129</v>
      </c>
      <c r="K210" s="14"/>
      <c r="L210" s="14">
        <v>38</v>
      </c>
      <c r="M210" s="8" t="s">
        <v>314</v>
      </c>
    </row>
    <row r="211" spans="1:13" x14ac:dyDescent="0.2">
      <c r="A211" s="9" t="str">
        <f t="shared" si="13"/>
        <v>2000/4末</v>
      </c>
      <c r="B211" s="9" t="str">
        <f t="shared" si="13"/>
        <v>平成12/4末</v>
      </c>
      <c r="C211" s="16">
        <v>209</v>
      </c>
      <c r="D211" s="16">
        <v>329</v>
      </c>
      <c r="E211" s="17" t="s">
        <v>251</v>
      </c>
      <c r="F211" s="16">
        <v>58</v>
      </c>
      <c r="G211" s="16"/>
      <c r="H211" s="16">
        <v>65</v>
      </c>
      <c r="I211" s="16"/>
      <c r="J211" s="16">
        <v>123</v>
      </c>
      <c r="K211" s="16"/>
      <c r="L211" s="16">
        <v>29</v>
      </c>
      <c r="M211" s="6" t="s">
        <v>314</v>
      </c>
    </row>
    <row r="212" spans="1:13" x14ac:dyDescent="0.2">
      <c r="A212" s="7" t="str">
        <f t="shared" si="13"/>
        <v>2000/4末</v>
      </c>
      <c r="B212" s="7" t="str">
        <f t="shared" si="13"/>
        <v>平成12/4末</v>
      </c>
      <c r="C212" s="14">
        <v>210</v>
      </c>
      <c r="D212" s="14">
        <v>331</v>
      </c>
      <c r="E212" s="15" t="s">
        <v>252</v>
      </c>
      <c r="F212" s="14">
        <v>82</v>
      </c>
      <c r="G212" s="14"/>
      <c r="H212" s="14">
        <v>69</v>
      </c>
      <c r="I212" s="14"/>
      <c r="J212" s="14">
        <v>151</v>
      </c>
      <c r="K212" s="14"/>
      <c r="L212" s="14">
        <v>41</v>
      </c>
      <c r="M212" s="8" t="s">
        <v>314</v>
      </c>
    </row>
    <row r="213" spans="1:13" x14ac:dyDescent="0.2">
      <c r="A213" s="9" t="str">
        <f t="shared" ref="A213:B228" si="14">A212</f>
        <v>2000/4末</v>
      </c>
      <c r="B213" s="9" t="str">
        <f t="shared" si="14"/>
        <v>平成12/4末</v>
      </c>
      <c r="C213" s="16">
        <v>211</v>
      </c>
      <c r="D213" s="16">
        <v>332</v>
      </c>
      <c r="E213" s="17" t="s">
        <v>253</v>
      </c>
      <c r="F213" s="16">
        <v>133</v>
      </c>
      <c r="G213" s="16"/>
      <c r="H213" s="16">
        <v>143</v>
      </c>
      <c r="I213" s="16"/>
      <c r="J213" s="16">
        <v>276</v>
      </c>
      <c r="K213" s="16"/>
      <c r="L213" s="16">
        <v>76</v>
      </c>
      <c r="M213" s="6" t="s">
        <v>314</v>
      </c>
    </row>
    <row r="214" spans="1:13" x14ac:dyDescent="0.2">
      <c r="A214" s="7" t="str">
        <f t="shared" si="14"/>
        <v>2000/4末</v>
      </c>
      <c r="B214" s="7" t="str">
        <f t="shared" si="14"/>
        <v>平成12/4末</v>
      </c>
      <c r="C214" s="14">
        <v>212</v>
      </c>
      <c r="D214" s="14">
        <v>333</v>
      </c>
      <c r="E214" s="15" t="s">
        <v>254</v>
      </c>
      <c r="F214" s="14">
        <v>161</v>
      </c>
      <c r="G214" s="14"/>
      <c r="H214" s="14">
        <v>170</v>
      </c>
      <c r="I214" s="14"/>
      <c r="J214" s="14">
        <v>331</v>
      </c>
      <c r="K214" s="14"/>
      <c r="L214" s="14">
        <v>84</v>
      </c>
      <c r="M214" s="8" t="s">
        <v>314</v>
      </c>
    </row>
    <row r="215" spans="1:13" x14ac:dyDescent="0.2">
      <c r="A215" s="9" t="str">
        <f t="shared" si="14"/>
        <v>2000/4末</v>
      </c>
      <c r="B215" s="9" t="str">
        <f t="shared" si="14"/>
        <v>平成12/4末</v>
      </c>
      <c r="C215" s="16">
        <v>213</v>
      </c>
      <c r="D215" s="16">
        <v>334</v>
      </c>
      <c r="E215" s="17" t="s">
        <v>255</v>
      </c>
      <c r="F215" s="16">
        <v>127</v>
      </c>
      <c r="G215" s="16"/>
      <c r="H215" s="16">
        <v>130</v>
      </c>
      <c r="I215" s="16"/>
      <c r="J215" s="16">
        <v>257</v>
      </c>
      <c r="K215" s="16"/>
      <c r="L215" s="16">
        <v>80</v>
      </c>
      <c r="M215" s="6" t="s">
        <v>314</v>
      </c>
    </row>
    <row r="216" spans="1:13" x14ac:dyDescent="0.2">
      <c r="A216" s="7" t="str">
        <f t="shared" si="14"/>
        <v>2000/4末</v>
      </c>
      <c r="B216" s="7" t="str">
        <f t="shared" si="14"/>
        <v>平成12/4末</v>
      </c>
      <c r="C216" s="14">
        <v>214</v>
      </c>
      <c r="D216" s="14">
        <v>335</v>
      </c>
      <c r="E216" s="15" t="s">
        <v>256</v>
      </c>
      <c r="F216" s="14">
        <v>174</v>
      </c>
      <c r="G216" s="14"/>
      <c r="H216" s="14">
        <v>189</v>
      </c>
      <c r="I216" s="14"/>
      <c r="J216" s="14">
        <v>363</v>
      </c>
      <c r="K216" s="14"/>
      <c r="L216" s="14">
        <v>102</v>
      </c>
      <c r="M216" s="8" t="s">
        <v>314</v>
      </c>
    </row>
    <row r="217" spans="1:13" x14ac:dyDescent="0.2">
      <c r="A217" s="9" t="str">
        <f t="shared" si="14"/>
        <v>2000/4末</v>
      </c>
      <c r="B217" s="9" t="str">
        <f t="shared" si="14"/>
        <v>平成12/4末</v>
      </c>
      <c r="C217" s="16">
        <v>215</v>
      </c>
      <c r="D217" s="16">
        <v>336</v>
      </c>
      <c r="E217" s="17" t="s">
        <v>257</v>
      </c>
      <c r="F217" s="16">
        <v>195</v>
      </c>
      <c r="G217" s="16"/>
      <c r="H217" s="16">
        <v>213</v>
      </c>
      <c r="I217" s="16"/>
      <c r="J217" s="16">
        <v>408</v>
      </c>
      <c r="K217" s="16"/>
      <c r="L217" s="16">
        <v>117</v>
      </c>
      <c r="M217" s="6" t="s">
        <v>314</v>
      </c>
    </row>
    <row r="218" spans="1:13" x14ac:dyDescent="0.2">
      <c r="A218" s="7" t="str">
        <f t="shared" si="14"/>
        <v>2000/4末</v>
      </c>
      <c r="B218" s="7" t="str">
        <f t="shared" si="14"/>
        <v>平成12/4末</v>
      </c>
      <c r="C218" s="14">
        <v>216</v>
      </c>
      <c r="D218" s="14">
        <v>338</v>
      </c>
      <c r="E218" s="15" t="s">
        <v>160</v>
      </c>
      <c r="F218" s="14">
        <v>45</v>
      </c>
      <c r="G218" s="14"/>
      <c r="H218" s="14">
        <v>53</v>
      </c>
      <c r="I218" s="14"/>
      <c r="J218" s="14">
        <v>98</v>
      </c>
      <c r="K218" s="14"/>
      <c r="L218" s="14">
        <v>28</v>
      </c>
      <c r="M218" s="8" t="s">
        <v>314</v>
      </c>
    </row>
    <row r="219" spans="1:13" x14ac:dyDescent="0.2">
      <c r="A219" s="9" t="str">
        <f t="shared" si="14"/>
        <v>2000/4末</v>
      </c>
      <c r="B219" s="9" t="str">
        <f t="shared" si="14"/>
        <v>平成12/4末</v>
      </c>
      <c r="C219" s="16">
        <v>217</v>
      </c>
      <c r="D219" s="16">
        <v>339</v>
      </c>
      <c r="E219" s="17" t="s">
        <v>258</v>
      </c>
      <c r="F219" s="16">
        <v>32</v>
      </c>
      <c r="G219" s="16"/>
      <c r="H219" s="16">
        <v>43</v>
      </c>
      <c r="I219" s="16"/>
      <c r="J219" s="16">
        <v>75</v>
      </c>
      <c r="K219" s="16"/>
      <c r="L219" s="16">
        <v>22</v>
      </c>
      <c r="M219" s="6" t="s">
        <v>314</v>
      </c>
    </row>
    <row r="220" spans="1:13" x14ac:dyDescent="0.2">
      <c r="A220" s="7" t="str">
        <f t="shared" si="14"/>
        <v>2000/4末</v>
      </c>
      <c r="B220" s="7" t="str">
        <f t="shared" si="14"/>
        <v>平成12/4末</v>
      </c>
      <c r="C220" s="14">
        <v>218</v>
      </c>
      <c r="D220" s="14">
        <v>340</v>
      </c>
      <c r="E220" s="15" t="s">
        <v>259</v>
      </c>
      <c r="F220" s="14">
        <v>109</v>
      </c>
      <c r="G220" s="14"/>
      <c r="H220" s="14">
        <v>120</v>
      </c>
      <c r="I220" s="14"/>
      <c r="J220" s="14">
        <v>229</v>
      </c>
      <c r="K220" s="14"/>
      <c r="L220" s="14">
        <v>62</v>
      </c>
      <c r="M220" s="8" t="s">
        <v>314</v>
      </c>
    </row>
    <row r="221" spans="1:13" x14ac:dyDescent="0.2">
      <c r="A221" s="9" t="str">
        <f t="shared" si="14"/>
        <v>2000/4末</v>
      </c>
      <c r="B221" s="9" t="str">
        <f t="shared" si="14"/>
        <v>平成12/4末</v>
      </c>
      <c r="C221" s="16">
        <v>219</v>
      </c>
      <c r="D221" s="16">
        <v>341</v>
      </c>
      <c r="E221" s="17" t="s">
        <v>260</v>
      </c>
      <c r="F221" s="16">
        <v>93</v>
      </c>
      <c r="G221" s="16"/>
      <c r="H221" s="16">
        <v>110</v>
      </c>
      <c r="I221" s="16"/>
      <c r="J221" s="16">
        <v>203</v>
      </c>
      <c r="K221" s="16"/>
      <c r="L221" s="16">
        <v>61</v>
      </c>
      <c r="M221" s="6" t="s">
        <v>314</v>
      </c>
    </row>
    <row r="222" spans="1:13" x14ac:dyDescent="0.2">
      <c r="A222" s="7" t="str">
        <f t="shared" si="14"/>
        <v>2000/4末</v>
      </c>
      <c r="B222" s="7" t="str">
        <f t="shared" si="14"/>
        <v>平成12/4末</v>
      </c>
      <c r="C222" s="14">
        <v>220</v>
      </c>
      <c r="D222" s="14">
        <v>343</v>
      </c>
      <c r="E222" s="15" t="s">
        <v>261</v>
      </c>
      <c r="F222" s="14">
        <v>47</v>
      </c>
      <c r="G222" s="14"/>
      <c r="H222" s="14">
        <v>55</v>
      </c>
      <c r="I222" s="14"/>
      <c r="J222" s="14">
        <v>102</v>
      </c>
      <c r="K222" s="14"/>
      <c r="L222" s="14">
        <v>32</v>
      </c>
      <c r="M222" s="8" t="s">
        <v>314</v>
      </c>
    </row>
    <row r="223" spans="1:13" x14ac:dyDescent="0.2">
      <c r="A223" s="9" t="str">
        <f t="shared" si="14"/>
        <v>2000/4末</v>
      </c>
      <c r="B223" s="9" t="str">
        <f t="shared" si="14"/>
        <v>平成12/4末</v>
      </c>
      <c r="C223" s="16">
        <v>221</v>
      </c>
      <c r="D223" s="16">
        <v>344</v>
      </c>
      <c r="E223" s="17" t="s">
        <v>262</v>
      </c>
      <c r="F223" s="16">
        <v>0</v>
      </c>
      <c r="G223" s="16"/>
      <c r="H223" s="16">
        <v>0</v>
      </c>
      <c r="I223" s="16"/>
      <c r="J223" s="16">
        <v>0</v>
      </c>
      <c r="K223" s="16"/>
      <c r="L223" s="16">
        <v>0</v>
      </c>
      <c r="M223" s="6" t="s">
        <v>314</v>
      </c>
    </row>
    <row r="224" spans="1:13" x14ac:dyDescent="0.2">
      <c r="A224" s="7" t="str">
        <f t="shared" si="14"/>
        <v>2000/4末</v>
      </c>
      <c r="B224" s="7" t="str">
        <f t="shared" si="14"/>
        <v>平成12/4末</v>
      </c>
      <c r="C224" s="14">
        <v>222</v>
      </c>
      <c r="D224" s="14">
        <v>345</v>
      </c>
      <c r="E224" s="15" t="s">
        <v>263</v>
      </c>
      <c r="F224" s="14">
        <v>2</v>
      </c>
      <c r="G224" s="14"/>
      <c r="H224" s="14">
        <v>6</v>
      </c>
      <c r="I224" s="14"/>
      <c r="J224" s="14">
        <v>8</v>
      </c>
      <c r="K224" s="14"/>
      <c r="L224" s="14">
        <v>2</v>
      </c>
      <c r="M224" s="8" t="s">
        <v>314</v>
      </c>
    </row>
    <row r="225" spans="1:13" x14ac:dyDescent="0.2">
      <c r="A225" s="9" t="str">
        <f t="shared" si="14"/>
        <v>2000/4末</v>
      </c>
      <c r="B225" s="9" t="str">
        <f t="shared" si="14"/>
        <v>平成12/4末</v>
      </c>
      <c r="C225" s="16">
        <v>223</v>
      </c>
      <c r="D225" s="16">
        <v>346</v>
      </c>
      <c r="E225" s="17" t="s">
        <v>264</v>
      </c>
      <c r="F225" s="16">
        <v>10</v>
      </c>
      <c r="G225" s="16"/>
      <c r="H225" s="16">
        <v>9</v>
      </c>
      <c r="I225" s="16"/>
      <c r="J225" s="16">
        <v>19</v>
      </c>
      <c r="K225" s="16"/>
      <c r="L225" s="16">
        <v>7</v>
      </c>
      <c r="M225" s="6" t="s">
        <v>314</v>
      </c>
    </row>
    <row r="226" spans="1:13" x14ac:dyDescent="0.2">
      <c r="A226" s="7" t="str">
        <f t="shared" si="14"/>
        <v>2000/4末</v>
      </c>
      <c r="B226" s="7" t="str">
        <f t="shared" si="14"/>
        <v>平成12/4末</v>
      </c>
      <c r="C226" s="14">
        <v>224</v>
      </c>
      <c r="D226" s="14">
        <v>347</v>
      </c>
      <c r="E226" s="15" t="s">
        <v>265</v>
      </c>
      <c r="F226" s="14">
        <v>7</v>
      </c>
      <c r="G226" s="14"/>
      <c r="H226" s="14">
        <v>10</v>
      </c>
      <c r="I226" s="14"/>
      <c r="J226" s="14">
        <v>17</v>
      </c>
      <c r="K226" s="14"/>
      <c r="L226" s="14">
        <v>6</v>
      </c>
      <c r="M226" s="8" t="s">
        <v>314</v>
      </c>
    </row>
    <row r="227" spans="1:13" x14ac:dyDescent="0.2">
      <c r="A227" s="9" t="str">
        <f t="shared" si="14"/>
        <v>2000/4末</v>
      </c>
      <c r="B227" s="9" t="str">
        <f t="shared" si="14"/>
        <v>平成12/4末</v>
      </c>
      <c r="C227" s="16">
        <v>225</v>
      </c>
      <c r="D227" s="16">
        <v>348</v>
      </c>
      <c r="E227" s="17" t="s">
        <v>266</v>
      </c>
      <c r="F227" s="16">
        <v>73</v>
      </c>
      <c r="G227" s="16"/>
      <c r="H227" s="16">
        <v>78</v>
      </c>
      <c r="I227" s="16"/>
      <c r="J227" s="16">
        <v>151</v>
      </c>
      <c r="K227" s="16"/>
      <c r="L227" s="16">
        <v>39</v>
      </c>
      <c r="M227" s="6" t="s">
        <v>314</v>
      </c>
    </row>
    <row r="228" spans="1:13" x14ac:dyDescent="0.2">
      <c r="A228" s="7" t="str">
        <f t="shared" si="14"/>
        <v>2000/4末</v>
      </c>
      <c r="B228" s="7" t="str">
        <f t="shared" si="14"/>
        <v>平成12/4末</v>
      </c>
      <c r="C228" s="14">
        <v>226</v>
      </c>
      <c r="D228" s="14">
        <v>349</v>
      </c>
      <c r="E228" s="15" t="s">
        <v>267</v>
      </c>
      <c r="F228" s="14">
        <v>6</v>
      </c>
      <c r="G228" s="14"/>
      <c r="H228" s="14">
        <v>8</v>
      </c>
      <c r="I228" s="14"/>
      <c r="J228" s="14">
        <v>14</v>
      </c>
      <c r="K228" s="14"/>
      <c r="L228" s="14">
        <v>3</v>
      </c>
      <c r="M228" s="8" t="s">
        <v>314</v>
      </c>
    </row>
    <row r="229" spans="1:13" x14ac:dyDescent="0.2">
      <c r="A229" s="9" t="str">
        <f t="shared" ref="A229:B244" si="15">A228</f>
        <v>2000/4末</v>
      </c>
      <c r="B229" s="9" t="str">
        <f t="shared" si="15"/>
        <v>平成12/4末</v>
      </c>
      <c r="C229" s="16">
        <v>227</v>
      </c>
      <c r="D229" s="16">
        <v>250</v>
      </c>
      <c r="E229" s="17" t="s">
        <v>268</v>
      </c>
      <c r="F229" s="16">
        <v>150</v>
      </c>
      <c r="G229" s="16"/>
      <c r="H229" s="16">
        <v>179</v>
      </c>
      <c r="I229" s="16"/>
      <c r="J229" s="16">
        <v>329</v>
      </c>
      <c r="K229" s="16"/>
      <c r="L229" s="16">
        <v>84</v>
      </c>
      <c r="M229" s="6" t="s">
        <v>315</v>
      </c>
    </row>
    <row r="230" spans="1:13" x14ac:dyDescent="0.2">
      <c r="A230" s="7" t="str">
        <f t="shared" si="15"/>
        <v>2000/4末</v>
      </c>
      <c r="B230" s="7" t="str">
        <f t="shared" si="15"/>
        <v>平成12/4末</v>
      </c>
      <c r="C230" s="14">
        <v>228</v>
      </c>
      <c r="D230" s="14">
        <v>251</v>
      </c>
      <c r="E230" s="15" t="s">
        <v>269</v>
      </c>
      <c r="F230" s="14">
        <v>80</v>
      </c>
      <c r="G230" s="14"/>
      <c r="H230" s="14">
        <v>97</v>
      </c>
      <c r="I230" s="14"/>
      <c r="J230" s="14">
        <v>177</v>
      </c>
      <c r="K230" s="14"/>
      <c r="L230" s="14">
        <v>45</v>
      </c>
      <c r="M230" s="8" t="s">
        <v>315</v>
      </c>
    </row>
    <row r="231" spans="1:13" x14ac:dyDescent="0.2">
      <c r="A231" s="9" t="str">
        <f t="shared" si="15"/>
        <v>2000/4末</v>
      </c>
      <c r="B231" s="9" t="str">
        <f t="shared" si="15"/>
        <v>平成12/4末</v>
      </c>
      <c r="C231" s="16">
        <v>229</v>
      </c>
      <c r="D231" s="16">
        <v>252</v>
      </c>
      <c r="E231" s="17" t="s">
        <v>270</v>
      </c>
      <c r="F231" s="16">
        <v>137</v>
      </c>
      <c r="G231" s="16"/>
      <c r="H231" s="16">
        <v>163</v>
      </c>
      <c r="I231" s="16"/>
      <c r="J231" s="16">
        <v>300</v>
      </c>
      <c r="K231" s="16"/>
      <c r="L231" s="16">
        <v>79</v>
      </c>
      <c r="M231" s="6" t="s">
        <v>315</v>
      </c>
    </row>
    <row r="232" spans="1:13" x14ac:dyDescent="0.2">
      <c r="A232" s="7" t="str">
        <f t="shared" si="15"/>
        <v>2000/4末</v>
      </c>
      <c r="B232" s="7" t="str">
        <f t="shared" si="15"/>
        <v>平成12/4末</v>
      </c>
      <c r="C232" s="14">
        <v>230</v>
      </c>
      <c r="D232" s="14">
        <v>253</v>
      </c>
      <c r="E232" s="15" t="s">
        <v>271</v>
      </c>
      <c r="F232" s="14">
        <v>165</v>
      </c>
      <c r="G232" s="14"/>
      <c r="H232" s="14">
        <v>176</v>
      </c>
      <c r="I232" s="14"/>
      <c r="J232" s="14">
        <v>341</v>
      </c>
      <c r="K232" s="14"/>
      <c r="L232" s="14">
        <v>96</v>
      </c>
      <c r="M232" s="8" t="s">
        <v>315</v>
      </c>
    </row>
    <row r="233" spans="1:13" x14ac:dyDescent="0.2">
      <c r="A233" s="9" t="str">
        <f t="shared" si="15"/>
        <v>2000/4末</v>
      </c>
      <c r="B233" s="9" t="str">
        <f t="shared" si="15"/>
        <v>平成12/4末</v>
      </c>
      <c r="C233" s="16">
        <v>231</v>
      </c>
      <c r="D233" s="16">
        <v>254</v>
      </c>
      <c r="E233" s="17" t="s">
        <v>272</v>
      </c>
      <c r="F233" s="16">
        <v>85</v>
      </c>
      <c r="G233" s="16"/>
      <c r="H233" s="16">
        <v>115</v>
      </c>
      <c r="I233" s="16"/>
      <c r="J233" s="16">
        <v>200</v>
      </c>
      <c r="K233" s="16"/>
      <c r="L233" s="16">
        <v>55</v>
      </c>
      <c r="M233" s="6" t="s">
        <v>315</v>
      </c>
    </row>
    <row r="234" spans="1:13" x14ac:dyDescent="0.2">
      <c r="A234" s="7" t="str">
        <f t="shared" si="15"/>
        <v>2000/4末</v>
      </c>
      <c r="B234" s="7" t="str">
        <f t="shared" si="15"/>
        <v>平成12/4末</v>
      </c>
      <c r="C234" s="14">
        <v>232</v>
      </c>
      <c r="D234" s="14">
        <v>255</v>
      </c>
      <c r="E234" s="15" t="s">
        <v>558</v>
      </c>
      <c r="F234" s="14">
        <v>39</v>
      </c>
      <c r="G234" s="14"/>
      <c r="H234" s="14">
        <v>42</v>
      </c>
      <c r="I234" s="14"/>
      <c r="J234" s="14">
        <v>81</v>
      </c>
      <c r="K234" s="14"/>
      <c r="L234" s="14">
        <v>29</v>
      </c>
      <c r="M234" s="8" t="s">
        <v>315</v>
      </c>
    </row>
    <row r="235" spans="1:13" x14ac:dyDescent="0.2">
      <c r="A235" s="9" t="str">
        <f t="shared" si="15"/>
        <v>2000/4末</v>
      </c>
      <c r="B235" s="9" t="str">
        <f t="shared" si="15"/>
        <v>平成12/4末</v>
      </c>
      <c r="C235" s="16">
        <v>233</v>
      </c>
      <c r="D235" s="16">
        <v>256</v>
      </c>
      <c r="E235" s="17" t="s">
        <v>273</v>
      </c>
      <c r="F235" s="16">
        <v>43</v>
      </c>
      <c r="G235" s="16"/>
      <c r="H235" s="16">
        <v>38</v>
      </c>
      <c r="I235" s="16"/>
      <c r="J235" s="16">
        <v>81</v>
      </c>
      <c r="K235" s="16"/>
      <c r="L235" s="16">
        <v>22</v>
      </c>
      <c r="M235" s="6" t="s">
        <v>315</v>
      </c>
    </row>
    <row r="236" spans="1:13" x14ac:dyDescent="0.2">
      <c r="A236" s="7" t="str">
        <f t="shared" si="15"/>
        <v>2000/4末</v>
      </c>
      <c r="B236" s="7" t="str">
        <f t="shared" si="15"/>
        <v>平成12/4末</v>
      </c>
      <c r="C236" s="14">
        <v>234</v>
      </c>
      <c r="D236" s="14">
        <v>257</v>
      </c>
      <c r="E236" s="15" t="s">
        <v>559</v>
      </c>
      <c r="F236" s="14">
        <v>89</v>
      </c>
      <c r="G236" s="14"/>
      <c r="H236" s="14">
        <v>94</v>
      </c>
      <c r="I236" s="14"/>
      <c r="J236" s="14">
        <v>183</v>
      </c>
      <c r="K236" s="14"/>
      <c r="L236" s="14">
        <v>52</v>
      </c>
      <c r="M236" s="8" t="s">
        <v>315</v>
      </c>
    </row>
    <row r="237" spans="1:13" x14ac:dyDescent="0.2">
      <c r="A237" s="9" t="str">
        <f t="shared" si="15"/>
        <v>2000/4末</v>
      </c>
      <c r="B237" s="9" t="str">
        <f t="shared" si="15"/>
        <v>平成12/4末</v>
      </c>
      <c r="C237" s="16">
        <v>235</v>
      </c>
      <c r="D237" s="16">
        <v>258</v>
      </c>
      <c r="E237" s="17" t="s">
        <v>274</v>
      </c>
      <c r="F237" s="16">
        <v>94</v>
      </c>
      <c r="G237" s="16"/>
      <c r="H237" s="16">
        <v>102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2000/4末</v>
      </c>
      <c r="B238" s="7" t="str">
        <f t="shared" si="15"/>
        <v>平成12/4末</v>
      </c>
      <c r="C238" s="14">
        <v>236</v>
      </c>
      <c r="D238" s="14">
        <v>259</v>
      </c>
      <c r="E238" s="15" t="s">
        <v>560</v>
      </c>
      <c r="F238" s="14">
        <v>94</v>
      </c>
      <c r="G238" s="14"/>
      <c r="H238" s="14">
        <v>95</v>
      </c>
      <c r="I238" s="14"/>
      <c r="J238" s="14">
        <v>189</v>
      </c>
      <c r="K238" s="14"/>
      <c r="L238" s="14">
        <v>49</v>
      </c>
      <c r="M238" s="8" t="s">
        <v>315</v>
      </c>
    </row>
    <row r="239" spans="1:13" x14ac:dyDescent="0.2">
      <c r="A239" s="9" t="str">
        <f t="shared" si="15"/>
        <v>2000/4末</v>
      </c>
      <c r="B239" s="9" t="str">
        <f t="shared" si="15"/>
        <v>平成12/4末</v>
      </c>
      <c r="C239" s="16">
        <v>237</v>
      </c>
      <c r="D239" s="16">
        <v>270</v>
      </c>
      <c r="E239" s="17" t="s">
        <v>275</v>
      </c>
      <c r="F239" s="16">
        <v>80</v>
      </c>
      <c r="G239" s="16"/>
      <c r="H239" s="16">
        <v>75</v>
      </c>
      <c r="I239" s="16"/>
      <c r="J239" s="16">
        <v>155</v>
      </c>
      <c r="K239" s="16"/>
      <c r="L239" s="16">
        <v>48</v>
      </c>
      <c r="M239" s="6" t="s">
        <v>316</v>
      </c>
    </row>
    <row r="240" spans="1:13" x14ac:dyDescent="0.2">
      <c r="A240" s="7" t="str">
        <f t="shared" si="15"/>
        <v>2000/4末</v>
      </c>
      <c r="B240" s="7" t="str">
        <f t="shared" si="15"/>
        <v>平成12/4末</v>
      </c>
      <c r="C240" s="14">
        <v>238</v>
      </c>
      <c r="D240" s="14">
        <v>271</v>
      </c>
      <c r="E240" s="15" t="s">
        <v>276</v>
      </c>
      <c r="F240" s="14">
        <v>63</v>
      </c>
      <c r="G240" s="14"/>
      <c r="H240" s="14">
        <v>65</v>
      </c>
      <c r="I240" s="14"/>
      <c r="J240" s="14">
        <v>128</v>
      </c>
      <c r="K240" s="14"/>
      <c r="L240" s="14">
        <v>32</v>
      </c>
      <c r="M240" s="8" t="s">
        <v>316</v>
      </c>
    </row>
    <row r="241" spans="1:13" x14ac:dyDescent="0.2">
      <c r="A241" s="9" t="str">
        <f t="shared" si="15"/>
        <v>2000/4末</v>
      </c>
      <c r="B241" s="9" t="str">
        <f t="shared" si="15"/>
        <v>平成12/4末</v>
      </c>
      <c r="C241" s="16">
        <v>239</v>
      </c>
      <c r="D241" s="16">
        <v>272</v>
      </c>
      <c r="E241" s="17" t="s">
        <v>277</v>
      </c>
      <c r="F241" s="16">
        <v>70</v>
      </c>
      <c r="G241" s="16"/>
      <c r="H241" s="16">
        <v>66</v>
      </c>
      <c r="I241" s="16"/>
      <c r="J241" s="16">
        <v>136</v>
      </c>
      <c r="K241" s="16"/>
      <c r="L241" s="16">
        <v>39</v>
      </c>
      <c r="M241" s="6" t="s">
        <v>316</v>
      </c>
    </row>
    <row r="242" spans="1:13" x14ac:dyDescent="0.2">
      <c r="A242" s="7" t="str">
        <f t="shared" si="15"/>
        <v>2000/4末</v>
      </c>
      <c r="B242" s="7" t="str">
        <f t="shared" si="15"/>
        <v>平成12/4末</v>
      </c>
      <c r="C242" s="14">
        <v>240</v>
      </c>
      <c r="D242" s="14">
        <v>273</v>
      </c>
      <c r="E242" s="15" t="s">
        <v>278</v>
      </c>
      <c r="F242" s="14">
        <v>78</v>
      </c>
      <c r="G242" s="14"/>
      <c r="H242" s="14">
        <v>91</v>
      </c>
      <c r="I242" s="14"/>
      <c r="J242" s="14">
        <v>169</v>
      </c>
      <c r="K242" s="14"/>
      <c r="L242" s="14">
        <v>57</v>
      </c>
      <c r="M242" s="8" t="s">
        <v>316</v>
      </c>
    </row>
    <row r="243" spans="1:13" x14ac:dyDescent="0.2">
      <c r="A243" s="9" t="str">
        <f t="shared" si="15"/>
        <v>2000/4末</v>
      </c>
      <c r="B243" s="9" t="str">
        <f t="shared" si="15"/>
        <v>平成12/4末</v>
      </c>
      <c r="C243" s="16">
        <v>241</v>
      </c>
      <c r="D243" s="16">
        <v>274</v>
      </c>
      <c r="E243" s="17" t="s">
        <v>279</v>
      </c>
      <c r="F243" s="16">
        <v>113</v>
      </c>
      <c r="G243" s="16"/>
      <c r="H243" s="16">
        <v>126</v>
      </c>
      <c r="I243" s="16"/>
      <c r="J243" s="16">
        <v>239</v>
      </c>
      <c r="K243" s="16"/>
      <c r="L243" s="16">
        <v>65</v>
      </c>
      <c r="M243" s="6" t="s">
        <v>316</v>
      </c>
    </row>
    <row r="244" spans="1:13" x14ac:dyDescent="0.2">
      <c r="A244" s="7" t="str">
        <f t="shared" si="15"/>
        <v>2000/4末</v>
      </c>
      <c r="B244" s="7" t="str">
        <f t="shared" si="15"/>
        <v>平成12/4末</v>
      </c>
      <c r="C244" s="14">
        <v>242</v>
      </c>
      <c r="D244" s="14">
        <v>275</v>
      </c>
      <c r="E244" s="15" t="s">
        <v>280</v>
      </c>
      <c r="F244" s="14">
        <v>65</v>
      </c>
      <c r="G244" s="14"/>
      <c r="H244" s="14">
        <v>81</v>
      </c>
      <c r="I244" s="14"/>
      <c r="J244" s="14">
        <v>146</v>
      </c>
      <c r="K244" s="14"/>
      <c r="L244" s="14">
        <v>55</v>
      </c>
      <c r="M244" s="8" t="s">
        <v>316</v>
      </c>
    </row>
    <row r="245" spans="1:13" x14ac:dyDescent="0.2">
      <c r="A245" s="9" t="str">
        <f t="shared" ref="A245:B260" si="16">A244</f>
        <v>2000/4末</v>
      </c>
      <c r="B245" s="9" t="str">
        <f t="shared" si="16"/>
        <v>平成12/4末</v>
      </c>
      <c r="C245" s="16">
        <v>243</v>
      </c>
      <c r="D245" s="16">
        <v>276</v>
      </c>
      <c r="E245" s="17" t="s">
        <v>281</v>
      </c>
      <c r="F245" s="16">
        <v>181</v>
      </c>
      <c r="G245" s="16"/>
      <c r="H245" s="16">
        <v>184</v>
      </c>
      <c r="I245" s="16"/>
      <c r="J245" s="16">
        <v>365</v>
      </c>
      <c r="K245" s="16"/>
      <c r="L245" s="16">
        <v>115</v>
      </c>
      <c r="M245" s="6" t="s">
        <v>316</v>
      </c>
    </row>
    <row r="246" spans="1:13" x14ac:dyDescent="0.2">
      <c r="A246" s="7" t="str">
        <f t="shared" si="16"/>
        <v>2000/4末</v>
      </c>
      <c r="B246" s="7" t="str">
        <f t="shared" si="16"/>
        <v>平成12/4末</v>
      </c>
      <c r="C246" s="14">
        <v>244</v>
      </c>
      <c r="D246" s="14">
        <v>277</v>
      </c>
      <c r="E246" s="15" t="s">
        <v>282</v>
      </c>
      <c r="F246" s="14">
        <v>126</v>
      </c>
      <c r="G246" s="14"/>
      <c r="H246" s="14">
        <v>151</v>
      </c>
      <c r="I246" s="14"/>
      <c r="J246" s="14">
        <v>277</v>
      </c>
      <c r="K246" s="14"/>
      <c r="L246" s="14">
        <v>88</v>
      </c>
      <c r="M246" s="8" t="s">
        <v>316</v>
      </c>
    </row>
    <row r="247" spans="1:13" x14ac:dyDescent="0.2">
      <c r="A247" s="9" t="str">
        <f t="shared" si="16"/>
        <v>2000/4末</v>
      </c>
      <c r="B247" s="9" t="str">
        <f t="shared" si="16"/>
        <v>平成12/4末</v>
      </c>
      <c r="C247" s="16">
        <v>245</v>
      </c>
      <c r="D247" s="16">
        <v>278</v>
      </c>
      <c r="E247" s="17" t="s">
        <v>283</v>
      </c>
      <c r="F247" s="16">
        <v>210</v>
      </c>
      <c r="G247" s="16"/>
      <c r="H247" s="16">
        <v>237</v>
      </c>
      <c r="I247" s="16"/>
      <c r="J247" s="16">
        <v>447</v>
      </c>
      <c r="K247" s="16"/>
      <c r="L247" s="16">
        <v>135</v>
      </c>
      <c r="M247" s="6" t="s">
        <v>316</v>
      </c>
    </row>
    <row r="248" spans="1:13" x14ac:dyDescent="0.2">
      <c r="A248" s="7" t="str">
        <f t="shared" si="16"/>
        <v>2000/4末</v>
      </c>
      <c r="B248" s="7" t="str">
        <f t="shared" si="16"/>
        <v>平成12/4末</v>
      </c>
      <c r="C248" s="14">
        <v>246</v>
      </c>
      <c r="D248" s="14">
        <v>280</v>
      </c>
      <c r="E248" s="15" t="s">
        <v>561</v>
      </c>
      <c r="F248" s="14">
        <v>174</v>
      </c>
      <c r="G248" s="14"/>
      <c r="H248" s="14">
        <v>189</v>
      </c>
      <c r="I248" s="14"/>
      <c r="J248" s="14">
        <v>363</v>
      </c>
      <c r="K248" s="14"/>
      <c r="L248" s="14">
        <v>100</v>
      </c>
      <c r="M248" s="8" t="s">
        <v>317</v>
      </c>
    </row>
    <row r="249" spans="1:13" x14ac:dyDescent="0.2">
      <c r="A249" s="9" t="str">
        <f t="shared" si="16"/>
        <v>2000/4末</v>
      </c>
      <c r="B249" s="9" t="str">
        <f t="shared" si="16"/>
        <v>平成12/4末</v>
      </c>
      <c r="C249" s="16">
        <v>247</v>
      </c>
      <c r="D249" s="16">
        <v>281</v>
      </c>
      <c r="E249" s="17" t="s">
        <v>562</v>
      </c>
      <c r="F249" s="16">
        <v>103</v>
      </c>
      <c r="G249" s="16"/>
      <c r="H249" s="16">
        <v>100</v>
      </c>
      <c r="I249" s="16"/>
      <c r="J249" s="16">
        <v>203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2000/4末</v>
      </c>
      <c r="B250" s="7" t="str">
        <f t="shared" si="16"/>
        <v>平成12/4末</v>
      </c>
      <c r="C250" s="14">
        <v>248</v>
      </c>
      <c r="D250" s="14">
        <v>282</v>
      </c>
      <c r="E250" s="15" t="s">
        <v>563</v>
      </c>
      <c r="F250" s="14">
        <v>41</v>
      </c>
      <c r="G250" s="14"/>
      <c r="H250" s="14">
        <v>48</v>
      </c>
      <c r="I250" s="14"/>
      <c r="J250" s="14">
        <v>89</v>
      </c>
      <c r="K250" s="14"/>
      <c r="L250" s="14">
        <v>25</v>
      </c>
      <c r="M250" s="8" t="s">
        <v>317</v>
      </c>
    </row>
    <row r="251" spans="1:13" x14ac:dyDescent="0.2">
      <c r="A251" s="9" t="str">
        <f t="shared" si="16"/>
        <v>2000/4末</v>
      </c>
      <c r="B251" s="9" t="str">
        <f t="shared" si="16"/>
        <v>平成12/4末</v>
      </c>
      <c r="C251" s="16">
        <v>249</v>
      </c>
      <c r="D251" s="16">
        <v>283</v>
      </c>
      <c r="E251" s="17" t="s">
        <v>628</v>
      </c>
      <c r="F251" s="16">
        <v>84</v>
      </c>
      <c r="G251" s="16"/>
      <c r="H251" s="16">
        <v>98</v>
      </c>
      <c r="I251" s="16"/>
      <c r="J251" s="16">
        <v>182</v>
      </c>
      <c r="K251" s="16"/>
      <c r="L251" s="16">
        <v>56</v>
      </c>
      <c r="M251" s="6" t="s">
        <v>317</v>
      </c>
    </row>
    <row r="252" spans="1:13" x14ac:dyDescent="0.2">
      <c r="A252" s="7" t="str">
        <f t="shared" si="16"/>
        <v>2000/4末</v>
      </c>
      <c r="B252" s="7" t="str">
        <f t="shared" si="16"/>
        <v>平成12/4末</v>
      </c>
      <c r="C252" s="14">
        <v>250</v>
      </c>
      <c r="D252" s="14">
        <v>284</v>
      </c>
      <c r="E252" s="15" t="s">
        <v>629</v>
      </c>
      <c r="F252" s="14">
        <v>45</v>
      </c>
      <c r="G252" s="14"/>
      <c r="H252" s="14">
        <v>50</v>
      </c>
      <c r="I252" s="14"/>
      <c r="J252" s="14">
        <v>95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2000/4末</v>
      </c>
      <c r="B253" s="9" t="str">
        <f t="shared" si="16"/>
        <v>平成12/4末</v>
      </c>
      <c r="C253" s="16">
        <v>251</v>
      </c>
      <c r="D253" s="16">
        <v>285</v>
      </c>
      <c r="E253" s="17" t="s">
        <v>630</v>
      </c>
      <c r="F253" s="16">
        <v>40</v>
      </c>
      <c r="G253" s="16"/>
      <c r="H253" s="16">
        <v>48</v>
      </c>
      <c r="I253" s="16"/>
      <c r="J253" s="16">
        <v>88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2000/4末</v>
      </c>
      <c r="B254" s="7" t="str">
        <f t="shared" si="16"/>
        <v>平成12/4末</v>
      </c>
      <c r="C254" s="14">
        <v>252</v>
      </c>
      <c r="D254" s="14">
        <v>286</v>
      </c>
      <c r="E254" s="15" t="s">
        <v>631</v>
      </c>
      <c r="F254" s="14">
        <v>37</v>
      </c>
      <c r="G254" s="14"/>
      <c r="H254" s="14">
        <v>43</v>
      </c>
      <c r="I254" s="14"/>
      <c r="J254" s="14">
        <v>80</v>
      </c>
      <c r="K254" s="14"/>
      <c r="L254" s="14">
        <v>25</v>
      </c>
      <c r="M254" s="8" t="s">
        <v>317</v>
      </c>
    </row>
    <row r="255" spans="1:13" x14ac:dyDescent="0.2">
      <c r="A255" s="9" t="str">
        <f t="shared" si="16"/>
        <v>2000/4末</v>
      </c>
      <c r="B255" s="9" t="str">
        <f t="shared" si="16"/>
        <v>平成12/4末</v>
      </c>
      <c r="C255" s="16">
        <v>253</v>
      </c>
      <c r="D255" s="16">
        <v>287</v>
      </c>
      <c r="E255" s="17" t="s">
        <v>632</v>
      </c>
      <c r="F255" s="16">
        <v>53</v>
      </c>
      <c r="G255" s="16"/>
      <c r="H255" s="16">
        <v>60</v>
      </c>
      <c r="I255" s="16"/>
      <c r="J255" s="16">
        <v>113</v>
      </c>
      <c r="K255" s="16"/>
      <c r="L255" s="16">
        <v>30</v>
      </c>
      <c r="M255" s="6" t="s">
        <v>317</v>
      </c>
    </row>
    <row r="256" spans="1:13" x14ac:dyDescent="0.2">
      <c r="A256" s="7" t="str">
        <f t="shared" si="16"/>
        <v>2000/4末</v>
      </c>
      <c r="B256" s="7" t="str">
        <f t="shared" si="16"/>
        <v>平成12/4末</v>
      </c>
      <c r="C256" s="14">
        <v>254</v>
      </c>
      <c r="D256" s="14">
        <v>288</v>
      </c>
      <c r="E256" s="15" t="s">
        <v>633</v>
      </c>
      <c r="F256" s="14">
        <v>61</v>
      </c>
      <c r="G256" s="14"/>
      <c r="H256" s="14">
        <v>66</v>
      </c>
      <c r="I256" s="14"/>
      <c r="J256" s="14">
        <v>127</v>
      </c>
      <c r="K256" s="14"/>
      <c r="L256" s="14">
        <v>36</v>
      </c>
      <c r="M256" s="8" t="s">
        <v>317</v>
      </c>
    </row>
    <row r="257" spans="1:13" x14ac:dyDescent="0.2">
      <c r="A257" s="9" t="str">
        <f t="shared" si="16"/>
        <v>2000/4末</v>
      </c>
      <c r="B257" s="9" t="str">
        <f t="shared" si="16"/>
        <v>平成12/4末</v>
      </c>
      <c r="C257" s="16">
        <v>255</v>
      </c>
      <c r="D257" s="16">
        <v>289</v>
      </c>
      <c r="E257" s="17" t="s">
        <v>634</v>
      </c>
      <c r="F257" s="16">
        <v>35</v>
      </c>
      <c r="G257" s="16"/>
      <c r="H257" s="16">
        <v>41</v>
      </c>
      <c r="I257" s="16"/>
      <c r="J257" s="16">
        <v>76</v>
      </c>
      <c r="K257" s="16"/>
      <c r="L257" s="16">
        <v>24</v>
      </c>
      <c r="M257" s="6" t="s">
        <v>317</v>
      </c>
    </row>
    <row r="258" spans="1:13" x14ac:dyDescent="0.2">
      <c r="A258" s="7" t="str">
        <f t="shared" si="16"/>
        <v>2000/4末</v>
      </c>
      <c r="B258" s="7" t="str">
        <f t="shared" si="16"/>
        <v>平成12/4末</v>
      </c>
      <c r="C258" s="14">
        <v>256</v>
      </c>
      <c r="D258" s="14">
        <v>290</v>
      </c>
      <c r="E258" s="15" t="s">
        <v>635</v>
      </c>
      <c r="F258" s="14">
        <v>73</v>
      </c>
      <c r="G258" s="14"/>
      <c r="H258" s="14">
        <v>77</v>
      </c>
      <c r="I258" s="14"/>
      <c r="J258" s="14">
        <v>150</v>
      </c>
      <c r="K258" s="14"/>
      <c r="L258" s="14">
        <v>42</v>
      </c>
      <c r="M258" s="8" t="s">
        <v>317</v>
      </c>
    </row>
    <row r="259" spans="1:13" x14ac:dyDescent="0.2">
      <c r="A259" s="9" t="str">
        <f t="shared" si="16"/>
        <v>2000/4末</v>
      </c>
      <c r="B259" s="9" t="str">
        <f t="shared" si="16"/>
        <v>平成12/4末</v>
      </c>
      <c r="C259" s="16">
        <v>257</v>
      </c>
      <c r="D259" s="16">
        <v>291</v>
      </c>
      <c r="E259" s="17" t="s">
        <v>636</v>
      </c>
      <c r="F259" s="16">
        <v>18</v>
      </c>
      <c r="G259" s="16"/>
      <c r="H259" s="16">
        <v>15</v>
      </c>
      <c r="I259" s="16"/>
      <c r="J259" s="16">
        <v>33</v>
      </c>
      <c r="K259" s="16"/>
      <c r="L259" s="16">
        <v>15</v>
      </c>
      <c r="M259" s="6" t="s">
        <v>317</v>
      </c>
    </row>
    <row r="260" spans="1:13" x14ac:dyDescent="0.2">
      <c r="A260" s="7" t="str">
        <f t="shared" si="16"/>
        <v>2000/4末</v>
      </c>
      <c r="B260" s="7" t="str">
        <f t="shared" si="16"/>
        <v>平成12/4末</v>
      </c>
      <c r="C260" s="14">
        <v>258</v>
      </c>
      <c r="D260" s="14">
        <v>292</v>
      </c>
      <c r="E260" s="15" t="s">
        <v>637</v>
      </c>
      <c r="F260" s="14">
        <v>16</v>
      </c>
      <c r="G260" s="14"/>
      <c r="H260" s="14">
        <v>17</v>
      </c>
      <c r="I260" s="14"/>
      <c r="J260" s="14">
        <v>33</v>
      </c>
      <c r="K260" s="14"/>
      <c r="L260" s="14">
        <v>18</v>
      </c>
      <c r="M260" s="8" t="s">
        <v>317</v>
      </c>
    </row>
    <row r="261" spans="1:13" x14ac:dyDescent="0.2">
      <c r="A261" s="9" t="str">
        <f t="shared" ref="A261:B271" si="17">A260</f>
        <v>2000/4末</v>
      </c>
      <c r="B261" s="9" t="str">
        <f t="shared" si="17"/>
        <v>平成12/4末</v>
      </c>
      <c r="C261" s="16">
        <v>259</v>
      </c>
      <c r="D261" s="16">
        <v>293</v>
      </c>
      <c r="E261" s="17" t="s">
        <v>638</v>
      </c>
      <c r="F261" s="16">
        <v>5</v>
      </c>
      <c r="G261" s="16"/>
      <c r="H261" s="16">
        <v>8</v>
      </c>
      <c r="I261" s="16"/>
      <c r="J261" s="16">
        <v>13</v>
      </c>
      <c r="K261" s="16"/>
      <c r="L261" s="16">
        <v>4</v>
      </c>
      <c r="M261" s="6" t="s">
        <v>317</v>
      </c>
    </row>
    <row r="262" spans="1:13" x14ac:dyDescent="0.2">
      <c r="A262" s="7" t="str">
        <f t="shared" si="17"/>
        <v>2000/4末</v>
      </c>
      <c r="B262" s="7" t="str">
        <f t="shared" si="17"/>
        <v>平成12/4末</v>
      </c>
      <c r="C262" s="14">
        <v>260</v>
      </c>
      <c r="D262" s="14">
        <v>294</v>
      </c>
      <c r="E262" s="15" t="s">
        <v>639</v>
      </c>
      <c r="F262" s="14">
        <v>26</v>
      </c>
      <c r="G262" s="14"/>
      <c r="H262" s="14">
        <v>31</v>
      </c>
      <c r="I262" s="14"/>
      <c r="J262" s="14">
        <v>57</v>
      </c>
      <c r="K262" s="14"/>
      <c r="L262" s="14">
        <v>20</v>
      </c>
      <c r="M262" s="8" t="s">
        <v>317</v>
      </c>
    </row>
    <row r="263" spans="1:13" x14ac:dyDescent="0.2">
      <c r="A263" s="9" t="str">
        <f t="shared" si="17"/>
        <v>2000/4末</v>
      </c>
      <c r="B263" s="9" t="str">
        <f t="shared" si="17"/>
        <v>平成12/4末</v>
      </c>
      <c r="C263" s="16">
        <v>261</v>
      </c>
      <c r="D263" s="16">
        <v>295</v>
      </c>
      <c r="E263" s="17" t="s">
        <v>640</v>
      </c>
      <c r="F263" s="16">
        <v>8</v>
      </c>
      <c r="G263" s="16"/>
      <c r="H263" s="16">
        <v>9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2000/4末</v>
      </c>
      <c r="B264" s="7" t="str">
        <f t="shared" si="17"/>
        <v>平成12/4末</v>
      </c>
      <c r="C264" s="14">
        <v>262</v>
      </c>
      <c r="D264" s="14">
        <v>296</v>
      </c>
      <c r="E264" s="15" t="s">
        <v>679</v>
      </c>
      <c r="F264" s="14">
        <v>0</v>
      </c>
      <c r="G264" s="14"/>
      <c r="H264" s="14">
        <v>0</v>
      </c>
      <c r="I264" s="14"/>
      <c r="J264" s="14">
        <v>0</v>
      </c>
      <c r="K264" s="14"/>
      <c r="L264" s="14">
        <v>0</v>
      </c>
      <c r="M264" s="8" t="s">
        <v>317</v>
      </c>
    </row>
    <row r="265" spans="1:13" x14ac:dyDescent="0.2">
      <c r="A265" s="9" t="str">
        <f t="shared" si="17"/>
        <v>2000/4末</v>
      </c>
      <c r="B265" s="9" t="str">
        <f t="shared" si="17"/>
        <v>平成12/4末</v>
      </c>
      <c r="C265" s="16">
        <v>263</v>
      </c>
      <c r="D265" s="16">
        <v>297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2000/4末</v>
      </c>
      <c r="B266" s="7" t="str">
        <f t="shared" si="17"/>
        <v>平成12/4末</v>
      </c>
      <c r="C266" s="14">
        <v>264</v>
      </c>
      <c r="D266" s="14">
        <v>298</v>
      </c>
      <c r="E266" s="15" t="s">
        <v>642</v>
      </c>
      <c r="F266" s="14">
        <v>6</v>
      </c>
      <c r="G266" s="14"/>
      <c r="H266" s="14">
        <v>5</v>
      </c>
      <c r="I266" s="14"/>
      <c r="J266" s="14">
        <v>11</v>
      </c>
      <c r="K266" s="14"/>
      <c r="L266" s="14">
        <v>4</v>
      </c>
      <c r="M266" s="8" t="s">
        <v>317</v>
      </c>
    </row>
    <row r="267" spans="1:13" x14ac:dyDescent="0.2">
      <c r="A267" s="9" t="str">
        <f t="shared" si="17"/>
        <v>2000/4末</v>
      </c>
      <c r="B267" s="9" t="str">
        <f t="shared" si="17"/>
        <v>平成12/4末</v>
      </c>
      <c r="C267" s="16">
        <v>265</v>
      </c>
      <c r="D267" s="16">
        <v>299</v>
      </c>
      <c r="E267" s="17" t="s">
        <v>643</v>
      </c>
      <c r="F267" s="16">
        <v>1</v>
      </c>
      <c r="G267" s="16"/>
      <c r="H267" s="16">
        <v>1</v>
      </c>
      <c r="I267" s="16"/>
      <c r="J267" s="16">
        <v>2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2000/4末</v>
      </c>
      <c r="B268" s="7" t="str">
        <f t="shared" si="17"/>
        <v>平成12/4末</v>
      </c>
      <c r="C268" s="14">
        <v>266</v>
      </c>
      <c r="D268" s="14">
        <v>300</v>
      </c>
      <c r="E268" s="15" t="s">
        <v>644</v>
      </c>
      <c r="F268" s="14">
        <v>1</v>
      </c>
      <c r="G268" s="14"/>
      <c r="H268" s="14">
        <v>2</v>
      </c>
      <c r="I268" s="14"/>
      <c r="J268" s="14">
        <v>3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2000/4末</v>
      </c>
      <c r="B269" s="9" t="str">
        <f t="shared" si="17"/>
        <v>平成12/4末</v>
      </c>
      <c r="C269" s="16">
        <v>267</v>
      </c>
      <c r="D269" s="16">
        <v>301</v>
      </c>
      <c r="E269" s="17" t="s">
        <v>645</v>
      </c>
      <c r="F269" s="16">
        <v>14</v>
      </c>
      <c r="G269" s="16"/>
      <c r="H269" s="16">
        <v>15</v>
      </c>
      <c r="I269" s="16"/>
      <c r="J269" s="16">
        <v>29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2000/4末</v>
      </c>
      <c r="B270" s="7" t="str">
        <f t="shared" si="17"/>
        <v>平成12/4末</v>
      </c>
      <c r="C270" s="14">
        <v>268</v>
      </c>
      <c r="D270" s="14">
        <v>302</v>
      </c>
      <c r="E270" s="15" t="s">
        <v>646</v>
      </c>
      <c r="F270" s="14">
        <v>11</v>
      </c>
      <c r="G270" s="14"/>
      <c r="H270" s="14">
        <v>13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2000/4末</v>
      </c>
      <c r="B271" s="9" t="str">
        <f t="shared" si="17"/>
        <v>平成12/4末</v>
      </c>
      <c r="C271" s="16">
        <v>269</v>
      </c>
      <c r="D271" s="16">
        <v>303</v>
      </c>
      <c r="E271" s="17" t="s">
        <v>647</v>
      </c>
      <c r="F271" s="16">
        <v>0</v>
      </c>
      <c r="G271" s="16"/>
      <c r="H271" s="16">
        <v>0</v>
      </c>
      <c r="I271" s="16"/>
      <c r="J271" s="16">
        <v>0</v>
      </c>
      <c r="K271" s="16"/>
      <c r="L271" s="16">
        <v>0</v>
      </c>
      <c r="M271" s="6" t="s">
        <v>317</v>
      </c>
    </row>
  </sheetData>
  <sheetProtection algorithmName="SHA-512" hashValue="RzXTUA0+cdhVzhmHQXTRt/kUTRQjkyafuVig3rkCAwdjNeIhhjQnKvP/K1C5J7XL5aSFhelZEfNs6UiqzEajXw==" saltValue="SW27AGHTJNncM4th5+gsy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/>
  </sheetPr>
  <dimension ref="A1:Q271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663</v>
      </c>
      <c r="B2" s="20" t="s">
        <v>664</v>
      </c>
      <c r="C2" s="21" t="s">
        <v>287</v>
      </c>
      <c r="D2" s="21" t="s">
        <v>287</v>
      </c>
      <c r="E2" s="21" t="s">
        <v>287</v>
      </c>
      <c r="F2" s="22">
        <f t="shared" ref="F2:L2" si="0">SUM(F3:F271)</f>
        <v>43016</v>
      </c>
      <c r="G2" s="22">
        <f t="shared" si="0"/>
        <v>0</v>
      </c>
      <c r="H2" s="22">
        <f t="shared" si="0"/>
        <v>44359</v>
      </c>
      <c r="I2" s="22">
        <f t="shared" si="0"/>
        <v>0</v>
      </c>
      <c r="J2" s="22">
        <f t="shared" si="0"/>
        <v>87375</v>
      </c>
      <c r="K2" s="22">
        <f t="shared" si="0"/>
        <v>0</v>
      </c>
      <c r="L2" s="22">
        <f t="shared" si="0"/>
        <v>29302</v>
      </c>
      <c r="M2" s="72" t="s">
        <v>284</v>
      </c>
    </row>
    <row r="3" spans="1:17" x14ac:dyDescent="0.2">
      <c r="A3" s="5" t="str">
        <f>A2</f>
        <v>2000/5末</v>
      </c>
      <c r="B3" s="5" t="str">
        <f>B2</f>
        <v>平成12/5末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38</v>
      </c>
      <c r="I3" s="12"/>
      <c r="J3" s="12">
        <v>76</v>
      </c>
      <c r="K3" s="12"/>
      <c r="L3" s="12">
        <v>35</v>
      </c>
      <c r="M3" s="10" t="s">
        <v>303</v>
      </c>
    </row>
    <row r="4" spans="1:17" x14ac:dyDescent="0.2">
      <c r="A4" s="7" t="str">
        <f>A3</f>
        <v>2000/5末</v>
      </c>
      <c r="B4" s="7" t="str">
        <f>B3</f>
        <v>平成12/5末</v>
      </c>
      <c r="C4" s="14">
        <v>2</v>
      </c>
      <c r="D4" s="14">
        <v>2</v>
      </c>
      <c r="E4" s="15" t="s">
        <v>39</v>
      </c>
      <c r="F4" s="14">
        <v>95</v>
      </c>
      <c r="G4" s="14"/>
      <c r="H4" s="14">
        <v>98</v>
      </c>
      <c r="I4" s="14"/>
      <c r="J4" s="14">
        <v>193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2000/5末</v>
      </c>
      <c r="B5" s="9" t="str">
        <f t="shared" si="1"/>
        <v>平成12/5末</v>
      </c>
      <c r="C5" s="16">
        <v>3</v>
      </c>
      <c r="D5" s="16">
        <v>3</v>
      </c>
      <c r="E5" s="17" t="s">
        <v>40</v>
      </c>
      <c r="F5" s="16">
        <v>227</v>
      </c>
      <c r="G5" s="16"/>
      <c r="H5" s="16">
        <v>251</v>
      </c>
      <c r="I5" s="16"/>
      <c r="J5" s="16">
        <v>478</v>
      </c>
      <c r="K5" s="16"/>
      <c r="L5" s="16">
        <v>171</v>
      </c>
      <c r="M5" s="6" t="s">
        <v>303</v>
      </c>
    </row>
    <row r="6" spans="1:17" x14ac:dyDescent="0.2">
      <c r="A6" s="7" t="str">
        <f t="shared" si="1"/>
        <v>2000/5末</v>
      </c>
      <c r="B6" s="7" t="str">
        <f t="shared" si="1"/>
        <v>平成12/5末</v>
      </c>
      <c r="C6" s="14">
        <v>4</v>
      </c>
      <c r="D6" s="14">
        <v>4</v>
      </c>
      <c r="E6" s="15" t="s">
        <v>41</v>
      </c>
      <c r="F6" s="14">
        <v>400</v>
      </c>
      <c r="G6" s="14"/>
      <c r="H6" s="14">
        <v>409</v>
      </c>
      <c r="I6" s="14"/>
      <c r="J6" s="14">
        <v>809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2000/5末</v>
      </c>
      <c r="B7" s="9" t="str">
        <f t="shared" si="1"/>
        <v>平成12/5末</v>
      </c>
      <c r="C7" s="16">
        <v>5</v>
      </c>
      <c r="D7" s="16">
        <v>5</v>
      </c>
      <c r="E7" s="17" t="s">
        <v>42</v>
      </c>
      <c r="F7" s="16">
        <v>242</v>
      </c>
      <c r="G7" s="16"/>
      <c r="H7" s="16">
        <v>264</v>
      </c>
      <c r="I7" s="16"/>
      <c r="J7" s="16">
        <v>506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2000/5末</v>
      </c>
      <c r="B8" s="7" t="str">
        <f t="shared" si="1"/>
        <v>平成12/5末</v>
      </c>
      <c r="C8" s="14">
        <v>6</v>
      </c>
      <c r="D8" s="14">
        <v>6</v>
      </c>
      <c r="E8" s="15" t="s">
        <v>43</v>
      </c>
      <c r="F8" s="14">
        <v>356</v>
      </c>
      <c r="G8" s="14"/>
      <c r="H8" s="14">
        <v>433</v>
      </c>
      <c r="I8" s="14"/>
      <c r="J8" s="14">
        <v>789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2000/5末</v>
      </c>
      <c r="B9" s="9" t="str">
        <f t="shared" si="1"/>
        <v>平成12/5末</v>
      </c>
      <c r="C9" s="16">
        <v>7</v>
      </c>
      <c r="D9" s="16">
        <v>7</v>
      </c>
      <c r="E9" s="17" t="s">
        <v>44</v>
      </c>
      <c r="F9" s="16">
        <v>206</v>
      </c>
      <c r="G9" s="16"/>
      <c r="H9" s="16">
        <v>215</v>
      </c>
      <c r="I9" s="16"/>
      <c r="J9" s="16">
        <v>421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2000/5末</v>
      </c>
      <c r="B10" s="7" t="str">
        <f t="shared" si="1"/>
        <v>平成12/5末</v>
      </c>
      <c r="C10" s="14">
        <v>8</v>
      </c>
      <c r="D10" s="14">
        <v>8</v>
      </c>
      <c r="E10" s="15" t="s">
        <v>45</v>
      </c>
      <c r="F10" s="14">
        <v>242</v>
      </c>
      <c r="G10" s="14"/>
      <c r="H10" s="14">
        <v>251</v>
      </c>
      <c r="I10" s="14"/>
      <c r="J10" s="14">
        <v>493</v>
      </c>
      <c r="K10" s="14"/>
      <c r="L10" s="14">
        <v>180</v>
      </c>
      <c r="M10" s="8" t="s">
        <v>303</v>
      </c>
    </row>
    <row r="11" spans="1:17" x14ac:dyDescent="0.2">
      <c r="A11" s="9" t="str">
        <f t="shared" si="1"/>
        <v>2000/5末</v>
      </c>
      <c r="B11" s="9" t="str">
        <f t="shared" si="1"/>
        <v>平成12/5末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2000/5末</v>
      </c>
      <c r="B12" s="7" t="str">
        <f t="shared" si="1"/>
        <v>平成12/5末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161</v>
      </c>
      <c r="I12" s="14"/>
      <c r="J12" s="14">
        <v>333</v>
      </c>
      <c r="K12" s="14"/>
      <c r="L12" s="14">
        <v>127</v>
      </c>
      <c r="M12" s="8" t="s">
        <v>303</v>
      </c>
    </row>
    <row r="13" spans="1:17" x14ac:dyDescent="0.2">
      <c r="A13" s="9" t="str">
        <f t="shared" si="1"/>
        <v>2000/5末</v>
      </c>
      <c r="B13" s="9" t="str">
        <f t="shared" si="1"/>
        <v>平成12/5末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127</v>
      </c>
      <c r="I13" s="16"/>
      <c r="J13" s="16">
        <v>235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2000/5末</v>
      </c>
      <c r="B14" s="7" t="str">
        <f t="shared" si="1"/>
        <v>平成12/5末</v>
      </c>
      <c r="C14" s="14">
        <v>12</v>
      </c>
      <c r="D14" s="14">
        <v>13</v>
      </c>
      <c r="E14" s="15" t="s">
        <v>49</v>
      </c>
      <c r="F14" s="14">
        <v>252</v>
      </c>
      <c r="G14" s="14"/>
      <c r="H14" s="14">
        <v>289</v>
      </c>
      <c r="I14" s="14"/>
      <c r="J14" s="14">
        <v>541</v>
      </c>
      <c r="K14" s="14"/>
      <c r="L14" s="14">
        <v>183</v>
      </c>
      <c r="M14" s="8" t="s">
        <v>303</v>
      </c>
    </row>
    <row r="15" spans="1:17" x14ac:dyDescent="0.2">
      <c r="A15" s="9" t="str">
        <f t="shared" si="1"/>
        <v>2000/5末</v>
      </c>
      <c r="B15" s="9" t="str">
        <f t="shared" si="1"/>
        <v>平成12/5末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143</v>
      </c>
      <c r="I15" s="16"/>
      <c r="J15" s="16">
        <v>289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2000/5末</v>
      </c>
      <c r="B16" s="7" t="str">
        <f t="shared" si="1"/>
        <v>平成12/5末</v>
      </c>
      <c r="C16" s="14">
        <v>14</v>
      </c>
      <c r="D16" s="14">
        <v>15</v>
      </c>
      <c r="E16" s="15" t="s">
        <v>51</v>
      </c>
      <c r="F16" s="14">
        <v>295</v>
      </c>
      <c r="G16" s="14"/>
      <c r="H16" s="14">
        <v>325</v>
      </c>
      <c r="I16" s="14"/>
      <c r="J16" s="14">
        <v>620</v>
      </c>
      <c r="K16" s="14"/>
      <c r="L16" s="14">
        <v>231</v>
      </c>
      <c r="M16" s="8" t="s">
        <v>303</v>
      </c>
    </row>
    <row r="17" spans="1:13" x14ac:dyDescent="0.2">
      <c r="A17" s="9" t="str">
        <f t="shared" si="1"/>
        <v>2000/5末</v>
      </c>
      <c r="B17" s="9" t="str">
        <f t="shared" si="1"/>
        <v>平成12/5末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109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2000/5末</v>
      </c>
      <c r="B18" s="7" t="str">
        <f t="shared" si="1"/>
        <v>平成12/5末</v>
      </c>
      <c r="C18" s="14">
        <v>16</v>
      </c>
      <c r="D18" s="14">
        <v>17</v>
      </c>
      <c r="E18" s="15" t="s">
        <v>53</v>
      </c>
      <c r="F18" s="14">
        <v>266</v>
      </c>
      <c r="G18" s="14"/>
      <c r="H18" s="14">
        <v>273</v>
      </c>
      <c r="I18" s="14"/>
      <c r="J18" s="14">
        <v>539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2000/5末</v>
      </c>
      <c r="B19" s="9" t="str">
        <f t="shared" si="1"/>
        <v>平成12/5末</v>
      </c>
      <c r="C19" s="16">
        <v>17</v>
      </c>
      <c r="D19" s="16">
        <v>18</v>
      </c>
      <c r="E19" s="17" t="s">
        <v>54</v>
      </c>
      <c r="F19" s="16">
        <v>311</v>
      </c>
      <c r="G19" s="16"/>
      <c r="H19" s="16">
        <v>330</v>
      </c>
      <c r="I19" s="16"/>
      <c r="J19" s="16">
        <v>641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2000/5末</v>
      </c>
      <c r="B20" s="7" t="str">
        <f t="shared" si="1"/>
        <v>平成12/5末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220</v>
      </c>
      <c r="I20" s="14"/>
      <c r="J20" s="14">
        <v>428</v>
      </c>
      <c r="K20" s="14"/>
      <c r="L20" s="14">
        <v>143</v>
      </c>
      <c r="M20" s="8" t="s">
        <v>303</v>
      </c>
    </row>
    <row r="21" spans="1:13" x14ac:dyDescent="0.2">
      <c r="A21" s="9" t="str">
        <f t="shared" ref="A21:B36" si="2">A20</f>
        <v>2000/5末</v>
      </c>
      <c r="B21" s="9" t="str">
        <f t="shared" si="2"/>
        <v>平成12/5末</v>
      </c>
      <c r="C21" s="16">
        <v>19</v>
      </c>
      <c r="D21" s="16">
        <v>103</v>
      </c>
      <c r="E21" s="17" t="s">
        <v>56</v>
      </c>
      <c r="F21" s="16">
        <v>229</v>
      </c>
      <c r="G21" s="16"/>
      <c r="H21" s="16">
        <v>228</v>
      </c>
      <c r="I21" s="16"/>
      <c r="J21" s="16">
        <v>457</v>
      </c>
      <c r="K21" s="16"/>
      <c r="L21" s="16">
        <v>134</v>
      </c>
      <c r="M21" s="6" t="s">
        <v>303</v>
      </c>
    </row>
    <row r="22" spans="1:13" x14ac:dyDescent="0.2">
      <c r="A22" s="7" t="str">
        <f t="shared" si="2"/>
        <v>2000/5末</v>
      </c>
      <c r="B22" s="7" t="str">
        <f t="shared" si="2"/>
        <v>平成12/5末</v>
      </c>
      <c r="C22" s="14">
        <v>20</v>
      </c>
      <c r="D22" s="14">
        <v>104</v>
      </c>
      <c r="E22" s="15" t="s">
        <v>57</v>
      </c>
      <c r="F22" s="14">
        <v>64</v>
      </c>
      <c r="G22" s="14"/>
      <c r="H22" s="14">
        <v>87</v>
      </c>
      <c r="I22" s="14"/>
      <c r="J22" s="14">
        <v>151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2000/5末</v>
      </c>
      <c r="B23" s="9" t="str">
        <f t="shared" si="2"/>
        <v>平成12/5末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2000/5末</v>
      </c>
      <c r="B24" s="7" t="str">
        <f t="shared" si="2"/>
        <v>平成12/5末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40</v>
      </c>
      <c r="I24" s="14"/>
      <c r="J24" s="14">
        <v>77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2000/5末</v>
      </c>
      <c r="B25" s="9" t="str">
        <f t="shared" si="2"/>
        <v>平成12/5末</v>
      </c>
      <c r="C25" s="16">
        <v>23</v>
      </c>
      <c r="D25" s="16">
        <v>21</v>
      </c>
      <c r="E25" s="17" t="s">
        <v>60</v>
      </c>
      <c r="F25" s="16">
        <v>246</v>
      </c>
      <c r="G25" s="16"/>
      <c r="H25" s="16">
        <v>258</v>
      </c>
      <c r="I25" s="16"/>
      <c r="J25" s="16">
        <v>504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2000/5末</v>
      </c>
      <c r="B26" s="7" t="str">
        <f t="shared" si="2"/>
        <v>平成12/5末</v>
      </c>
      <c r="C26" s="14">
        <v>24</v>
      </c>
      <c r="D26" s="14">
        <v>22</v>
      </c>
      <c r="E26" s="15" t="s">
        <v>61</v>
      </c>
      <c r="F26" s="14">
        <v>397</v>
      </c>
      <c r="G26" s="14"/>
      <c r="H26" s="14">
        <v>448</v>
      </c>
      <c r="I26" s="14"/>
      <c r="J26" s="14">
        <v>845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2000/5末</v>
      </c>
      <c r="B27" s="9" t="str">
        <f t="shared" si="2"/>
        <v>平成12/5末</v>
      </c>
      <c r="C27" s="16">
        <v>25</v>
      </c>
      <c r="D27" s="16">
        <v>23</v>
      </c>
      <c r="E27" s="17" t="s">
        <v>62</v>
      </c>
      <c r="F27" s="16">
        <v>305</v>
      </c>
      <c r="G27" s="16"/>
      <c r="H27" s="16">
        <v>316</v>
      </c>
      <c r="I27" s="16"/>
      <c r="J27" s="16">
        <v>621</v>
      </c>
      <c r="K27" s="16"/>
      <c r="L27" s="16">
        <v>204</v>
      </c>
      <c r="M27" s="6" t="s">
        <v>303</v>
      </c>
    </row>
    <row r="28" spans="1:13" x14ac:dyDescent="0.2">
      <c r="A28" s="7" t="str">
        <f t="shared" si="2"/>
        <v>2000/5末</v>
      </c>
      <c r="B28" s="7" t="str">
        <f t="shared" si="2"/>
        <v>平成12/5末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477</v>
      </c>
      <c r="I28" s="14"/>
      <c r="J28" s="14">
        <v>882</v>
      </c>
      <c r="K28" s="14"/>
      <c r="L28" s="14">
        <v>309</v>
      </c>
      <c r="M28" s="8" t="s">
        <v>303</v>
      </c>
    </row>
    <row r="29" spans="1:13" x14ac:dyDescent="0.2">
      <c r="A29" s="9" t="str">
        <f t="shared" si="2"/>
        <v>2000/5末</v>
      </c>
      <c r="B29" s="9" t="str">
        <f t="shared" si="2"/>
        <v>平成12/5末</v>
      </c>
      <c r="C29" s="16">
        <v>27</v>
      </c>
      <c r="D29" s="16">
        <v>25</v>
      </c>
      <c r="E29" s="17" t="s">
        <v>64</v>
      </c>
      <c r="F29" s="16">
        <v>249</v>
      </c>
      <c r="G29" s="16"/>
      <c r="H29" s="16">
        <v>292</v>
      </c>
      <c r="I29" s="16"/>
      <c r="J29" s="16">
        <v>541</v>
      </c>
      <c r="K29" s="16"/>
      <c r="L29" s="16">
        <v>212</v>
      </c>
      <c r="M29" s="6" t="s">
        <v>303</v>
      </c>
    </row>
    <row r="30" spans="1:13" x14ac:dyDescent="0.2">
      <c r="A30" s="7" t="str">
        <f t="shared" si="2"/>
        <v>2000/5末</v>
      </c>
      <c r="B30" s="7" t="str">
        <f t="shared" si="2"/>
        <v>平成12/5末</v>
      </c>
      <c r="C30" s="14">
        <v>28</v>
      </c>
      <c r="D30" s="14">
        <v>26</v>
      </c>
      <c r="E30" s="15" t="s">
        <v>65</v>
      </c>
      <c r="F30" s="14">
        <v>243</v>
      </c>
      <c r="G30" s="14"/>
      <c r="H30" s="14">
        <v>258</v>
      </c>
      <c r="I30" s="14"/>
      <c r="J30" s="14">
        <v>501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2000/5末</v>
      </c>
      <c r="B31" s="9" t="str">
        <f t="shared" si="2"/>
        <v>平成12/5末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2000/5末</v>
      </c>
      <c r="B32" s="7" t="str">
        <f t="shared" si="2"/>
        <v>平成12/5末</v>
      </c>
      <c r="C32" s="14">
        <v>30</v>
      </c>
      <c r="D32" s="14">
        <v>30</v>
      </c>
      <c r="E32" s="15" t="s">
        <v>68</v>
      </c>
      <c r="F32" s="14">
        <v>757</v>
      </c>
      <c r="G32" s="14"/>
      <c r="H32" s="14">
        <v>745</v>
      </c>
      <c r="I32" s="14"/>
      <c r="J32" s="14">
        <v>1502</v>
      </c>
      <c r="K32" s="14"/>
      <c r="L32" s="14">
        <v>545</v>
      </c>
      <c r="M32" s="8" t="s">
        <v>303</v>
      </c>
    </row>
    <row r="33" spans="1:13" x14ac:dyDescent="0.2">
      <c r="A33" s="9" t="str">
        <f>A32</f>
        <v>2000/5末</v>
      </c>
      <c r="B33" s="9" t="str">
        <f>B32</f>
        <v>平成12/5末</v>
      </c>
      <c r="C33" s="16">
        <v>31</v>
      </c>
      <c r="D33" s="16">
        <v>31</v>
      </c>
      <c r="E33" s="17" t="s">
        <v>69</v>
      </c>
      <c r="F33" s="16">
        <v>855</v>
      </c>
      <c r="G33" s="16"/>
      <c r="H33" s="16">
        <v>863</v>
      </c>
      <c r="I33" s="16"/>
      <c r="J33" s="16">
        <v>1718</v>
      </c>
      <c r="K33" s="16"/>
      <c r="L33" s="16">
        <v>656</v>
      </c>
      <c r="M33" s="6" t="s">
        <v>303</v>
      </c>
    </row>
    <row r="34" spans="1:13" x14ac:dyDescent="0.2">
      <c r="A34" s="7" t="str">
        <f t="shared" si="2"/>
        <v>2000/5末</v>
      </c>
      <c r="B34" s="7" t="str">
        <f t="shared" si="2"/>
        <v>平成12/5末</v>
      </c>
      <c r="C34" s="14">
        <v>32</v>
      </c>
      <c r="D34" s="14">
        <v>32</v>
      </c>
      <c r="E34" s="15" t="s">
        <v>70</v>
      </c>
      <c r="F34" s="14">
        <v>22</v>
      </c>
      <c r="G34" s="14"/>
      <c r="H34" s="14">
        <v>23</v>
      </c>
      <c r="I34" s="14"/>
      <c r="J34" s="14">
        <v>45</v>
      </c>
      <c r="K34" s="14"/>
      <c r="L34" s="14">
        <v>16</v>
      </c>
      <c r="M34" s="8" t="s">
        <v>303</v>
      </c>
    </row>
    <row r="35" spans="1:13" x14ac:dyDescent="0.2">
      <c r="A35" s="9" t="str">
        <f t="shared" si="2"/>
        <v>2000/5末</v>
      </c>
      <c r="B35" s="9" t="str">
        <f t="shared" si="2"/>
        <v>平成12/5末</v>
      </c>
      <c r="C35" s="16">
        <v>33</v>
      </c>
      <c r="D35" s="16">
        <v>33</v>
      </c>
      <c r="E35" s="17" t="s">
        <v>71</v>
      </c>
      <c r="F35" s="16">
        <v>264</v>
      </c>
      <c r="G35" s="16"/>
      <c r="H35" s="16">
        <v>269</v>
      </c>
      <c r="I35" s="16"/>
      <c r="J35" s="16">
        <v>533</v>
      </c>
      <c r="K35" s="16"/>
      <c r="L35" s="16">
        <v>165</v>
      </c>
      <c r="M35" s="6" t="s">
        <v>303</v>
      </c>
    </row>
    <row r="36" spans="1:13" x14ac:dyDescent="0.2">
      <c r="A36" s="7" t="str">
        <f t="shared" si="2"/>
        <v>2000/5末</v>
      </c>
      <c r="B36" s="7" t="str">
        <f t="shared" si="2"/>
        <v>平成12/5末</v>
      </c>
      <c r="C36" s="14">
        <v>34</v>
      </c>
      <c r="D36" s="14">
        <v>34</v>
      </c>
      <c r="E36" s="15" t="s">
        <v>72</v>
      </c>
      <c r="F36" s="14">
        <v>372</v>
      </c>
      <c r="G36" s="14"/>
      <c r="H36" s="14">
        <v>299</v>
      </c>
      <c r="I36" s="14"/>
      <c r="J36" s="14">
        <v>671</v>
      </c>
      <c r="K36" s="14"/>
      <c r="L36" s="14">
        <v>253</v>
      </c>
      <c r="M36" s="8" t="s">
        <v>303</v>
      </c>
    </row>
    <row r="37" spans="1:13" x14ac:dyDescent="0.2">
      <c r="A37" s="9" t="str">
        <f t="shared" ref="A37:B52" si="3">A36</f>
        <v>2000/5末</v>
      </c>
      <c r="B37" s="9" t="str">
        <f t="shared" si="3"/>
        <v>平成12/5末</v>
      </c>
      <c r="C37" s="16">
        <v>35</v>
      </c>
      <c r="D37" s="16">
        <v>35</v>
      </c>
      <c r="E37" s="17" t="s">
        <v>73</v>
      </c>
      <c r="F37" s="16">
        <v>300</v>
      </c>
      <c r="G37" s="16"/>
      <c r="H37" s="16">
        <v>281</v>
      </c>
      <c r="I37" s="16"/>
      <c r="J37" s="16">
        <v>581</v>
      </c>
      <c r="K37" s="16"/>
      <c r="L37" s="16">
        <v>185</v>
      </c>
      <c r="M37" s="6" t="s">
        <v>303</v>
      </c>
    </row>
    <row r="38" spans="1:13" x14ac:dyDescent="0.2">
      <c r="A38" s="7" t="str">
        <f t="shared" si="3"/>
        <v>2000/5末</v>
      </c>
      <c r="B38" s="7" t="str">
        <f t="shared" si="3"/>
        <v>平成12/5末</v>
      </c>
      <c r="C38" s="14">
        <v>36</v>
      </c>
      <c r="D38" s="14">
        <v>36</v>
      </c>
      <c r="E38" s="15" t="s">
        <v>74</v>
      </c>
      <c r="F38" s="14">
        <v>73</v>
      </c>
      <c r="G38" s="14"/>
      <c r="H38" s="14">
        <v>54</v>
      </c>
      <c r="I38" s="14"/>
      <c r="J38" s="14">
        <v>127</v>
      </c>
      <c r="K38" s="14"/>
      <c r="L38" s="14">
        <v>58</v>
      </c>
      <c r="M38" s="8" t="s">
        <v>303</v>
      </c>
    </row>
    <row r="39" spans="1:13" x14ac:dyDescent="0.2">
      <c r="A39" s="9" t="str">
        <f t="shared" si="3"/>
        <v>2000/5末</v>
      </c>
      <c r="B39" s="9" t="str">
        <f t="shared" si="3"/>
        <v>平成12/5末</v>
      </c>
      <c r="C39" s="16">
        <v>37</v>
      </c>
      <c r="D39" s="16">
        <v>37</v>
      </c>
      <c r="E39" s="17" t="s">
        <v>75</v>
      </c>
      <c r="F39" s="16">
        <v>285</v>
      </c>
      <c r="G39" s="16"/>
      <c r="H39" s="16">
        <v>273</v>
      </c>
      <c r="I39" s="16"/>
      <c r="J39" s="16">
        <v>558</v>
      </c>
      <c r="K39" s="16"/>
      <c r="L39" s="16">
        <v>175</v>
      </c>
      <c r="M39" s="6" t="s">
        <v>303</v>
      </c>
    </row>
    <row r="40" spans="1:13" x14ac:dyDescent="0.2">
      <c r="A40" s="7" t="str">
        <f t="shared" si="3"/>
        <v>2000/5末</v>
      </c>
      <c r="B40" s="7" t="str">
        <f t="shared" si="3"/>
        <v>平成12/5末</v>
      </c>
      <c r="C40" s="14">
        <v>38</v>
      </c>
      <c r="D40" s="14">
        <v>38</v>
      </c>
      <c r="E40" s="15" t="s">
        <v>76</v>
      </c>
      <c r="F40" s="14">
        <v>334</v>
      </c>
      <c r="G40" s="14"/>
      <c r="H40" s="14">
        <v>311</v>
      </c>
      <c r="I40" s="14"/>
      <c r="J40" s="14">
        <v>645</v>
      </c>
      <c r="K40" s="14"/>
      <c r="L40" s="14">
        <v>213</v>
      </c>
      <c r="M40" s="8" t="s">
        <v>303</v>
      </c>
    </row>
    <row r="41" spans="1:13" x14ac:dyDescent="0.2">
      <c r="A41" s="9" t="str">
        <f t="shared" si="3"/>
        <v>2000/5末</v>
      </c>
      <c r="B41" s="9" t="str">
        <f t="shared" si="3"/>
        <v>平成12/5末</v>
      </c>
      <c r="C41" s="16">
        <v>39</v>
      </c>
      <c r="D41" s="16">
        <v>39</v>
      </c>
      <c r="E41" s="17" t="s">
        <v>77</v>
      </c>
      <c r="F41" s="16">
        <v>134</v>
      </c>
      <c r="G41" s="16"/>
      <c r="H41" s="16">
        <v>125</v>
      </c>
      <c r="I41" s="16"/>
      <c r="J41" s="16">
        <v>259</v>
      </c>
      <c r="K41" s="16"/>
      <c r="L41" s="16">
        <v>91</v>
      </c>
      <c r="M41" s="6" t="s">
        <v>303</v>
      </c>
    </row>
    <row r="42" spans="1:13" x14ac:dyDescent="0.2">
      <c r="A42" s="7" t="str">
        <f t="shared" si="3"/>
        <v>2000/5末</v>
      </c>
      <c r="B42" s="7" t="str">
        <f t="shared" si="3"/>
        <v>平成12/5末</v>
      </c>
      <c r="C42" s="14">
        <v>40</v>
      </c>
      <c r="D42" s="14">
        <v>40</v>
      </c>
      <c r="E42" s="15" t="s">
        <v>619</v>
      </c>
      <c r="F42" s="14">
        <v>157</v>
      </c>
      <c r="G42" s="14"/>
      <c r="H42" s="14">
        <v>172</v>
      </c>
      <c r="I42" s="14"/>
      <c r="J42" s="14">
        <v>329</v>
      </c>
      <c r="K42" s="14"/>
      <c r="L42" s="14">
        <v>121</v>
      </c>
      <c r="M42" s="8" t="s">
        <v>303</v>
      </c>
    </row>
    <row r="43" spans="1:13" x14ac:dyDescent="0.2">
      <c r="A43" s="9" t="str">
        <f t="shared" si="3"/>
        <v>2000/5末</v>
      </c>
      <c r="B43" s="9" t="str">
        <f t="shared" si="3"/>
        <v>平成12/5末</v>
      </c>
      <c r="C43" s="16">
        <v>41</v>
      </c>
      <c r="D43" s="16">
        <v>41</v>
      </c>
      <c r="E43" s="17" t="s">
        <v>620</v>
      </c>
      <c r="F43" s="16">
        <v>184</v>
      </c>
      <c r="G43" s="16"/>
      <c r="H43" s="16">
        <v>206</v>
      </c>
      <c r="I43" s="16"/>
      <c r="J43" s="16">
        <v>390</v>
      </c>
      <c r="K43" s="16"/>
      <c r="L43" s="16">
        <v>136</v>
      </c>
      <c r="M43" s="6" t="s">
        <v>303</v>
      </c>
    </row>
    <row r="44" spans="1:13" x14ac:dyDescent="0.2">
      <c r="A44" s="7" t="str">
        <f t="shared" si="3"/>
        <v>2000/5末</v>
      </c>
      <c r="B44" s="7" t="str">
        <f t="shared" si="3"/>
        <v>平成12/5末</v>
      </c>
      <c r="C44" s="14">
        <v>42</v>
      </c>
      <c r="D44" s="14">
        <v>42</v>
      </c>
      <c r="E44" s="15" t="s">
        <v>78</v>
      </c>
      <c r="F44" s="14">
        <v>255</v>
      </c>
      <c r="G44" s="14"/>
      <c r="H44" s="14">
        <v>313</v>
      </c>
      <c r="I44" s="14"/>
      <c r="J44" s="14">
        <v>568</v>
      </c>
      <c r="K44" s="14"/>
      <c r="L44" s="14">
        <v>202</v>
      </c>
      <c r="M44" s="8" t="s">
        <v>303</v>
      </c>
    </row>
    <row r="45" spans="1:13" x14ac:dyDescent="0.2">
      <c r="A45" s="9" t="str">
        <f t="shared" si="3"/>
        <v>2000/5末</v>
      </c>
      <c r="B45" s="9" t="str">
        <f t="shared" si="3"/>
        <v>平成12/5末</v>
      </c>
      <c r="C45" s="16">
        <v>43</v>
      </c>
      <c r="D45" s="16">
        <v>43</v>
      </c>
      <c r="E45" s="17" t="s">
        <v>79</v>
      </c>
      <c r="F45" s="16">
        <v>356</v>
      </c>
      <c r="G45" s="16"/>
      <c r="H45" s="16">
        <v>381</v>
      </c>
      <c r="I45" s="16"/>
      <c r="J45" s="16">
        <v>737</v>
      </c>
      <c r="K45" s="16"/>
      <c r="L45" s="16">
        <v>250</v>
      </c>
      <c r="M45" s="6" t="s">
        <v>303</v>
      </c>
    </row>
    <row r="46" spans="1:13" x14ac:dyDescent="0.2">
      <c r="A46" s="7" t="str">
        <f t="shared" si="3"/>
        <v>2000/5末</v>
      </c>
      <c r="B46" s="7" t="str">
        <f t="shared" si="3"/>
        <v>平成12/5末</v>
      </c>
      <c r="C46" s="14">
        <v>44</v>
      </c>
      <c r="D46" s="14">
        <v>44</v>
      </c>
      <c r="E46" s="15" t="s">
        <v>80</v>
      </c>
      <c r="F46" s="14">
        <v>57</v>
      </c>
      <c r="G46" s="14"/>
      <c r="H46" s="14">
        <v>73</v>
      </c>
      <c r="I46" s="14"/>
      <c r="J46" s="14">
        <v>130</v>
      </c>
      <c r="K46" s="14"/>
      <c r="L46" s="14">
        <v>48</v>
      </c>
      <c r="M46" s="8" t="s">
        <v>303</v>
      </c>
    </row>
    <row r="47" spans="1:13" x14ac:dyDescent="0.2">
      <c r="A47" s="9" t="str">
        <f t="shared" si="3"/>
        <v>2000/5末</v>
      </c>
      <c r="B47" s="9" t="str">
        <f t="shared" si="3"/>
        <v>平成12/5末</v>
      </c>
      <c r="C47" s="16">
        <v>45</v>
      </c>
      <c r="D47" s="16">
        <v>45</v>
      </c>
      <c r="E47" s="17" t="s">
        <v>81</v>
      </c>
      <c r="F47" s="16">
        <v>224</v>
      </c>
      <c r="G47" s="16"/>
      <c r="H47" s="16">
        <v>257</v>
      </c>
      <c r="I47" s="16"/>
      <c r="J47" s="16">
        <v>481</v>
      </c>
      <c r="K47" s="16"/>
      <c r="L47" s="16">
        <v>164</v>
      </c>
      <c r="M47" s="6" t="s">
        <v>303</v>
      </c>
    </row>
    <row r="48" spans="1:13" x14ac:dyDescent="0.2">
      <c r="A48" s="7" t="str">
        <f t="shared" si="3"/>
        <v>2000/5末</v>
      </c>
      <c r="B48" s="7" t="str">
        <f t="shared" si="3"/>
        <v>平成12/5末</v>
      </c>
      <c r="C48" s="14">
        <v>46</v>
      </c>
      <c r="D48" s="14">
        <v>46</v>
      </c>
      <c r="E48" s="15" t="s">
        <v>82</v>
      </c>
      <c r="F48" s="14">
        <v>95</v>
      </c>
      <c r="G48" s="14"/>
      <c r="H48" s="14">
        <v>144</v>
      </c>
      <c r="I48" s="14"/>
      <c r="J48" s="14">
        <v>239</v>
      </c>
      <c r="K48" s="14"/>
      <c r="L48" s="14">
        <v>134</v>
      </c>
      <c r="M48" s="8" t="s">
        <v>303</v>
      </c>
    </row>
    <row r="49" spans="1:13" x14ac:dyDescent="0.2">
      <c r="A49" s="9" t="str">
        <f t="shared" si="3"/>
        <v>2000/5末</v>
      </c>
      <c r="B49" s="9" t="str">
        <f t="shared" si="3"/>
        <v>平成12/5末</v>
      </c>
      <c r="C49" s="16">
        <v>47</v>
      </c>
      <c r="D49" s="16">
        <v>47</v>
      </c>
      <c r="E49" s="17" t="s">
        <v>83</v>
      </c>
      <c r="F49" s="16">
        <v>186</v>
      </c>
      <c r="G49" s="16"/>
      <c r="H49" s="16">
        <v>219</v>
      </c>
      <c r="I49" s="16"/>
      <c r="J49" s="16">
        <v>405</v>
      </c>
      <c r="K49" s="16"/>
      <c r="L49" s="16">
        <v>120</v>
      </c>
      <c r="M49" s="6" t="s">
        <v>303</v>
      </c>
    </row>
    <row r="50" spans="1:13" x14ac:dyDescent="0.2">
      <c r="A50" s="7" t="str">
        <f t="shared" si="3"/>
        <v>2000/5末</v>
      </c>
      <c r="B50" s="7" t="str">
        <f t="shared" si="3"/>
        <v>平成12/5末</v>
      </c>
      <c r="C50" s="14">
        <v>48</v>
      </c>
      <c r="D50" s="14">
        <v>48</v>
      </c>
      <c r="E50" s="15" t="s">
        <v>84</v>
      </c>
      <c r="F50" s="14">
        <v>256</v>
      </c>
      <c r="G50" s="14"/>
      <c r="H50" s="14">
        <v>264</v>
      </c>
      <c r="I50" s="14"/>
      <c r="J50" s="14">
        <v>520</v>
      </c>
      <c r="K50" s="14"/>
      <c r="L50" s="14">
        <v>168</v>
      </c>
      <c r="M50" s="8" t="s">
        <v>303</v>
      </c>
    </row>
    <row r="51" spans="1:13" x14ac:dyDescent="0.2">
      <c r="A51" s="9" t="str">
        <f t="shared" si="3"/>
        <v>2000/5末</v>
      </c>
      <c r="B51" s="9" t="str">
        <f t="shared" si="3"/>
        <v>平成12/5末</v>
      </c>
      <c r="C51" s="16">
        <v>49</v>
      </c>
      <c r="D51" s="16">
        <v>49</v>
      </c>
      <c r="E51" s="17" t="s">
        <v>85</v>
      </c>
      <c r="F51" s="16">
        <v>128</v>
      </c>
      <c r="G51" s="16"/>
      <c r="H51" s="16">
        <v>132</v>
      </c>
      <c r="I51" s="16"/>
      <c r="J51" s="16">
        <v>260</v>
      </c>
      <c r="K51" s="16"/>
      <c r="L51" s="16">
        <v>99</v>
      </c>
      <c r="M51" s="6" t="s">
        <v>303</v>
      </c>
    </row>
    <row r="52" spans="1:13" x14ac:dyDescent="0.2">
      <c r="A52" s="7" t="str">
        <f t="shared" si="3"/>
        <v>2000/5末</v>
      </c>
      <c r="B52" s="7" t="str">
        <f t="shared" si="3"/>
        <v>平成12/5末</v>
      </c>
      <c r="C52" s="14">
        <v>50</v>
      </c>
      <c r="D52" s="14">
        <v>50</v>
      </c>
      <c r="E52" s="15" t="s">
        <v>86</v>
      </c>
      <c r="F52" s="14">
        <v>0</v>
      </c>
      <c r="G52" s="14"/>
      <c r="H52" s="14">
        <v>0</v>
      </c>
      <c r="I52" s="14"/>
      <c r="J52" s="14">
        <v>0</v>
      </c>
      <c r="K52" s="14"/>
      <c r="L52" s="14">
        <v>0</v>
      </c>
      <c r="M52" s="8" t="s">
        <v>303</v>
      </c>
    </row>
    <row r="53" spans="1:13" x14ac:dyDescent="0.2">
      <c r="A53" s="9" t="str">
        <f t="shared" ref="A53:B68" si="4">A52</f>
        <v>2000/5末</v>
      </c>
      <c r="B53" s="9" t="str">
        <f t="shared" si="4"/>
        <v>平成12/5末</v>
      </c>
      <c r="C53" s="16">
        <v>51</v>
      </c>
      <c r="D53" s="16">
        <v>51</v>
      </c>
      <c r="E53" s="17" t="s">
        <v>87</v>
      </c>
      <c r="F53" s="16">
        <v>169</v>
      </c>
      <c r="G53" s="16"/>
      <c r="H53" s="16">
        <v>154</v>
      </c>
      <c r="I53" s="16"/>
      <c r="J53" s="16">
        <v>323</v>
      </c>
      <c r="K53" s="16"/>
      <c r="L53" s="16">
        <v>113</v>
      </c>
      <c r="M53" s="6" t="s">
        <v>303</v>
      </c>
    </row>
    <row r="54" spans="1:13" x14ac:dyDescent="0.2">
      <c r="A54" s="7" t="str">
        <f t="shared" si="4"/>
        <v>2000/5末</v>
      </c>
      <c r="B54" s="7" t="str">
        <f t="shared" si="4"/>
        <v>平成12/5末</v>
      </c>
      <c r="C54" s="14">
        <v>52</v>
      </c>
      <c r="D54" s="14">
        <v>52</v>
      </c>
      <c r="E54" s="15" t="s">
        <v>88</v>
      </c>
      <c r="F54" s="14">
        <v>20</v>
      </c>
      <c r="G54" s="14"/>
      <c r="H54" s="14">
        <v>23</v>
      </c>
      <c r="I54" s="14"/>
      <c r="J54" s="14">
        <v>43</v>
      </c>
      <c r="K54" s="14"/>
      <c r="L54" s="14">
        <v>9</v>
      </c>
      <c r="M54" s="8" t="s">
        <v>303</v>
      </c>
    </row>
    <row r="55" spans="1:13" x14ac:dyDescent="0.2">
      <c r="A55" s="9" t="str">
        <f t="shared" si="4"/>
        <v>2000/5末</v>
      </c>
      <c r="B55" s="9" t="str">
        <f t="shared" si="4"/>
        <v>平成12/5末</v>
      </c>
      <c r="C55" s="16">
        <v>53</v>
      </c>
      <c r="D55" s="16">
        <v>53</v>
      </c>
      <c r="E55" s="17" t="s">
        <v>89</v>
      </c>
      <c r="F55" s="16">
        <v>91</v>
      </c>
      <c r="G55" s="16"/>
      <c r="H55" s="16">
        <v>77</v>
      </c>
      <c r="I55" s="16"/>
      <c r="J55" s="16">
        <v>168</v>
      </c>
      <c r="K55" s="16"/>
      <c r="L55" s="16">
        <v>47</v>
      </c>
      <c r="M55" s="6" t="s">
        <v>303</v>
      </c>
    </row>
    <row r="56" spans="1:13" x14ac:dyDescent="0.2">
      <c r="A56" s="7" t="str">
        <f t="shared" si="4"/>
        <v>2000/5末</v>
      </c>
      <c r="B56" s="7" t="str">
        <f t="shared" si="4"/>
        <v>平成12/5末</v>
      </c>
      <c r="C56" s="14">
        <v>54</v>
      </c>
      <c r="D56" s="14">
        <v>54</v>
      </c>
      <c r="E56" s="15" t="s">
        <v>90</v>
      </c>
      <c r="F56" s="14">
        <v>232</v>
      </c>
      <c r="G56" s="14"/>
      <c r="H56" s="14">
        <v>261</v>
      </c>
      <c r="I56" s="14"/>
      <c r="J56" s="14">
        <v>493</v>
      </c>
      <c r="K56" s="14"/>
      <c r="L56" s="14">
        <v>142</v>
      </c>
      <c r="M56" s="8" t="s">
        <v>303</v>
      </c>
    </row>
    <row r="57" spans="1:13" x14ac:dyDescent="0.2">
      <c r="A57" s="9" t="str">
        <f t="shared" si="4"/>
        <v>2000/5末</v>
      </c>
      <c r="B57" s="9" t="str">
        <f t="shared" si="4"/>
        <v>平成12/5末</v>
      </c>
      <c r="C57" s="16">
        <v>55</v>
      </c>
      <c r="D57" s="16">
        <v>55</v>
      </c>
      <c r="E57" s="17" t="s">
        <v>91</v>
      </c>
      <c r="F57" s="16">
        <v>367</v>
      </c>
      <c r="G57" s="16"/>
      <c r="H57" s="16">
        <v>338</v>
      </c>
      <c r="I57" s="16"/>
      <c r="J57" s="16">
        <v>705</v>
      </c>
      <c r="K57" s="16"/>
      <c r="L57" s="16">
        <v>262</v>
      </c>
      <c r="M57" s="6" t="s">
        <v>303</v>
      </c>
    </row>
    <row r="58" spans="1:13" x14ac:dyDescent="0.2">
      <c r="A58" s="7" t="str">
        <f t="shared" si="4"/>
        <v>2000/5末</v>
      </c>
      <c r="B58" s="7" t="str">
        <f t="shared" si="4"/>
        <v>平成12/5末</v>
      </c>
      <c r="C58" s="14">
        <v>56</v>
      </c>
      <c r="D58" s="14">
        <v>56</v>
      </c>
      <c r="E58" s="15" t="s">
        <v>621</v>
      </c>
      <c r="F58" s="14">
        <v>0</v>
      </c>
      <c r="G58" s="14"/>
      <c r="H58" s="14">
        <v>0</v>
      </c>
      <c r="I58" s="14"/>
      <c r="J58" s="14">
        <v>0</v>
      </c>
      <c r="K58" s="14"/>
      <c r="L58" s="14">
        <v>0</v>
      </c>
      <c r="M58" s="8" t="s">
        <v>303</v>
      </c>
    </row>
    <row r="59" spans="1:13" x14ac:dyDescent="0.2">
      <c r="A59" s="9" t="str">
        <f t="shared" si="4"/>
        <v>2000/5末</v>
      </c>
      <c r="B59" s="9" t="str">
        <f t="shared" si="4"/>
        <v>平成12/5末</v>
      </c>
      <c r="C59" s="16">
        <v>57</v>
      </c>
      <c r="D59" s="16">
        <v>57</v>
      </c>
      <c r="E59" s="17" t="s">
        <v>92</v>
      </c>
      <c r="F59" s="16">
        <v>81</v>
      </c>
      <c r="G59" s="16"/>
      <c r="H59" s="16">
        <v>82</v>
      </c>
      <c r="I59" s="16"/>
      <c r="J59" s="16">
        <v>163</v>
      </c>
      <c r="K59" s="16"/>
      <c r="L59" s="16">
        <v>58</v>
      </c>
      <c r="M59" s="6" t="s">
        <v>303</v>
      </c>
    </row>
    <row r="60" spans="1:13" x14ac:dyDescent="0.2">
      <c r="A60" s="7" t="str">
        <f t="shared" si="4"/>
        <v>2000/5末</v>
      </c>
      <c r="B60" s="7" t="str">
        <f t="shared" si="4"/>
        <v>平成12/5末</v>
      </c>
      <c r="C60" s="14">
        <v>58</v>
      </c>
      <c r="D60" s="14">
        <v>58</v>
      </c>
      <c r="E60" s="15" t="s">
        <v>93</v>
      </c>
      <c r="F60" s="14">
        <v>183</v>
      </c>
      <c r="G60" s="14"/>
      <c r="H60" s="14">
        <v>163</v>
      </c>
      <c r="I60" s="14"/>
      <c r="J60" s="14">
        <v>346</v>
      </c>
      <c r="K60" s="14"/>
      <c r="L60" s="14">
        <v>100</v>
      </c>
      <c r="M60" s="8" t="s">
        <v>303</v>
      </c>
    </row>
    <row r="61" spans="1:13" x14ac:dyDescent="0.2">
      <c r="A61" s="9" t="str">
        <f t="shared" si="4"/>
        <v>2000/5末</v>
      </c>
      <c r="B61" s="9" t="str">
        <f t="shared" si="4"/>
        <v>平成12/5末</v>
      </c>
      <c r="C61" s="16">
        <v>59</v>
      </c>
      <c r="D61" s="16">
        <v>59</v>
      </c>
      <c r="E61" s="17" t="s">
        <v>94</v>
      </c>
      <c r="F61" s="16">
        <v>265</v>
      </c>
      <c r="G61" s="16"/>
      <c r="H61" s="16">
        <v>274</v>
      </c>
      <c r="I61" s="16"/>
      <c r="J61" s="16">
        <v>539</v>
      </c>
      <c r="K61" s="16"/>
      <c r="L61" s="16">
        <v>160</v>
      </c>
      <c r="M61" s="6" t="s">
        <v>303</v>
      </c>
    </row>
    <row r="62" spans="1:13" x14ac:dyDescent="0.2">
      <c r="A62" s="7" t="str">
        <f t="shared" si="4"/>
        <v>2000/5末</v>
      </c>
      <c r="B62" s="7" t="str">
        <f t="shared" si="4"/>
        <v>平成12/5末</v>
      </c>
      <c r="C62" s="14">
        <v>60</v>
      </c>
      <c r="D62" s="14">
        <v>60</v>
      </c>
      <c r="E62" s="15" t="s">
        <v>95</v>
      </c>
      <c r="F62" s="14">
        <v>348</v>
      </c>
      <c r="G62" s="14"/>
      <c r="H62" s="14">
        <v>365</v>
      </c>
      <c r="I62" s="14"/>
      <c r="J62" s="14">
        <v>713</v>
      </c>
      <c r="K62" s="14"/>
      <c r="L62" s="14">
        <v>266</v>
      </c>
      <c r="M62" s="8" t="s">
        <v>303</v>
      </c>
    </row>
    <row r="63" spans="1:13" x14ac:dyDescent="0.2">
      <c r="A63" s="9" t="str">
        <f t="shared" si="4"/>
        <v>2000/5末</v>
      </c>
      <c r="B63" s="9" t="str">
        <f t="shared" si="4"/>
        <v>平成12/5末</v>
      </c>
      <c r="C63" s="16">
        <v>61</v>
      </c>
      <c r="D63" s="16">
        <v>61</v>
      </c>
      <c r="E63" s="17" t="s">
        <v>96</v>
      </c>
      <c r="F63" s="16">
        <v>275</v>
      </c>
      <c r="G63" s="16"/>
      <c r="H63" s="16">
        <v>291</v>
      </c>
      <c r="I63" s="16"/>
      <c r="J63" s="16">
        <v>566</v>
      </c>
      <c r="K63" s="16"/>
      <c r="L63" s="16">
        <v>225</v>
      </c>
      <c r="M63" s="6" t="s">
        <v>303</v>
      </c>
    </row>
    <row r="64" spans="1:13" x14ac:dyDescent="0.2">
      <c r="A64" s="7" t="str">
        <f t="shared" si="4"/>
        <v>2000/5末</v>
      </c>
      <c r="B64" s="7" t="str">
        <f t="shared" si="4"/>
        <v>平成12/5末</v>
      </c>
      <c r="C64" s="14">
        <v>62</v>
      </c>
      <c r="D64" s="14">
        <v>62</v>
      </c>
      <c r="E64" s="15" t="s">
        <v>97</v>
      </c>
      <c r="F64" s="14">
        <v>63</v>
      </c>
      <c r="G64" s="14"/>
      <c r="H64" s="14">
        <v>49</v>
      </c>
      <c r="I64" s="14"/>
      <c r="J64" s="14">
        <v>112</v>
      </c>
      <c r="K64" s="14"/>
      <c r="L64" s="14">
        <v>61</v>
      </c>
      <c r="M64" s="8" t="s">
        <v>303</v>
      </c>
    </row>
    <row r="65" spans="1:13" x14ac:dyDescent="0.2">
      <c r="A65" s="9" t="str">
        <f t="shared" si="4"/>
        <v>2000/5末</v>
      </c>
      <c r="B65" s="9" t="str">
        <f t="shared" si="4"/>
        <v>平成12/5末</v>
      </c>
      <c r="C65" s="16">
        <v>63</v>
      </c>
      <c r="D65" s="16">
        <v>63</v>
      </c>
      <c r="E65" s="17" t="s">
        <v>98</v>
      </c>
      <c r="F65" s="16">
        <v>507</v>
      </c>
      <c r="G65" s="16"/>
      <c r="H65" s="16">
        <v>481</v>
      </c>
      <c r="I65" s="16"/>
      <c r="J65" s="16">
        <v>988</v>
      </c>
      <c r="K65" s="16"/>
      <c r="L65" s="16">
        <v>368</v>
      </c>
      <c r="M65" s="6" t="s">
        <v>303</v>
      </c>
    </row>
    <row r="66" spans="1:13" x14ac:dyDescent="0.2">
      <c r="A66" s="7" t="str">
        <f t="shared" si="4"/>
        <v>2000/5末</v>
      </c>
      <c r="B66" s="7" t="str">
        <f t="shared" si="4"/>
        <v>平成12/5末</v>
      </c>
      <c r="C66" s="14">
        <v>64</v>
      </c>
      <c r="D66" s="14">
        <v>64</v>
      </c>
      <c r="E66" s="15" t="s">
        <v>99</v>
      </c>
      <c r="F66" s="14">
        <v>393</v>
      </c>
      <c r="G66" s="14"/>
      <c r="H66" s="14">
        <v>382</v>
      </c>
      <c r="I66" s="14"/>
      <c r="J66" s="14">
        <v>775</v>
      </c>
      <c r="K66" s="14"/>
      <c r="L66" s="14">
        <v>271</v>
      </c>
      <c r="M66" s="8" t="s">
        <v>303</v>
      </c>
    </row>
    <row r="67" spans="1:13" x14ac:dyDescent="0.2">
      <c r="A67" s="9" t="str">
        <f t="shared" si="4"/>
        <v>2000/5末</v>
      </c>
      <c r="B67" s="9" t="str">
        <f t="shared" si="4"/>
        <v>平成12/5末</v>
      </c>
      <c r="C67" s="16">
        <v>65</v>
      </c>
      <c r="D67" s="16">
        <v>65</v>
      </c>
      <c r="E67" s="17" t="s">
        <v>100</v>
      </c>
      <c r="F67" s="16">
        <v>20</v>
      </c>
      <c r="G67" s="16"/>
      <c r="H67" s="16">
        <v>14</v>
      </c>
      <c r="I67" s="16"/>
      <c r="J67" s="16">
        <v>34</v>
      </c>
      <c r="K67" s="16"/>
      <c r="L67" s="16">
        <v>34</v>
      </c>
      <c r="M67" s="6" t="s">
        <v>303</v>
      </c>
    </row>
    <row r="68" spans="1:13" x14ac:dyDescent="0.2">
      <c r="A68" s="7" t="str">
        <f t="shared" si="4"/>
        <v>2000/5末</v>
      </c>
      <c r="B68" s="7" t="str">
        <f t="shared" si="4"/>
        <v>平成12/5末</v>
      </c>
      <c r="C68" s="14">
        <v>66</v>
      </c>
      <c r="D68" s="14">
        <v>66</v>
      </c>
      <c r="E68" s="15" t="s">
        <v>101</v>
      </c>
      <c r="F68" s="14">
        <v>138</v>
      </c>
      <c r="G68" s="14"/>
      <c r="H68" s="14">
        <v>148</v>
      </c>
      <c r="I68" s="14"/>
      <c r="J68" s="14">
        <v>286</v>
      </c>
      <c r="K68" s="14"/>
      <c r="L68" s="14">
        <v>93</v>
      </c>
      <c r="M68" s="8" t="s">
        <v>303</v>
      </c>
    </row>
    <row r="69" spans="1:13" x14ac:dyDescent="0.2">
      <c r="A69" s="9" t="str">
        <f t="shared" ref="A69:B84" si="5">A68</f>
        <v>2000/5末</v>
      </c>
      <c r="B69" s="9" t="str">
        <f t="shared" si="5"/>
        <v>平成12/5末</v>
      </c>
      <c r="C69" s="16">
        <v>67</v>
      </c>
      <c r="D69" s="16">
        <v>67</v>
      </c>
      <c r="E69" s="17" t="s">
        <v>102</v>
      </c>
      <c r="F69" s="16">
        <v>232</v>
      </c>
      <c r="G69" s="16"/>
      <c r="H69" s="16">
        <v>239</v>
      </c>
      <c r="I69" s="16"/>
      <c r="J69" s="16">
        <v>471</v>
      </c>
      <c r="K69" s="16"/>
      <c r="L69" s="16">
        <v>163</v>
      </c>
      <c r="M69" s="6" t="s">
        <v>303</v>
      </c>
    </row>
    <row r="70" spans="1:13" x14ac:dyDescent="0.2">
      <c r="A70" s="7" t="str">
        <f t="shared" si="5"/>
        <v>2000/5末</v>
      </c>
      <c r="B70" s="7" t="str">
        <f t="shared" si="5"/>
        <v>平成12/5末</v>
      </c>
      <c r="C70" s="14">
        <v>68</v>
      </c>
      <c r="D70" s="14">
        <v>68</v>
      </c>
      <c r="E70" s="15" t="s">
        <v>103</v>
      </c>
      <c r="F70" s="14">
        <v>421</v>
      </c>
      <c r="G70" s="14"/>
      <c r="H70" s="14">
        <v>388</v>
      </c>
      <c r="I70" s="14"/>
      <c r="J70" s="14">
        <v>809</v>
      </c>
      <c r="K70" s="14"/>
      <c r="L70" s="14">
        <v>309</v>
      </c>
      <c r="M70" s="8" t="s">
        <v>303</v>
      </c>
    </row>
    <row r="71" spans="1:13" x14ac:dyDescent="0.2">
      <c r="A71" s="9" t="str">
        <f t="shared" si="5"/>
        <v>2000/5末</v>
      </c>
      <c r="B71" s="9" t="str">
        <f t="shared" si="5"/>
        <v>平成12/5末</v>
      </c>
      <c r="C71" s="16">
        <v>69</v>
      </c>
      <c r="D71" s="16">
        <v>69</v>
      </c>
      <c r="E71" s="17" t="s">
        <v>104</v>
      </c>
      <c r="F71" s="16">
        <v>287</v>
      </c>
      <c r="G71" s="16"/>
      <c r="H71" s="16">
        <v>228</v>
      </c>
      <c r="I71" s="16"/>
      <c r="J71" s="16">
        <v>515</v>
      </c>
      <c r="K71" s="16"/>
      <c r="L71" s="16">
        <v>194</v>
      </c>
      <c r="M71" s="6" t="s">
        <v>303</v>
      </c>
    </row>
    <row r="72" spans="1:13" x14ac:dyDescent="0.2">
      <c r="A72" s="7" t="str">
        <f t="shared" si="5"/>
        <v>2000/5末</v>
      </c>
      <c r="B72" s="7" t="str">
        <f t="shared" si="5"/>
        <v>平成12/5末</v>
      </c>
      <c r="C72" s="14">
        <v>70</v>
      </c>
      <c r="D72" s="14">
        <v>70</v>
      </c>
      <c r="E72" s="15" t="s">
        <v>105</v>
      </c>
      <c r="F72" s="14">
        <v>118</v>
      </c>
      <c r="G72" s="14"/>
      <c r="H72" s="14">
        <v>109</v>
      </c>
      <c r="I72" s="14"/>
      <c r="J72" s="14">
        <v>227</v>
      </c>
      <c r="K72" s="14"/>
      <c r="L72" s="14">
        <v>88</v>
      </c>
      <c r="M72" s="8" t="s">
        <v>303</v>
      </c>
    </row>
    <row r="73" spans="1:13" x14ac:dyDescent="0.2">
      <c r="A73" s="9" t="str">
        <f t="shared" si="5"/>
        <v>2000/5末</v>
      </c>
      <c r="B73" s="9" t="str">
        <f t="shared" si="5"/>
        <v>平成12/5末</v>
      </c>
      <c r="C73" s="16">
        <v>71</v>
      </c>
      <c r="D73" s="16">
        <v>71</v>
      </c>
      <c r="E73" s="17" t="s">
        <v>106</v>
      </c>
      <c r="F73" s="16">
        <v>165</v>
      </c>
      <c r="G73" s="16"/>
      <c r="H73" s="16">
        <v>130</v>
      </c>
      <c r="I73" s="16"/>
      <c r="J73" s="16">
        <v>295</v>
      </c>
      <c r="K73" s="16"/>
      <c r="L73" s="16">
        <v>123</v>
      </c>
      <c r="M73" s="6" t="s">
        <v>303</v>
      </c>
    </row>
    <row r="74" spans="1:13" x14ac:dyDescent="0.2">
      <c r="A74" s="7" t="str">
        <f t="shared" si="5"/>
        <v>2000/5末</v>
      </c>
      <c r="B74" s="7" t="str">
        <f t="shared" si="5"/>
        <v>平成12/5末</v>
      </c>
      <c r="C74" s="14">
        <v>72</v>
      </c>
      <c r="D74" s="14">
        <v>72</v>
      </c>
      <c r="E74" s="15" t="s">
        <v>107</v>
      </c>
      <c r="F74" s="14">
        <v>277</v>
      </c>
      <c r="G74" s="14"/>
      <c r="H74" s="14">
        <v>310</v>
      </c>
      <c r="I74" s="14"/>
      <c r="J74" s="14">
        <v>587</v>
      </c>
      <c r="K74" s="14"/>
      <c r="L74" s="14">
        <v>235</v>
      </c>
      <c r="M74" s="8" t="s">
        <v>303</v>
      </c>
    </row>
    <row r="75" spans="1:13" x14ac:dyDescent="0.2">
      <c r="A75" s="9" t="str">
        <f t="shared" si="5"/>
        <v>2000/5末</v>
      </c>
      <c r="B75" s="9" t="str">
        <f t="shared" si="5"/>
        <v>平成12/5末</v>
      </c>
      <c r="C75" s="16">
        <v>73</v>
      </c>
      <c r="D75" s="16">
        <v>73</v>
      </c>
      <c r="E75" s="17" t="s">
        <v>108</v>
      </c>
      <c r="F75" s="16">
        <v>407</v>
      </c>
      <c r="G75" s="16"/>
      <c r="H75" s="16">
        <v>301</v>
      </c>
      <c r="I75" s="16"/>
      <c r="J75" s="16">
        <v>708</v>
      </c>
      <c r="K75" s="16"/>
      <c r="L75" s="16">
        <v>342</v>
      </c>
      <c r="M75" s="6" t="s">
        <v>303</v>
      </c>
    </row>
    <row r="76" spans="1:13" x14ac:dyDescent="0.2">
      <c r="A76" s="7" t="str">
        <f t="shared" si="5"/>
        <v>2000/5末</v>
      </c>
      <c r="B76" s="7" t="str">
        <f t="shared" si="5"/>
        <v>平成12/5末</v>
      </c>
      <c r="C76" s="14">
        <v>74</v>
      </c>
      <c r="D76" s="14">
        <v>74</v>
      </c>
      <c r="E76" s="15" t="s">
        <v>109</v>
      </c>
      <c r="F76" s="14">
        <v>321</v>
      </c>
      <c r="G76" s="14"/>
      <c r="H76" s="14">
        <v>339</v>
      </c>
      <c r="I76" s="14"/>
      <c r="J76" s="14">
        <v>660</v>
      </c>
      <c r="K76" s="14"/>
      <c r="L76" s="14">
        <v>219</v>
      </c>
      <c r="M76" s="8" t="s">
        <v>303</v>
      </c>
    </row>
    <row r="77" spans="1:13" x14ac:dyDescent="0.2">
      <c r="A77" s="9" t="str">
        <f t="shared" si="5"/>
        <v>2000/5末</v>
      </c>
      <c r="B77" s="9" t="str">
        <f t="shared" si="5"/>
        <v>平成12/5末</v>
      </c>
      <c r="C77" s="16">
        <v>75</v>
      </c>
      <c r="D77" s="16">
        <v>75</v>
      </c>
      <c r="E77" s="17" t="s">
        <v>110</v>
      </c>
      <c r="F77" s="16">
        <v>260</v>
      </c>
      <c r="G77" s="16"/>
      <c r="H77" s="16">
        <v>260</v>
      </c>
      <c r="I77" s="16"/>
      <c r="J77" s="16">
        <v>520</v>
      </c>
      <c r="K77" s="16"/>
      <c r="L77" s="16">
        <v>165</v>
      </c>
      <c r="M77" s="6" t="s">
        <v>303</v>
      </c>
    </row>
    <row r="78" spans="1:13" x14ac:dyDescent="0.2">
      <c r="A78" s="7" t="str">
        <f t="shared" si="5"/>
        <v>2000/5末</v>
      </c>
      <c r="B78" s="7" t="str">
        <f t="shared" si="5"/>
        <v>平成12/5末</v>
      </c>
      <c r="C78" s="14">
        <v>76</v>
      </c>
      <c r="D78" s="14">
        <v>76</v>
      </c>
      <c r="E78" s="15" t="s">
        <v>111</v>
      </c>
      <c r="F78" s="14">
        <v>93</v>
      </c>
      <c r="G78" s="14"/>
      <c r="H78" s="14">
        <v>90</v>
      </c>
      <c r="I78" s="14"/>
      <c r="J78" s="14">
        <v>183</v>
      </c>
      <c r="K78" s="14"/>
      <c r="L78" s="14">
        <v>55</v>
      </c>
      <c r="M78" s="8" t="s">
        <v>303</v>
      </c>
    </row>
    <row r="79" spans="1:13" x14ac:dyDescent="0.2">
      <c r="A79" s="9" t="str">
        <f t="shared" si="5"/>
        <v>2000/5末</v>
      </c>
      <c r="B79" s="9" t="str">
        <f t="shared" si="5"/>
        <v>平成12/5末</v>
      </c>
      <c r="C79" s="16">
        <v>77</v>
      </c>
      <c r="D79" s="16">
        <v>77</v>
      </c>
      <c r="E79" s="17" t="s">
        <v>692</v>
      </c>
      <c r="F79" s="16">
        <v>273</v>
      </c>
      <c r="G79" s="16"/>
      <c r="H79" s="16">
        <v>256</v>
      </c>
      <c r="I79" s="16"/>
      <c r="J79" s="16">
        <v>529</v>
      </c>
      <c r="K79" s="16"/>
      <c r="L79" s="16">
        <v>161</v>
      </c>
      <c r="M79" s="6" t="s">
        <v>303</v>
      </c>
    </row>
    <row r="80" spans="1:13" x14ac:dyDescent="0.2">
      <c r="A80" s="7" t="str">
        <f t="shared" si="5"/>
        <v>2000/5末</v>
      </c>
      <c r="B80" s="7" t="str">
        <f t="shared" si="5"/>
        <v>平成12/5末</v>
      </c>
      <c r="C80" s="14">
        <v>78</v>
      </c>
      <c r="D80" s="14">
        <v>80</v>
      </c>
      <c r="E80" s="15" t="s">
        <v>115</v>
      </c>
      <c r="F80" s="14">
        <v>314</v>
      </c>
      <c r="G80" s="14"/>
      <c r="H80" s="14">
        <v>277</v>
      </c>
      <c r="I80" s="14"/>
      <c r="J80" s="14">
        <v>591</v>
      </c>
      <c r="K80" s="14"/>
      <c r="L80" s="14">
        <v>253</v>
      </c>
      <c r="M80" s="8" t="s">
        <v>303</v>
      </c>
    </row>
    <row r="81" spans="1:13" x14ac:dyDescent="0.2">
      <c r="A81" s="9" t="str">
        <f t="shared" si="5"/>
        <v>2000/5末</v>
      </c>
      <c r="B81" s="9" t="str">
        <f t="shared" si="5"/>
        <v>平成12/5末</v>
      </c>
      <c r="C81" s="16">
        <v>79</v>
      </c>
      <c r="D81" s="16">
        <v>81</v>
      </c>
      <c r="E81" s="17" t="s">
        <v>116</v>
      </c>
      <c r="F81" s="16">
        <v>353</v>
      </c>
      <c r="G81" s="16"/>
      <c r="H81" s="16">
        <v>320</v>
      </c>
      <c r="I81" s="16"/>
      <c r="J81" s="16">
        <v>673</v>
      </c>
      <c r="K81" s="16"/>
      <c r="L81" s="16">
        <v>273</v>
      </c>
      <c r="M81" s="6" t="s">
        <v>303</v>
      </c>
    </row>
    <row r="82" spans="1:13" x14ac:dyDescent="0.2">
      <c r="A82" s="7" t="str">
        <f t="shared" si="5"/>
        <v>2000/5末</v>
      </c>
      <c r="B82" s="7" t="str">
        <f t="shared" si="5"/>
        <v>平成12/5末</v>
      </c>
      <c r="C82" s="14">
        <v>80</v>
      </c>
      <c r="D82" s="14">
        <v>82</v>
      </c>
      <c r="E82" s="15" t="s">
        <v>117</v>
      </c>
      <c r="F82" s="14">
        <v>229</v>
      </c>
      <c r="G82" s="14"/>
      <c r="H82" s="14">
        <v>205</v>
      </c>
      <c r="I82" s="14"/>
      <c r="J82" s="14">
        <v>434</v>
      </c>
      <c r="K82" s="14"/>
      <c r="L82" s="14">
        <v>180</v>
      </c>
      <c r="M82" s="8" t="s">
        <v>303</v>
      </c>
    </row>
    <row r="83" spans="1:13" x14ac:dyDescent="0.2">
      <c r="A83" s="9" t="str">
        <f t="shared" si="5"/>
        <v>2000/5末</v>
      </c>
      <c r="B83" s="9" t="str">
        <f t="shared" si="5"/>
        <v>平成12/5末</v>
      </c>
      <c r="C83" s="16">
        <v>81</v>
      </c>
      <c r="D83" s="16">
        <v>83</v>
      </c>
      <c r="E83" s="17" t="s">
        <v>118</v>
      </c>
      <c r="F83" s="16">
        <v>287</v>
      </c>
      <c r="G83" s="16"/>
      <c r="H83" s="16">
        <v>312</v>
      </c>
      <c r="I83" s="16"/>
      <c r="J83" s="16">
        <v>599</v>
      </c>
      <c r="K83" s="16"/>
      <c r="L83" s="16">
        <v>230</v>
      </c>
      <c r="M83" s="6" t="s">
        <v>303</v>
      </c>
    </row>
    <row r="84" spans="1:13" x14ac:dyDescent="0.2">
      <c r="A84" s="7" t="str">
        <f t="shared" si="5"/>
        <v>2000/5末</v>
      </c>
      <c r="B84" s="7" t="str">
        <f t="shared" si="5"/>
        <v>平成12/5末</v>
      </c>
      <c r="C84" s="14">
        <v>82</v>
      </c>
      <c r="D84" s="14">
        <v>84</v>
      </c>
      <c r="E84" s="15" t="s">
        <v>119</v>
      </c>
      <c r="F84" s="14">
        <v>204</v>
      </c>
      <c r="G84" s="14"/>
      <c r="H84" s="14">
        <v>204</v>
      </c>
      <c r="I84" s="14"/>
      <c r="J84" s="14">
        <v>408</v>
      </c>
      <c r="K84" s="14"/>
      <c r="L84" s="14">
        <v>151</v>
      </c>
      <c r="M84" s="8" t="s">
        <v>303</v>
      </c>
    </row>
    <row r="85" spans="1:13" x14ac:dyDescent="0.2">
      <c r="A85" s="9" t="str">
        <f t="shared" ref="A85:B100" si="6">A84</f>
        <v>2000/5末</v>
      </c>
      <c r="B85" s="9" t="str">
        <f t="shared" si="6"/>
        <v>平成12/5末</v>
      </c>
      <c r="C85" s="16">
        <v>83</v>
      </c>
      <c r="D85" s="16">
        <v>85</v>
      </c>
      <c r="E85" s="17" t="s">
        <v>120</v>
      </c>
      <c r="F85" s="16">
        <v>174</v>
      </c>
      <c r="G85" s="16"/>
      <c r="H85" s="16">
        <v>191</v>
      </c>
      <c r="I85" s="16"/>
      <c r="J85" s="16">
        <v>365</v>
      </c>
      <c r="K85" s="16"/>
      <c r="L85" s="16">
        <v>125</v>
      </c>
      <c r="M85" s="6" t="s">
        <v>303</v>
      </c>
    </row>
    <row r="86" spans="1:13" x14ac:dyDescent="0.2">
      <c r="A86" s="7" t="str">
        <f t="shared" si="6"/>
        <v>2000/5末</v>
      </c>
      <c r="B86" s="7" t="str">
        <f t="shared" si="6"/>
        <v>平成12/5末</v>
      </c>
      <c r="C86" s="14">
        <v>84</v>
      </c>
      <c r="D86" s="14">
        <v>86</v>
      </c>
      <c r="E86" s="15" t="s">
        <v>121</v>
      </c>
      <c r="F86" s="14">
        <v>269</v>
      </c>
      <c r="G86" s="14"/>
      <c r="H86" s="14">
        <v>282</v>
      </c>
      <c r="I86" s="14"/>
      <c r="J86" s="14">
        <v>551</v>
      </c>
      <c r="K86" s="14"/>
      <c r="L86" s="14">
        <v>192</v>
      </c>
      <c r="M86" s="8" t="s">
        <v>303</v>
      </c>
    </row>
    <row r="87" spans="1:13" x14ac:dyDescent="0.2">
      <c r="A87" s="9" t="str">
        <f t="shared" si="6"/>
        <v>2000/5末</v>
      </c>
      <c r="B87" s="9" t="str">
        <f t="shared" si="6"/>
        <v>平成12/5末</v>
      </c>
      <c r="C87" s="16">
        <v>85</v>
      </c>
      <c r="D87" s="16">
        <v>87</v>
      </c>
      <c r="E87" s="17" t="s">
        <v>122</v>
      </c>
      <c r="F87" s="16">
        <v>366</v>
      </c>
      <c r="G87" s="16"/>
      <c r="H87" s="16">
        <v>399</v>
      </c>
      <c r="I87" s="16"/>
      <c r="J87" s="16">
        <v>765</v>
      </c>
      <c r="K87" s="16"/>
      <c r="L87" s="16">
        <v>280</v>
      </c>
      <c r="M87" s="6" t="s">
        <v>303</v>
      </c>
    </row>
    <row r="88" spans="1:13" x14ac:dyDescent="0.2">
      <c r="A88" s="7" t="str">
        <f t="shared" si="6"/>
        <v>2000/5末</v>
      </c>
      <c r="B88" s="7" t="str">
        <f t="shared" si="6"/>
        <v>平成12/5末</v>
      </c>
      <c r="C88" s="14">
        <v>86</v>
      </c>
      <c r="D88" s="14">
        <v>88</v>
      </c>
      <c r="E88" s="15" t="s">
        <v>123</v>
      </c>
      <c r="F88" s="14">
        <v>272</v>
      </c>
      <c r="G88" s="14"/>
      <c r="H88" s="14">
        <v>277</v>
      </c>
      <c r="I88" s="14"/>
      <c r="J88" s="14">
        <v>549</v>
      </c>
      <c r="K88" s="14"/>
      <c r="L88" s="14">
        <v>203</v>
      </c>
      <c r="M88" s="8" t="s">
        <v>303</v>
      </c>
    </row>
    <row r="89" spans="1:13" x14ac:dyDescent="0.2">
      <c r="A89" s="9" t="str">
        <f t="shared" si="6"/>
        <v>2000/5末</v>
      </c>
      <c r="B89" s="9" t="str">
        <f t="shared" si="6"/>
        <v>平成12/5末</v>
      </c>
      <c r="C89" s="16">
        <v>87</v>
      </c>
      <c r="D89" s="16">
        <v>89</v>
      </c>
      <c r="E89" s="17" t="s">
        <v>124</v>
      </c>
      <c r="F89" s="16">
        <v>167</v>
      </c>
      <c r="G89" s="16"/>
      <c r="H89" s="16">
        <v>147</v>
      </c>
      <c r="I89" s="16"/>
      <c r="J89" s="16">
        <v>314</v>
      </c>
      <c r="K89" s="16"/>
      <c r="L89" s="16">
        <v>125</v>
      </c>
      <c r="M89" s="6" t="s">
        <v>303</v>
      </c>
    </row>
    <row r="90" spans="1:13" x14ac:dyDescent="0.2">
      <c r="A90" s="7" t="str">
        <f t="shared" si="6"/>
        <v>2000/5末</v>
      </c>
      <c r="B90" s="7" t="str">
        <f t="shared" si="6"/>
        <v>平成12/5末</v>
      </c>
      <c r="C90" s="14">
        <v>88</v>
      </c>
      <c r="D90" s="14">
        <v>90</v>
      </c>
      <c r="E90" s="15" t="s">
        <v>622</v>
      </c>
      <c r="F90" s="14">
        <v>426</v>
      </c>
      <c r="G90" s="14"/>
      <c r="H90" s="14">
        <v>433</v>
      </c>
      <c r="I90" s="14"/>
      <c r="J90" s="14">
        <v>859</v>
      </c>
      <c r="K90" s="14"/>
      <c r="L90" s="14">
        <v>313</v>
      </c>
      <c r="M90" s="8" t="s">
        <v>303</v>
      </c>
    </row>
    <row r="91" spans="1:13" x14ac:dyDescent="0.2">
      <c r="A91" s="9" t="str">
        <f t="shared" si="6"/>
        <v>2000/5末</v>
      </c>
      <c r="B91" s="9" t="str">
        <f t="shared" si="6"/>
        <v>平成12/5末</v>
      </c>
      <c r="C91" s="16">
        <v>89</v>
      </c>
      <c r="D91" s="16">
        <v>91</v>
      </c>
      <c r="E91" s="17" t="s">
        <v>126</v>
      </c>
      <c r="F91" s="16">
        <v>200</v>
      </c>
      <c r="G91" s="16"/>
      <c r="H91" s="16">
        <v>188</v>
      </c>
      <c r="I91" s="16"/>
      <c r="J91" s="16">
        <v>388</v>
      </c>
      <c r="K91" s="16"/>
      <c r="L91" s="16">
        <v>130</v>
      </c>
      <c r="M91" s="6" t="s">
        <v>303</v>
      </c>
    </row>
    <row r="92" spans="1:13" x14ac:dyDescent="0.2">
      <c r="A92" s="7" t="str">
        <f t="shared" si="6"/>
        <v>2000/5末</v>
      </c>
      <c r="B92" s="7" t="str">
        <f t="shared" si="6"/>
        <v>平成12/5末</v>
      </c>
      <c r="C92" s="14">
        <v>90</v>
      </c>
      <c r="D92" s="14">
        <v>92</v>
      </c>
      <c r="E92" s="15" t="s">
        <v>127</v>
      </c>
      <c r="F92" s="14">
        <v>76</v>
      </c>
      <c r="G92" s="14"/>
      <c r="H92" s="14">
        <v>70</v>
      </c>
      <c r="I92" s="14"/>
      <c r="J92" s="14">
        <v>146</v>
      </c>
      <c r="K92" s="14"/>
      <c r="L92" s="14">
        <v>60</v>
      </c>
      <c r="M92" s="8" t="s">
        <v>303</v>
      </c>
    </row>
    <row r="93" spans="1:13" x14ac:dyDescent="0.2">
      <c r="A93" s="9" t="str">
        <f t="shared" si="6"/>
        <v>2000/5末</v>
      </c>
      <c r="B93" s="9" t="str">
        <f t="shared" si="6"/>
        <v>平成12/5末</v>
      </c>
      <c r="C93" s="16">
        <v>91</v>
      </c>
      <c r="D93" s="16">
        <v>93</v>
      </c>
      <c r="E93" s="17" t="s">
        <v>128</v>
      </c>
      <c r="F93" s="16">
        <v>123</v>
      </c>
      <c r="G93" s="16"/>
      <c r="H93" s="16">
        <v>113</v>
      </c>
      <c r="I93" s="16"/>
      <c r="J93" s="16">
        <v>236</v>
      </c>
      <c r="K93" s="16"/>
      <c r="L93" s="16">
        <v>96</v>
      </c>
      <c r="M93" s="6" t="s">
        <v>303</v>
      </c>
    </row>
    <row r="94" spans="1:13" x14ac:dyDescent="0.2">
      <c r="A94" s="7" t="str">
        <f t="shared" si="6"/>
        <v>2000/5末</v>
      </c>
      <c r="B94" s="7" t="str">
        <f t="shared" si="6"/>
        <v>平成12/5末</v>
      </c>
      <c r="C94" s="14">
        <v>92</v>
      </c>
      <c r="D94" s="14">
        <v>95</v>
      </c>
      <c r="E94" s="15" t="s">
        <v>129</v>
      </c>
      <c r="F94" s="14">
        <v>128</v>
      </c>
      <c r="G94" s="14"/>
      <c r="H94" s="14">
        <v>126</v>
      </c>
      <c r="I94" s="14"/>
      <c r="J94" s="14">
        <v>254</v>
      </c>
      <c r="K94" s="14"/>
      <c r="L94" s="14">
        <v>83</v>
      </c>
      <c r="M94" s="8" t="s">
        <v>303</v>
      </c>
    </row>
    <row r="95" spans="1:13" x14ac:dyDescent="0.2">
      <c r="A95" s="9" t="str">
        <f t="shared" si="6"/>
        <v>2000/5末</v>
      </c>
      <c r="B95" s="9" t="str">
        <f t="shared" si="6"/>
        <v>平成12/5末</v>
      </c>
      <c r="C95" s="16">
        <v>93</v>
      </c>
      <c r="D95" s="16">
        <v>96</v>
      </c>
      <c r="E95" s="17" t="s">
        <v>130</v>
      </c>
      <c r="F95" s="16">
        <v>176</v>
      </c>
      <c r="G95" s="16"/>
      <c r="H95" s="16">
        <v>157</v>
      </c>
      <c r="I95" s="16"/>
      <c r="J95" s="16">
        <v>333</v>
      </c>
      <c r="K95" s="16"/>
      <c r="L95" s="16">
        <v>122</v>
      </c>
      <c r="M95" s="6" t="s">
        <v>303</v>
      </c>
    </row>
    <row r="96" spans="1:13" x14ac:dyDescent="0.2">
      <c r="A96" s="7" t="str">
        <f t="shared" si="6"/>
        <v>2000/5末</v>
      </c>
      <c r="B96" s="7" t="str">
        <f t="shared" si="6"/>
        <v>平成12/5末</v>
      </c>
      <c r="C96" s="14">
        <v>94</v>
      </c>
      <c r="D96" s="14">
        <v>97</v>
      </c>
      <c r="E96" s="15" t="s">
        <v>131</v>
      </c>
      <c r="F96" s="14">
        <v>173</v>
      </c>
      <c r="G96" s="14"/>
      <c r="H96" s="14">
        <v>176</v>
      </c>
      <c r="I96" s="14"/>
      <c r="J96" s="14">
        <v>349</v>
      </c>
      <c r="K96" s="14"/>
      <c r="L96" s="14">
        <v>121</v>
      </c>
      <c r="M96" s="8" t="s">
        <v>303</v>
      </c>
    </row>
    <row r="97" spans="1:13" x14ac:dyDescent="0.2">
      <c r="A97" s="9" t="str">
        <f t="shared" si="6"/>
        <v>2000/5末</v>
      </c>
      <c r="B97" s="9" t="str">
        <f t="shared" si="6"/>
        <v>平成12/5末</v>
      </c>
      <c r="C97" s="16">
        <v>95</v>
      </c>
      <c r="D97" s="16">
        <v>98</v>
      </c>
      <c r="E97" s="17" t="s">
        <v>132</v>
      </c>
      <c r="F97" s="16">
        <v>200</v>
      </c>
      <c r="G97" s="16"/>
      <c r="H97" s="16">
        <v>202</v>
      </c>
      <c r="I97" s="16"/>
      <c r="J97" s="16">
        <v>402</v>
      </c>
      <c r="K97" s="16"/>
      <c r="L97" s="16">
        <v>143</v>
      </c>
      <c r="M97" s="6" t="s">
        <v>303</v>
      </c>
    </row>
    <row r="98" spans="1:13" x14ac:dyDescent="0.2">
      <c r="A98" s="7" t="str">
        <f t="shared" si="6"/>
        <v>2000/5末</v>
      </c>
      <c r="B98" s="7" t="str">
        <f t="shared" si="6"/>
        <v>平成12/5末</v>
      </c>
      <c r="C98" s="14">
        <v>96</v>
      </c>
      <c r="D98" s="14">
        <v>99</v>
      </c>
      <c r="E98" s="15" t="s">
        <v>133</v>
      </c>
      <c r="F98" s="14">
        <v>91</v>
      </c>
      <c r="G98" s="14"/>
      <c r="H98" s="14">
        <v>108</v>
      </c>
      <c r="I98" s="14"/>
      <c r="J98" s="14">
        <v>199</v>
      </c>
      <c r="K98" s="14"/>
      <c r="L98" s="14">
        <v>65</v>
      </c>
      <c r="M98" s="8" t="s">
        <v>303</v>
      </c>
    </row>
    <row r="99" spans="1:13" x14ac:dyDescent="0.2">
      <c r="A99" s="9" t="str">
        <f t="shared" si="6"/>
        <v>2000/5末</v>
      </c>
      <c r="B99" s="9" t="str">
        <f t="shared" si="6"/>
        <v>平成12/5末</v>
      </c>
      <c r="C99" s="16">
        <v>97</v>
      </c>
      <c r="D99" s="16">
        <v>120</v>
      </c>
      <c r="E99" s="17" t="s">
        <v>140</v>
      </c>
      <c r="F99" s="16">
        <v>47</v>
      </c>
      <c r="G99" s="16"/>
      <c r="H99" s="16">
        <v>46</v>
      </c>
      <c r="I99" s="16"/>
      <c r="J99" s="16">
        <v>93</v>
      </c>
      <c r="K99" s="16"/>
      <c r="L99" s="16">
        <v>28</v>
      </c>
      <c r="M99" s="6" t="s">
        <v>304</v>
      </c>
    </row>
    <row r="100" spans="1:13" x14ac:dyDescent="0.2">
      <c r="A100" s="7" t="str">
        <f t="shared" si="6"/>
        <v>2000/5末</v>
      </c>
      <c r="B100" s="7" t="str">
        <f t="shared" si="6"/>
        <v>平成12/5末</v>
      </c>
      <c r="C100" s="14">
        <v>98</v>
      </c>
      <c r="D100" s="14">
        <v>140</v>
      </c>
      <c r="E100" s="15" t="s">
        <v>141</v>
      </c>
      <c r="F100" s="14">
        <v>543</v>
      </c>
      <c r="G100" s="14"/>
      <c r="H100" s="14">
        <v>573</v>
      </c>
      <c r="I100" s="14"/>
      <c r="J100" s="14">
        <v>1116</v>
      </c>
      <c r="K100" s="14"/>
      <c r="L100" s="14">
        <v>367</v>
      </c>
      <c r="M100" s="8" t="s">
        <v>304</v>
      </c>
    </row>
    <row r="101" spans="1:13" x14ac:dyDescent="0.2">
      <c r="A101" s="9" t="str">
        <f t="shared" ref="A101:B116" si="7">A100</f>
        <v>2000/5末</v>
      </c>
      <c r="B101" s="9" t="str">
        <f t="shared" si="7"/>
        <v>平成12/5末</v>
      </c>
      <c r="C101" s="16">
        <v>99</v>
      </c>
      <c r="D101" s="16">
        <v>141</v>
      </c>
      <c r="E101" s="17" t="s">
        <v>142</v>
      </c>
      <c r="F101" s="16">
        <v>481</v>
      </c>
      <c r="G101" s="16"/>
      <c r="H101" s="16">
        <v>449</v>
      </c>
      <c r="I101" s="16"/>
      <c r="J101" s="16">
        <v>930</v>
      </c>
      <c r="K101" s="16"/>
      <c r="L101" s="16">
        <v>307</v>
      </c>
      <c r="M101" s="6" t="s">
        <v>304</v>
      </c>
    </row>
    <row r="102" spans="1:13" x14ac:dyDescent="0.2">
      <c r="A102" s="7" t="str">
        <f t="shared" si="7"/>
        <v>2000/5末</v>
      </c>
      <c r="B102" s="7" t="str">
        <f t="shared" si="7"/>
        <v>平成12/5末</v>
      </c>
      <c r="C102" s="14">
        <v>100</v>
      </c>
      <c r="D102" s="14">
        <v>142</v>
      </c>
      <c r="E102" s="15" t="s">
        <v>143</v>
      </c>
      <c r="F102" s="14">
        <v>549</v>
      </c>
      <c r="G102" s="14"/>
      <c r="H102" s="14">
        <v>588</v>
      </c>
      <c r="I102" s="14"/>
      <c r="J102" s="14">
        <v>1137</v>
      </c>
      <c r="K102" s="14"/>
      <c r="L102" s="14">
        <v>429</v>
      </c>
      <c r="M102" s="8" t="s">
        <v>304</v>
      </c>
    </row>
    <row r="103" spans="1:13" x14ac:dyDescent="0.2">
      <c r="A103" s="9" t="str">
        <f t="shared" si="7"/>
        <v>2000/5末</v>
      </c>
      <c r="B103" s="9" t="str">
        <f t="shared" si="7"/>
        <v>平成12/5末</v>
      </c>
      <c r="C103" s="16">
        <v>101</v>
      </c>
      <c r="D103" s="16">
        <v>143</v>
      </c>
      <c r="E103" s="17" t="s">
        <v>144</v>
      </c>
      <c r="F103" s="16">
        <v>371</v>
      </c>
      <c r="G103" s="16"/>
      <c r="H103" s="16">
        <v>369</v>
      </c>
      <c r="I103" s="16"/>
      <c r="J103" s="16">
        <v>740</v>
      </c>
      <c r="K103" s="16"/>
      <c r="L103" s="16">
        <v>348</v>
      </c>
      <c r="M103" s="6" t="s">
        <v>304</v>
      </c>
    </row>
    <row r="104" spans="1:13" x14ac:dyDescent="0.2">
      <c r="A104" s="7" t="str">
        <f t="shared" si="7"/>
        <v>2000/5末</v>
      </c>
      <c r="B104" s="7" t="str">
        <f t="shared" si="7"/>
        <v>平成12/5末</v>
      </c>
      <c r="C104" s="14">
        <v>102</v>
      </c>
      <c r="D104" s="14">
        <v>144</v>
      </c>
      <c r="E104" s="15" t="s">
        <v>145</v>
      </c>
      <c r="F104" s="14">
        <v>38</v>
      </c>
      <c r="G104" s="14"/>
      <c r="H104" s="14">
        <v>46</v>
      </c>
      <c r="I104" s="14"/>
      <c r="J104" s="14">
        <v>84</v>
      </c>
      <c r="K104" s="14"/>
      <c r="L104" s="14">
        <v>26</v>
      </c>
      <c r="M104" s="8" t="s">
        <v>304</v>
      </c>
    </row>
    <row r="105" spans="1:13" x14ac:dyDescent="0.2">
      <c r="A105" s="9" t="str">
        <f t="shared" si="7"/>
        <v>2000/5末</v>
      </c>
      <c r="B105" s="9" t="str">
        <f t="shared" si="7"/>
        <v>平成12/5末</v>
      </c>
      <c r="C105" s="16">
        <v>103</v>
      </c>
      <c r="D105" s="16">
        <v>145</v>
      </c>
      <c r="E105" s="17" t="s">
        <v>146</v>
      </c>
      <c r="F105" s="16">
        <v>261</v>
      </c>
      <c r="G105" s="16"/>
      <c r="H105" s="16">
        <v>245</v>
      </c>
      <c r="I105" s="16"/>
      <c r="J105" s="16">
        <v>506</v>
      </c>
      <c r="K105" s="16"/>
      <c r="L105" s="16">
        <v>170</v>
      </c>
      <c r="M105" s="6" t="s">
        <v>304</v>
      </c>
    </row>
    <row r="106" spans="1:13" x14ac:dyDescent="0.2">
      <c r="A106" s="7" t="str">
        <f t="shared" si="7"/>
        <v>2000/5末</v>
      </c>
      <c r="B106" s="7" t="str">
        <f t="shared" si="7"/>
        <v>平成12/5末</v>
      </c>
      <c r="C106" s="14">
        <v>104</v>
      </c>
      <c r="D106" s="14">
        <v>146</v>
      </c>
      <c r="E106" s="15" t="s">
        <v>147</v>
      </c>
      <c r="F106" s="14">
        <v>207</v>
      </c>
      <c r="G106" s="14"/>
      <c r="H106" s="14">
        <v>228</v>
      </c>
      <c r="I106" s="14"/>
      <c r="J106" s="14">
        <v>435</v>
      </c>
      <c r="K106" s="14"/>
      <c r="L106" s="14">
        <v>150</v>
      </c>
      <c r="M106" s="8" t="s">
        <v>304</v>
      </c>
    </row>
    <row r="107" spans="1:13" x14ac:dyDescent="0.2">
      <c r="A107" s="9" t="str">
        <f t="shared" si="7"/>
        <v>2000/5末</v>
      </c>
      <c r="B107" s="9" t="str">
        <f t="shared" si="7"/>
        <v>平成12/5末</v>
      </c>
      <c r="C107" s="16">
        <v>105</v>
      </c>
      <c r="D107" s="16">
        <v>147</v>
      </c>
      <c r="E107" s="17" t="s">
        <v>148</v>
      </c>
      <c r="F107" s="16">
        <v>134</v>
      </c>
      <c r="G107" s="16"/>
      <c r="H107" s="16">
        <v>145</v>
      </c>
      <c r="I107" s="16"/>
      <c r="J107" s="16">
        <v>279</v>
      </c>
      <c r="K107" s="16"/>
      <c r="L107" s="16">
        <v>83</v>
      </c>
      <c r="M107" s="6" t="s">
        <v>304</v>
      </c>
    </row>
    <row r="108" spans="1:13" x14ac:dyDescent="0.2">
      <c r="A108" s="7" t="str">
        <f t="shared" si="7"/>
        <v>2000/5末</v>
      </c>
      <c r="B108" s="7" t="str">
        <f t="shared" si="7"/>
        <v>平成12/5末</v>
      </c>
      <c r="C108" s="14">
        <v>106</v>
      </c>
      <c r="D108" s="14">
        <v>148</v>
      </c>
      <c r="E108" s="15" t="s">
        <v>149</v>
      </c>
      <c r="F108" s="14">
        <v>0</v>
      </c>
      <c r="G108" s="14"/>
      <c r="H108" s="14">
        <v>0</v>
      </c>
      <c r="I108" s="14"/>
      <c r="J108" s="14">
        <v>0</v>
      </c>
      <c r="K108" s="14"/>
      <c r="L108" s="14">
        <v>0</v>
      </c>
      <c r="M108" s="8" t="s">
        <v>304</v>
      </c>
    </row>
    <row r="109" spans="1:13" x14ac:dyDescent="0.2">
      <c r="A109" s="9" t="str">
        <f t="shared" si="7"/>
        <v>2000/5末</v>
      </c>
      <c r="B109" s="9" t="str">
        <f t="shared" si="7"/>
        <v>平成12/5末</v>
      </c>
      <c r="C109" s="16">
        <v>107</v>
      </c>
      <c r="D109" s="16">
        <v>110</v>
      </c>
      <c r="E109" s="17" t="s">
        <v>150</v>
      </c>
      <c r="F109" s="16">
        <v>243</v>
      </c>
      <c r="G109" s="16"/>
      <c r="H109" s="16">
        <v>279</v>
      </c>
      <c r="I109" s="16"/>
      <c r="J109" s="16">
        <v>522</v>
      </c>
      <c r="K109" s="16"/>
      <c r="L109" s="16">
        <v>165</v>
      </c>
      <c r="M109" s="6" t="s">
        <v>305</v>
      </c>
    </row>
    <row r="110" spans="1:13" x14ac:dyDescent="0.2">
      <c r="A110" s="7" t="str">
        <f t="shared" si="7"/>
        <v>2000/5末</v>
      </c>
      <c r="B110" s="7" t="str">
        <f t="shared" si="7"/>
        <v>平成12/5末</v>
      </c>
      <c r="C110" s="14">
        <v>108</v>
      </c>
      <c r="D110" s="14">
        <v>111</v>
      </c>
      <c r="E110" s="15" t="s">
        <v>151</v>
      </c>
      <c r="F110" s="14">
        <v>232</v>
      </c>
      <c r="G110" s="14"/>
      <c r="H110" s="14">
        <v>229</v>
      </c>
      <c r="I110" s="14"/>
      <c r="J110" s="14">
        <v>461</v>
      </c>
      <c r="K110" s="14"/>
      <c r="L110" s="14">
        <v>154</v>
      </c>
      <c r="M110" s="8" t="s">
        <v>305</v>
      </c>
    </row>
    <row r="111" spans="1:13" x14ac:dyDescent="0.2">
      <c r="A111" s="9" t="str">
        <f t="shared" si="7"/>
        <v>2000/5末</v>
      </c>
      <c r="B111" s="9" t="str">
        <f t="shared" si="7"/>
        <v>平成12/5末</v>
      </c>
      <c r="C111" s="16">
        <v>109</v>
      </c>
      <c r="D111" s="16">
        <v>112</v>
      </c>
      <c r="E111" s="17" t="s">
        <v>152</v>
      </c>
      <c r="F111" s="16">
        <v>103</v>
      </c>
      <c r="G111" s="16"/>
      <c r="H111" s="16">
        <v>104</v>
      </c>
      <c r="I111" s="16"/>
      <c r="J111" s="16">
        <v>207</v>
      </c>
      <c r="K111" s="16"/>
      <c r="L111" s="16">
        <v>54</v>
      </c>
      <c r="M111" s="6" t="s">
        <v>305</v>
      </c>
    </row>
    <row r="112" spans="1:13" x14ac:dyDescent="0.2">
      <c r="A112" s="7" t="str">
        <f t="shared" si="7"/>
        <v>2000/5末</v>
      </c>
      <c r="B112" s="7" t="str">
        <f t="shared" si="7"/>
        <v>平成12/5末</v>
      </c>
      <c r="C112" s="14">
        <v>110</v>
      </c>
      <c r="D112" s="14">
        <v>113</v>
      </c>
      <c r="E112" s="15" t="s">
        <v>623</v>
      </c>
      <c r="F112" s="14">
        <v>65</v>
      </c>
      <c r="G112" s="14"/>
      <c r="H112" s="14">
        <v>86</v>
      </c>
      <c r="I112" s="14"/>
      <c r="J112" s="14">
        <v>151</v>
      </c>
      <c r="K112" s="14"/>
      <c r="L112" s="14">
        <v>44</v>
      </c>
      <c r="M112" s="8" t="s">
        <v>305</v>
      </c>
    </row>
    <row r="113" spans="1:13" x14ac:dyDescent="0.2">
      <c r="A113" s="9" t="str">
        <f t="shared" si="7"/>
        <v>2000/5末</v>
      </c>
      <c r="B113" s="9" t="str">
        <f t="shared" si="7"/>
        <v>平成12/5末</v>
      </c>
      <c r="C113" s="16">
        <v>111</v>
      </c>
      <c r="D113" s="16">
        <v>114</v>
      </c>
      <c r="E113" s="17" t="s">
        <v>153</v>
      </c>
      <c r="F113" s="16">
        <v>255</v>
      </c>
      <c r="G113" s="16"/>
      <c r="H113" s="16">
        <v>244</v>
      </c>
      <c r="I113" s="16"/>
      <c r="J113" s="16">
        <v>499</v>
      </c>
      <c r="K113" s="16"/>
      <c r="L113" s="16">
        <v>148</v>
      </c>
      <c r="M113" s="6" t="s">
        <v>305</v>
      </c>
    </row>
    <row r="114" spans="1:13" x14ac:dyDescent="0.2">
      <c r="A114" s="7" t="str">
        <f t="shared" si="7"/>
        <v>2000/5末</v>
      </c>
      <c r="B114" s="7" t="str">
        <f t="shared" si="7"/>
        <v>平成12/5末</v>
      </c>
      <c r="C114" s="14">
        <v>112</v>
      </c>
      <c r="D114" s="14">
        <v>115</v>
      </c>
      <c r="E114" s="15" t="s">
        <v>154</v>
      </c>
      <c r="F114" s="14">
        <v>498</v>
      </c>
      <c r="G114" s="14"/>
      <c r="H114" s="14">
        <v>501</v>
      </c>
      <c r="I114" s="14"/>
      <c r="J114" s="14">
        <v>999</v>
      </c>
      <c r="K114" s="14"/>
      <c r="L114" s="14">
        <v>331</v>
      </c>
      <c r="M114" s="8" t="s">
        <v>305</v>
      </c>
    </row>
    <row r="115" spans="1:13" x14ac:dyDescent="0.2">
      <c r="A115" s="9" t="str">
        <f t="shared" si="7"/>
        <v>2000/5末</v>
      </c>
      <c r="B115" s="9" t="str">
        <f t="shared" si="7"/>
        <v>平成12/5末</v>
      </c>
      <c r="C115" s="16">
        <v>113</v>
      </c>
      <c r="D115" s="16">
        <v>116</v>
      </c>
      <c r="E115" s="17" t="s">
        <v>155</v>
      </c>
      <c r="F115" s="16">
        <v>19</v>
      </c>
      <c r="G115" s="16"/>
      <c r="H115" s="16">
        <v>2</v>
      </c>
      <c r="I115" s="16"/>
      <c r="J115" s="16">
        <v>21</v>
      </c>
      <c r="K115" s="16"/>
      <c r="L115" s="16">
        <v>18</v>
      </c>
      <c r="M115" s="6" t="s">
        <v>305</v>
      </c>
    </row>
    <row r="116" spans="1:13" x14ac:dyDescent="0.2">
      <c r="A116" s="7" t="str">
        <f t="shared" si="7"/>
        <v>2000/5末</v>
      </c>
      <c r="B116" s="7" t="str">
        <f t="shared" si="7"/>
        <v>平成12/5末</v>
      </c>
      <c r="C116" s="14">
        <v>114</v>
      </c>
      <c r="D116" s="14">
        <v>117</v>
      </c>
      <c r="E116" s="15" t="s">
        <v>156</v>
      </c>
      <c r="F116" s="14">
        <v>0</v>
      </c>
      <c r="G116" s="14"/>
      <c r="H116" s="14">
        <v>0</v>
      </c>
      <c r="I116" s="14"/>
      <c r="J116" s="14">
        <v>0</v>
      </c>
      <c r="K116" s="14"/>
      <c r="L116" s="14">
        <v>0</v>
      </c>
      <c r="M116" s="8" t="s">
        <v>305</v>
      </c>
    </row>
    <row r="117" spans="1:13" x14ac:dyDescent="0.2">
      <c r="A117" s="9" t="str">
        <f t="shared" ref="A117:B132" si="8">A116</f>
        <v>2000/5末</v>
      </c>
      <c r="B117" s="9" t="str">
        <f t="shared" si="8"/>
        <v>平成12/5末</v>
      </c>
      <c r="C117" s="16">
        <v>115</v>
      </c>
      <c r="D117" s="16">
        <v>118</v>
      </c>
      <c r="E117" s="17" t="s">
        <v>157</v>
      </c>
      <c r="F117" s="16">
        <v>259</v>
      </c>
      <c r="G117" s="16"/>
      <c r="H117" s="16">
        <v>245</v>
      </c>
      <c r="I117" s="16"/>
      <c r="J117" s="16">
        <v>504</v>
      </c>
      <c r="K117" s="16"/>
      <c r="L117" s="16">
        <v>147</v>
      </c>
      <c r="M117" s="6" t="s">
        <v>305</v>
      </c>
    </row>
    <row r="118" spans="1:13" x14ac:dyDescent="0.2">
      <c r="A118" s="7" t="str">
        <f t="shared" si="8"/>
        <v>2000/5末</v>
      </c>
      <c r="B118" s="7" t="str">
        <f t="shared" si="8"/>
        <v>平成12/5末</v>
      </c>
      <c r="C118" s="14">
        <v>116</v>
      </c>
      <c r="D118" s="14">
        <v>119</v>
      </c>
      <c r="E118" s="15" t="s">
        <v>158</v>
      </c>
      <c r="F118" s="14">
        <v>1</v>
      </c>
      <c r="G118" s="14"/>
      <c r="H118" s="14">
        <v>1</v>
      </c>
      <c r="I118" s="14"/>
      <c r="J118" s="14">
        <v>2</v>
      </c>
      <c r="K118" s="14"/>
      <c r="L118" s="14">
        <v>1</v>
      </c>
      <c r="M118" s="8" t="s">
        <v>305</v>
      </c>
    </row>
    <row r="119" spans="1:13" x14ac:dyDescent="0.2">
      <c r="A119" s="9" t="str">
        <f t="shared" si="8"/>
        <v>2000/5末</v>
      </c>
      <c r="B119" s="9" t="str">
        <f t="shared" si="8"/>
        <v>平成12/5末</v>
      </c>
      <c r="C119" s="16">
        <v>117</v>
      </c>
      <c r="D119" s="16">
        <v>122</v>
      </c>
      <c r="E119" s="17" t="s">
        <v>159</v>
      </c>
      <c r="F119" s="16">
        <v>61</v>
      </c>
      <c r="G119" s="16"/>
      <c r="H119" s="16">
        <v>72</v>
      </c>
      <c r="I119" s="16"/>
      <c r="J119" s="16">
        <v>133</v>
      </c>
      <c r="K119" s="16"/>
      <c r="L119" s="16">
        <v>34</v>
      </c>
      <c r="M119" s="6" t="s">
        <v>305</v>
      </c>
    </row>
    <row r="120" spans="1:13" x14ac:dyDescent="0.2">
      <c r="A120" s="7" t="str">
        <f t="shared" si="8"/>
        <v>2000/5末</v>
      </c>
      <c r="B120" s="7" t="str">
        <f t="shared" si="8"/>
        <v>平成12/5末</v>
      </c>
      <c r="C120" s="14">
        <v>118</v>
      </c>
      <c r="D120" s="14">
        <v>123</v>
      </c>
      <c r="E120" s="15" t="s">
        <v>160</v>
      </c>
      <c r="F120" s="14">
        <v>412</v>
      </c>
      <c r="G120" s="14"/>
      <c r="H120" s="14">
        <v>421</v>
      </c>
      <c r="I120" s="14"/>
      <c r="J120" s="14">
        <v>833</v>
      </c>
      <c r="K120" s="14"/>
      <c r="L120" s="14">
        <v>250</v>
      </c>
      <c r="M120" s="8" t="s">
        <v>305</v>
      </c>
    </row>
    <row r="121" spans="1:13" x14ac:dyDescent="0.2">
      <c r="A121" s="9" t="str">
        <f t="shared" si="8"/>
        <v>2000/5末</v>
      </c>
      <c r="B121" s="9" t="str">
        <f t="shared" si="8"/>
        <v>平成12/5末</v>
      </c>
      <c r="C121" s="16">
        <v>119</v>
      </c>
      <c r="D121" s="16">
        <v>124</v>
      </c>
      <c r="E121" s="17" t="s">
        <v>161</v>
      </c>
      <c r="F121" s="16">
        <v>158</v>
      </c>
      <c r="G121" s="16"/>
      <c r="H121" s="16">
        <v>177</v>
      </c>
      <c r="I121" s="16"/>
      <c r="J121" s="16">
        <v>335</v>
      </c>
      <c r="K121" s="16"/>
      <c r="L121" s="16">
        <v>100</v>
      </c>
      <c r="M121" s="6" t="s">
        <v>305</v>
      </c>
    </row>
    <row r="122" spans="1:13" x14ac:dyDescent="0.2">
      <c r="A122" s="7" t="str">
        <f t="shared" si="8"/>
        <v>2000/5末</v>
      </c>
      <c r="B122" s="7" t="str">
        <f t="shared" si="8"/>
        <v>平成12/5末</v>
      </c>
      <c r="C122" s="14">
        <v>120</v>
      </c>
      <c r="D122" s="14">
        <v>125</v>
      </c>
      <c r="E122" s="15" t="s">
        <v>683</v>
      </c>
      <c r="F122" s="14">
        <v>318</v>
      </c>
      <c r="G122" s="14"/>
      <c r="H122" s="14">
        <v>321</v>
      </c>
      <c r="I122" s="14"/>
      <c r="J122" s="14">
        <v>639</v>
      </c>
      <c r="K122" s="14"/>
      <c r="L122" s="14">
        <v>186</v>
      </c>
      <c r="M122" s="8" t="s">
        <v>305</v>
      </c>
    </row>
    <row r="123" spans="1:13" x14ac:dyDescent="0.2">
      <c r="A123" s="9" t="str">
        <f t="shared" si="8"/>
        <v>2000/5末</v>
      </c>
      <c r="B123" s="9" t="str">
        <f t="shared" si="8"/>
        <v>平成12/5末</v>
      </c>
      <c r="C123" s="16">
        <v>121</v>
      </c>
      <c r="D123" s="16">
        <v>126</v>
      </c>
      <c r="E123" s="17" t="s">
        <v>163</v>
      </c>
      <c r="F123" s="16">
        <v>122</v>
      </c>
      <c r="G123" s="16"/>
      <c r="H123" s="16">
        <v>141</v>
      </c>
      <c r="I123" s="16"/>
      <c r="J123" s="16">
        <v>263</v>
      </c>
      <c r="K123" s="16"/>
      <c r="L123" s="16">
        <v>60</v>
      </c>
      <c r="M123" s="6" t="s">
        <v>305</v>
      </c>
    </row>
    <row r="124" spans="1:13" x14ac:dyDescent="0.2">
      <c r="A124" s="7" t="str">
        <f t="shared" si="8"/>
        <v>2000/5末</v>
      </c>
      <c r="B124" s="7" t="str">
        <f t="shared" si="8"/>
        <v>平成12/5末</v>
      </c>
      <c r="C124" s="14">
        <v>122</v>
      </c>
      <c r="D124" s="14">
        <v>127</v>
      </c>
      <c r="E124" s="15" t="s">
        <v>164</v>
      </c>
      <c r="F124" s="14">
        <v>35</v>
      </c>
      <c r="G124" s="14"/>
      <c r="H124" s="14">
        <v>43</v>
      </c>
      <c r="I124" s="14"/>
      <c r="J124" s="14">
        <v>78</v>
      </c>
      <c r="K124" s="14"/>
      <c r="L124" s="14">
        <v>20</v>
      </c>
      <c r="M124" s="8" t="s">
        <v>305</v>
      </c>
    </row>
    <row r="125" spans="1:13" x14ac:dyDescent="0.2">
      <c r="A125" s="9" t="str">
        <f t="shared" si="8"/>
        <v>2000/5末</v>
      </c>
      <c r="B125" s="9" t="str">
        <f t="shared" si="8"/>
        <v>平成12/5末</v>
      </c>
      <c r="C125" s="16">
        <v>123</v>
      </c>
      <c r="D125" s="16">
        <v>128</v>
      </c>
      <c r="E125" s="17" t="s">
        <v>165</v>
      </c>
      <c r="F125" s="16">
        <v>128</v>
      </c>
      <c r="G125" s="16"/>
      <c r="H125" s="16">
        <v>137</v>
      </c>
      <c r="I125" s="16"/>
      <c r="J125" s="16">
        <v>265</v>
      </c>
      <c r="K125" s="16"/>
      <c r="L125" s="16">
        <v>64</v>
      </c>
      <c r="M125" s="6" t="s">
        <v>305</v>
      </c>
    </row>
    <row r="126" spans="1:13" x14ac:dyDescent="0.2">
      <c r="A126" s="7" t="str">
        <f t="shared" si="8"/>
        <v>2000/5末</v>
      </c>
      <c r="B126" s="7" t="str">
        <f t="shared" si="8"/>
        <v>平成12/5末</v>
      </c>
      <c r="C126" s="14">
        <v>124</v>
      </c>
      <c r="D126" s="14">
        <v>129</v>
      </c>
      <c r="E126" s="15" t="s">
        <v>166</v>
      </c>
      <c r="F126" s="14">
        <v>95</v>
      </c>
      <c r="G126" s="14"/>
      <c r="H126" s="14">
        <v>105</v>
      </c>
      <c r="I126" s="14"/>
      <c r="J126" s="14">
        <v>200</v>
      </c>
      <c r="K126" s="14"/>
      <c r="L126" s="14">
        <v>48</v>
      </c>
      <c r="M126" s="8" t="s">
        <v>305</v>
      </c>
    </row>
    <row r="127" spans="1:13" x14ac:dyDescent="0.2">
      <c r="A127" s="9" t="str">
        <f t="shared" si="8"/>
        <v>2000/5末</v>
      </c>
      <c r="B127" s="9" t="str">
        <f t="shared" si="8"/>
        <v>平成12/5末</v>
      </c>
      <c r="C127" s="16">
        <v>125</v>
      </c>
      <c r="D127" s="16">
        <v>150</v>
      </c>
      <c r="E127" s="17" t="s">
        <v>169</v>
      </c>
      <c r="F127" s="16">
        <v>204</v>
      </c>
      <c r="G127" s="16"/>
      <c r="H127" s="16">
        <v>218</v>
      </c>
      <c r="I127" s="16"/>
      <c r="J127" s="16">
        <v>422</v>
      </c>
      <c r="K127" s="16"/>
      <c r="L127" s="16">
        <v>105</v>
      </c>
      <c r="M127" s="6" t="s">
        <v>306</v>
      </c>
    </row>
    <row r="128" spans="1:13" x14ac:dyDescent="0.2">
      <c r="A128" s="7" t="str">
        <f t="shared" si="8"/>
        <v>2000/5末</v>
      </c>
      <c r="B128" s="7" t="str">
        <f t="shared" si="8"/>
        <v>平成12/5末</v>
      </c>
      <c r="C128" s="14">
        <v>126</v>
      </c>
      <c r="D128" s="14">
        <v>151</v>
      </c>
      <c r="E128" s="15" t="s">
        <v>170</v>
      </c>
      <c r="F128" s="14">
        <v>403</v>
      </c>
      <c r="G128" s="14"/>
      <c r="H128" s="14">
        <v>403</v>
      </c>
      <c r="I128" s="14"/>
      <c r="J128" s="14">
        <v>806</v>
      </c>
      <c r="K128" s="14"/>
      <c r="L128" s="14">
        <v>226</v>
      </c>
      <c r="M128" s="8" t="s">
        <v>306</v>
      </c>
    </row>
    <row r="129" spans="1:13" x14ac:dyDescent="0.2">
      <c r="A129" s="9" t="str">
        <f t="shared" si="8"/>
        <v>2000/5末</v>
      </c>
      <c r="B129" s="9" t="str">
        <f t="shared" si="8"/>
        <v>平成12/5末</v>
      </c>
      <c r="C129" s="16">
        <v>127</v>
      </c>
      <c r="D129" s="16">
        <v>152</v>
      </c>
      <c r="E129" s="17" t="s">
        <v>171</v>
      </c>
      <c r="F129" s="16">
        <v>404</v>
      </c>
      <c r="G129" s="16"/>
      <c r="H129" s="16">
        <v>427</v>
      </c>
      <c r="I129" s="16"/>
      <c r="J129" s="16">
        <v>831</v>
      </c>
      <c r="K129" s="16"/>
      <c r="L129" s="16">
        <v>224</v>
      </c>
      <c r="M129" s="6" t="s">
        <v>306</v>
      </c>
    </row>
    <row r="130" spans="1:13" x14ac:dyDescent="0.2">
      <c r="A130" s="7" t="str">
        <f t="shared" si="8"/>
        <v>2000/5末</v>
      </c>
      <c r="B130" s="7" t="str">
        <f t="shared" si="8"/>
        <v>平成12/5末</v>
      </c>
      <c r="C130" s="14">
        <v>128</v>
      </c>
      <c r="D130" s="14">
        <v>153</v>
      </c>
      <c r="E130" s="15" t="s">
        <v>172</v>
      </c>
      <c r="F130" s="14">
        <v>184</v>
      </c>
      <c r="G130" s="14"/>
      <c r="H130" s="14">
        <v>188</v>
      </c>
      <c r="I130" s="14"/>
      <c r="J130" s="14">
        <v>372</v>
      </c>
      <c r="K130" s="14"/>
      <c r="L130" s="14">
        <v>106</v>
      </c>
      <c r="M130" s="8" t="s">
        <v>306</v>
      </c>
    </row>
    <row r="131" spans="1:13" x14ac:dyDescent="0.2">
      <c r="A131" s="9" t="str">
        <f t="shared" si="8"/>
        <v>2000/5末</v>
      </c>
      <c r="B131" s="9" t="str">
        <f t="shared" si="8"/>
        <v>平成12/5末</v>
      </c>
      <c r="C131" s="16">
        <v>129</v>
      </c>
      <c r="D131" s="16">
        <v>154</v>
      </c>
      <c r="E131" s="17" t="s">
        <v>173</v>
      </c>
      <c r="F131" s="16">
        <v>169</v>
      </c>
      <c r="G131" s="16"/>
      <c r="H131" s="16">
        <v>185</v>
      </c>
      <c r="I131" s="16"/>
      <c r="J131" s="16">
        <v>354</v>
      </c>
      <c r="K131" s="16"/>
      <c r="L131" s="16">
        <v>90</v>
      </c>
      <c r="M131" s="6" t="s">
        <v>306</v>
      </c>
    </row>
    <row r="132" spans="1:13" x14ac:dyDescent="0.2">
      <c r="A132" s="7" t="str">
        <f t="shared" si="8"/>
        <v>2000/5末</v>
      </c>
      <c r="B132" s="7" t="str">
        <f t="shared" si="8"/>
        <v>平成12/5末</v>
      </c>
      <c r="C132" s="14">
        <v>130</v>
      </c>
      <c r="D132" s="14">
        <v>155</v>
      </c>
      <c r="E132" s="15" t="s">
        <v>174</v>
      </c>
      <c r="F132" s="14">
        <v>134</v>
      </c>
      <c r="G132" s="14"/>
      <c r="H132" s="14">
        <v>129</v>
      </c>
      <c r="I132" s="14"/>
      <c r="J132" s="14">
        <v>263</v>
      </c>
      <c r="K132" s="14"/>
      <c r="L132" s="14">
        <v>86</v>
      </c>
      <c r="M132" s="8" t="s">
        <v>306</v>
      </c>
    </row>
    <row r="133" spans="1:13" x14ac:dyDescent="0.2">
      <c r="A133" s="9" t="str">
        <f t="shared" ref="A133:B148" si="9">A132</f>
        <v>2000/5末</v>
      </c>
      <c r="B133" s="9" t="str">
        <f t="shared" si="9"/>
        <v>平成12/5末</v>
      </c>
      <c r="C133" s="16">
        <v>131</v>
      </c>
      <c r="D133" s="16">
        <v>157</v>
      </c>
      <c r="E133" s="17" t="s">
        <v>175</v>
      </c>
      <c r="F133" s="16">
        <v>97</v>
      </c>
      <c r="G133" s="16"/>
      <c r="H133" s="16">
        <v>99</v>
      </c>
      <c r="I133" s="16"/>
      <c r="J133" s="16">
        <v>196</v>
      </c>
      <c r="K133" s="16"/>
      <c r="L133" s="16">
        <v>187</v>
      </c>
      <c r="M133" s="6" t="s">
        <v>306</v>
      </c>
    </row>
    <row r="134" spans="1:13" x14ac:dyDescent="0.2">
      <c r="A134" s="7" t="str">
        <f t="shared" si="9"/>
        <v>2000/5末</v>
      </c>
      <c r="B134" s="7" t="str">
        <f t="shared" si="9"/>
        <v>平成12/5末</v>
      </c>
      <c r="C134" s="14">
        <v>132</v>
      </c>
      <c r="D134" s="14">
        <v>158</v>
      </c>
      <c r="E134" s="15" t="s">
        <v>176</v>
      </c>
      <c r="F134" s="14">
        <v>20</v>
      </c>
      <c r="G134" s="14"/>
      <c r="H134" s="14">
        <v>80</v>
      </c>
      <c r="I134" s="14"/>
      <c r="J134" s="14">
        <v>100</v>
      </c>
      <c r="K134" s="14"/>
      <c r="L134" s="14">
        <v>100</v>
      </c>
      <c r="M134" s="8" t="s">
        <v>306</v>
      </c>
    </row>
    <row r="135" spans="1:13" x14ac:dyDescent="0.2">
      <c r="A135" s="9" t="str">
        <f t="shared" si="9"/>
        <v>2000/5末</v>
      </c>
      <c r="B135" s="9" t="str">
        <f t="shared" si="9"/>
        <v>平成12/5末</v>
      </c>
      <c r="C135" s="16">
        <v>133</v>
      </c>
      <c r="D135" s="16">
        <v>159</v>
      </c>
      <c r="E135" s="17" t="s">
        <v>177</v>
      </c>
      <c r="F135" s="16">
        <v>26</v>
      </c>
      <c r="G135" s="16"/>
      <c r="H135" s="16">
        <v>54</v>
      </c>
      <c r="I135" s="16"/>
      <c r="J135" s="16">
        <v>80</v>
      </c>
      <c r="K135" s="16"/>
      <c r="L135" s="16">
        <v>76</v>
      </c>
      <c r="M135" s="6" t="s">
        <v>307</v>
      </c>
    </row>
    <row r="136" spans="1:13" x14ac:dyDescent="0.2">
      <c r="A136" s="7" t="str">
        <f t="shared" si="9"/>
        <v>2000/5末</v>
      </c>
      <c r="B136" s="7" t="str">
        <f t="shared" si="9"/>
        <v>平成12/5末</v>
      </c>
      <c r="C136" s="14">
        <v>134</v>
      </c>
      <c r="D136" s="14">
        <v>160</v>
      </c>
      <c r="E136" s="15" t="s">
        <v>624</v>
      </c>
      <c r="F136" s="14">
        <v>108</v>
      </c>
      <c r="G136" s="14"/>
      <c r="H136" s="14">
        <v>93</v>
      </c>
      <c r="I136" s="14"/>
      <c r="J136" s="14">
        <v>201</v>
      </c>
      <c r="K136" s="14"/>
      <c r="L136" s="14">
        <v>87</v>
      </c>
      <c r="M136" s="8" t="s">
        <v>307</v>
      </c>
    </row>
    <row r="137" spans="1:13" x14ac:dyDescent="0.2">
      <c r="A137" s="9" t="str">
        <f t="shared" si="9"/>
        <v>2000/5末</v>
      </c>
      <c r="B137" s="9" t="str">
        <f t="shared" si="9"/>
        <v>平成12/5末</v>
      </c>
      <c r="C137" s="16">
        <v>135</v>
      </c>
      <c r="D137" s="16">
        <v>161</v>
      </c>
      <c r="E137" s="17" t="s">
        <v>178</v>
      </c>
      <c r="F137" s="16">
        <v>175</v>
      </c>
      <c r="G137" s="16"/>
      <c r="H137" s="16">
        <v>171</v>
      </c>
      <c r="I137" s="16"/>
      <c r="J137" s="16">
        <v>346</v>
      </c>
      <c r="K137" s="16"/>
      <c r="L137" s="16">
        <v>117</v>
      </c>
      <c r="M137" s="6" t="s">
        <v>307</v>
      </c>
    </row>
    <row r="138" spans="1:13" x14ac:dyDescent="0.2">
      <c r="A138" s="7" t="str">
        <f t="shared" si="9"/>
        <v>2000/5末</v>
      </c>
      <c r="B138" s="7" t="str">
        <f t="shared" si="9"/>
        <v>平成12/5末</v>
      </c>
      <c r="C138" s="14">
        <v>136</v>
      </c>
      <c r="D138" s="14">
        <v>162</v>
      </c>
      <c r="E138" s="15" t="s">
        <v>179</v>
      </c>
      <c r="F138" s="14">
        <v>107</v>
      </c>
      <c r="G138" s="14"/>
      <c r="H138" s="14">
        <v>92</v>
      </c>
      <c r="I138" s="14"/>
      <c r="J138" s="14">
        <v>199</v>
      </c>
      <c r="K138" s="14"/>
      <c r="L138" s="14">
        <v>74</v>
      </c>
      <c r="M138" s="8" t="s">
        <v>307</v>
      </c>
    </row>
    <row r="139" spans="1:13" x14ac:dyDescent="0.2">
      <c r="A139" s="9" t="str">
        <f t="shared" si="9"/>
        <v>2000/5末</v>
      </c>
      <c r="B139" s="9" t="str">
        <f t="shared" si="9"/>
        <v>平成12/5末</v>
      </c>
      <c r="C139" s="16">
        <v>137</v>
      </c>
      <c r="D139" s="16">
        <v>163</v>
      </c>
      <c r="E139" s="17" t="s">
        <v>180</v>
      </c>
      <c r="F139" s="16">
        <v>61</v>
      </c>
      <c r="G139" s="16"/>
      <c r="H139" s="16">
        <v>61</v>
      </c>
      <c r="I139" s="16"/>
      <c r="J139" s="16">
        <v>122</v>
      </c>
      <c r="K139" s="16"/>
      <c r="L139" s="16">
        <v>38</v>
      </c>
      <c r="M139" s="6" t="s">
        <v>307</v>
      </c>
    </row>
    <row r="140" spans="1:13" x14ac:dyDescent="0.2">
      <c r="A140" s="7" t="str">
        <f t="shared" si="9"/>
        <v>2000/5末</v>
      </c>
      <c r="B140" s="7" t="str">
        <f t="shared" si="9"/>
        <v>平成12/5末</v>
      </c>
      <c r="C140" s="14">
        <v>138</v>
      </c>
      <c r="D140" s="14">
        <v>164</v>
      </c>
      <c r="E140" s="15" t="s">
        <v>181</v>
      </c>
      <c r="F140" s="14">
        <v>92</v>
      </c>
      <c r="G140" s="14"/>
      <c r="H140" s="14">
        <v>106</v>
      </c>
      <c r="I140" s="14"/>
      <c r="J140" s="14">
        <v>198</v>
      </c>
      <c r="K140" s="14"/>
      <c r="L140" s="14">
        <v>57</v>
      </c>
      <c r="M140" s="8" t="s">
        <v>307</v>
      </c>
    </row>
    <row r="141" spans="1:13" x14ac:dyDescent="0.2">
      <c r="A141" s="9" t="str">
        <f t="shared" si="9"/>
        <v>2000/5末</v>
      </c>
      <c r="B141" s="9" t="str">
        <f t="shared" si="9"/>
        <v>平成12/5末</v>
      </c>
      <c r="C141" s="16">
        <v>139</v>
      </c>
      <c r="D141" s="16">
        <v>165</v>
      </c>
      <c r="E141" s="17" t="s">
        <v>182</v>
      </c>
      <c r="F141" s="16">
        <v>70</v>
      </c>
      <c r="G141" s="16"/>
      <c r="H141" s="16">
        <v>77</v>
      </c>
      <c r="I141" s="16"/>
      <c r="J141" s="16">
        <v>147</v>
      </c>
      <c r="K141" s="16"/>
      <c r="L141" s="16">
        <v>42</v>
      </c>
      <c r="M141" s="6" t="s">
        <v>307</v>
      </c>
    </row>
    <row r="142" spans="1:13" x14ac:dyDescent="0.2">
      <c r="A142" s="7" t="str">
        <f t="shared" si="9"/>
        <v>2000/5末</v>
      </c>
      <c r="B142" s="7" t="str">
        <f t="shared" si="9"/>
        <v>平成12/5末</v>
      </c>
      <c r="C142" s="14">
        <v>140</v>
      </c>
      <c r="D142" s="14">
        <v>166</v>
      </c>
      <c r="E142" s="15" t="s">
        <v>183</v>
      </c>
      <c r="F142" s="14">
        <v>180</v>
      </c>
      <c r="G142" s="14"/>
      <c r="H142" s="14">
        <v>204</v>
      </c>
      <c r="I142" s="14"/>
      <c r="J142" s="14">
        <v>384</v>
      </c>
      <c r="K142" s="14"/>
      <c r="L142" s="14">
        <v>107</v>
      </c>
      <c r="M142" s="8" t="s">
        <v>307</v>
      </c>
    </row>
    <row r="143" spans="1:13" x14ac:dyDescent="0.2">
      <c r="A143" s="9" t="str">
        <f t="shared" si="9"/>
        <v>2000/5末</v>
      </c>
      <c r="B143" s="9" t="str">
        <f t="shared" si="9"/>
        <v>平成12/5末</v>
      </c>
      <c r="C143" s="16">
        <v>141</v>
      </c>
      <c r="D143" s="16">
        <v>167</v>
      </c>
      <c r="E143" s="17" t="s">
        <v>184</v>
      </c>
      <c r="F143" s="16">
        <v>206</v>
      </c>
      <c r="G143" s="16"/>
      <c r="H143" s="16">
        <v>202</v>
      </c>
      <c r="I143" s="16"/>
      <c r="J143" s="16">
        <v>408</v>
      </c>
      <c r="K143" s="16"/>
      <c r="L143" s="16">
        <v>119</v>
      </c>
      <c r="M143" s="6" t="s">
        <v>307</v>
      </c>
    </row>
    <row r="144" spans="1:13" x14ac:dyDescent="0.2">
      <c r="A144" s="7" t="str">
        <f t="shared" si="9"/>
        <v>2000/5末</v>
      </c>
      <c r="B144" s="7" t="str">
        <f t="shared" si="9"/>
        <v>平成12/5末</v>
      </c>
      <c r="C144" s="14">
        <v>142</v>
      </c>
      <c r="D144" s="14">
        <v>168</v>
      </c>
      <c r="E144" s="15" t="s">
        <v>185</v>
      </c>
      <c r="F144" s="14">
        <v>343</v>
      </c>
      <c r="G144" s="14"/>
      <c r="H144" s="14">
        <v>309</v>
      </c>
      <c r="I144" s="14"/>
      <c r="J144" s="14">
        <v>652</v>
      </c>
      <c r="K144" s="14"/>
      <c r="L144" s="14">
        <v>220</v>
      </c>
      <c r="M144" s="8" t="s">
        <v>307</v>
      </c>
    </row>
    <row r="145" spans="1:13" x14ac:dyDescent="0.2">
      <c r="A145" s="9" t="str">
        <f t="shared" si="9"/>
        <v>2000/5末</v>
      </c>
      <c r="B145" s="9" t="str">
        <f t="shared" si="9"/>
        <v>平成12/5末</v>
      </c>
      <c r="C145" s="16">
        <v>143</v>
      </c>
      <c r="D145" s="16">
        <v>169</v>
      </c>
      <c r="E145" s="17" t="s">
        <v>186</v>
      </c>
      <c r="F145" s="16">
        <v>184</v>
      </c>
      <c r="G145" s="16"/>
      <c r="H145" s="16">
        <v>198</v>
      </c>
      <c r="I145" s="16"/>
      <c r="J145" s="16">
        <v>382</v>
      </c>
      <c r="K145" s="16"/>
      <c r="L145" s="16">
        <v>121</v>
      </c>
      <c r="M145" s="6" t="s">
        <v>307</v>
      </c>
    </row>
    <row r="146" spans="1:13" x14ac:dyDescent="0.2">
      <c r="A146" s="7" t="str">
        <f t="shared" si="9"/>
        <v>2000/5末</v>
      </c>
      <c r="B146" s="7" t="str">
        <f t="shared" si="9"/>
        <v>平成12/5末</v>
      </c>
      <c r="C146" s="14">
        <v>144</v>
      </c>
      <c r="D146" s="14">
        <v>170</v>
      </c>
      <c r="E146" s="15" t="s">
        <v>187</v>
      </c>
      <c r="F146" s="14">
        <v>543</v>
      </c>
      <c r="G146" s="14"/>
      <c r="H146" s="14">
        <v>567</v>
      </c>
      <c r="I146" s="14"/>
      <c r="J146" s="14">
        <v>1110</v>
      </c>
      <c r="K146" s="14"/>
      <c r="L146" s="14">
        <v>312</v>
      </c>
      <c r="M146" s="8" t="s">
        <v>307</v>
      </c>
    </row>
    <row r="147" spans="1:13" x14ac:dyDescent="0.2">
      <c r="A147" s="9" t="str">
        <f t="shared" si="9"/>
        <v>2000/5末</v>
      </c>
      <c r="B147" s="9" t="str">
        <f t="shared" si="9"/>
        <v>平成12/5末</v>
      </c>
      <c r="C147" s="16">
        <v>145</v>
      </c>
      <c r="D147" s="16">
        <v>171</v>
      </c>
      <c r="E147" s="17" t="s">
        <v>188</v>
      </c>
      <c r="F147" s="16">
        <v>332</v>
      </c>
      <c r="G147" s="16"/>
      <c r="H147" s="16">
        <v>341</v>
      </c>
      <c r="I147" s="16"/>
      <c r="J147" s="16">
        <v>673</v>
      </c>
      <c r="K147" s="16"/>
      <c r="L147" s="16">
        <v>177</v>
      </c>
      <c r="M147" s="6" t="s">
        <v>307</v>
      </c>
    </row>
    <row r="148" spans="1:13" x14ac:dyDescent="0.2">
      <c r="A148" s="7" t="str">
        <f t="shared" si="9"/>
        <v>2000/5末</v>
      </c>
      <c r="B148" s="7" t="str">
        <f t="shared" si="9"/>
        <v>平成12/5末</v>
      </c>
      <c r="C148" s="14">
        <v>146</v>
      </c>
      <c r="D148" s="14">
        <v>172</v>
      </c>
      <c r="E148" s="15" t="s">
        <v>189</v>
      </c>
      <c r="F148" s="14">
        <v>496</v>
      </c>
      <c r="G148" s="14"/>
      <c r="H148" s="14">
        <v>473</v>
      </c>
      <c r="I148" s="14"/>
      <c r="J148" s="14">
        <v>969</v>
      </c>
      <c r="K148" s="14"/>
      <c r="L148" s="14">
        <v>303</v>
      </c>
      <c r="M148" s="8" t="s">
        <v>307</v>
      </c>
    </row>
    <row r="149" spans="1:13" x14ac:dyDescent="0.2">
      <c r="A149" s="9" t="str">
        <f t="shared" ref="A149:B164" si="10">A148</f>
        <v>2000/5末</v>
      </c>
      <c r="B149" s="9" t="str">
        <f t="shared" si="10"/>
        <v>平成12/5末</v>
      </c>
      <c r="C149" s="16">
        <v>147</v>
      </c>
      <c r="D149" s="16">
        <v>173</v>
      </c>
      <c r="E149" s="17" t="s">
        <v>190</v>
      </c>
      <c r="F149" s="16">
        <v>307</v>
      </c>
      <c r="G149" s="16"/>
      <c r="H149" s="16">
        <v>292</v>
      </c>
      <c r="I149" s="16"/>
      <c r="J149" s="16">
        <v>599</v>
      </c>
      <c r="K149" s="16"/>
      <c r="L149" s="16">
        <v>172</v>
      </c>
      <c r="M149" s="6" t="s">
        <v>307</v>
      </c>
    </row>
    <row r="150" spans="1:13" x14ac:dyDescent="0.2">
      <c r="A150" s="7" t="str">
        <f t="shared" si="10"/>
        <v>2000/5末</v>
      </c>
      <c r="B150" s="7" t="str">
        <f t="shared" si="10"/>
        <v>平成12/5末</v>
      </c>
      <c r="C150" s="14">
        <v>148</v>
      </c>
      <c r="D150" s="14">
        <v>174</v>
      </c>
      <c r="E150" s="15" t="s">
        <v>625</v>
      </c>
      <c r="F150" s="14">
        <v>1</v>
      </c>
      <c r="G150" s="14"/>
      <c r="H150" s="14">
        <v>2</v>
      </c>
      <c r="I150" s="14"/>
      <c r="J150" s="14">
        <v>3</v>
      </c>
      <c r="K150" s="14"/>
      <c r="L150" s="14">
        <v>1</v>
      </c>
      <c r="M150" s="8" t="s">
        <v>307</v>
      </c>
    </row>
    <row r="151" spans="1:13" x14ac:dyDescent="0.2">
      <c r="A151" s="9" t="str">
        <f t="shared" si="10"/>
        <v>2000/5末</v>
      </c>
      <c r="B151" s="9" t="str">
        <f t="shared" si="10"/>
        <v>平成12/5末</v>
      </c>
      <c r="C151" s="16">
        <v>149</v>
      </c>
      <c r="D151" s="16">
        <v>175</v>
      </c>
      <c r="E151" s="17" t="s">
        <v>626</v>
      </c>
      <c r="F151" s="16">
        <v>229</v>
      </c>
      <c r="G151" s="16"/>
      <c r="H151" s="16">
        <v>218</v>
      </c>
      <c r="I151" s="16"/>
      <c r="J151" s="16">
        <v>447</v>
      </c>
      <c r="K151" s="16"/>
      <c r="L151" s="16">
        <v>148</v>
      </c>
      <c r="M151" s="6" t="s">
        <v>307</v>
      </c>
    </row>
    <row r="152" spans="1:13" x14ac:dyDescent="0.2">
      <c r="A152" s="7" t="str">
        <f t="shared" si="10"/>
        <v>2000/5末</v>
      </c>
      <c r="B152" s="7" t="str">
        <f t="shared" si="10"/>
        <v>平成12/5末</v>
      </c>
      <c r="C152" s="14">
        <v>150</v>
      </c>
      <c r="D152" s="14">
        <v>176</v>
      </c>
      <c r="E152" s="15" t="s">
        <v>627</v>
      </c>
      <c r="F152" s="14">
        <v>144</v>
      </c>
      <c r="G152" s="14"/>
      <c r="H152" s="14">
        <v>157</v>
      </c>
      <c r="I152" s="14"/>
      <c r="J152" s="14">
        <v>301</v>
      </c>
      <c r="K152" s="14"/>
      <c r="L152" s="14">
        <v>96</v>
      </c>
      <c r="M152" s="8" t="s">
        <v>307</v>
      </c>
    </row>
    <row r="153" spans="1:13" x14ac:dyDescent="0.2">
      <c r="A153" s="9" t="str">
        <f t="shared" si="10"/>
        <v>2000/5末</v>
      </c>
      <c r="B153" s="9" t="str">
        <f t="shared" si="10"/>
        <v>平成12/5末</v>
      </c>
      <c r="C153" s="16">
        <v>151</v>
      </c>
      <c r="D153" s="16">
        <v>177</v>
      </c>
      <c r="E153" s="17" t="s">
        <v>191</v>
      </c>
      <c r="F153" s="16">
        <v>71</v>
      </c>
      <c r="G153" s="16"/>
      <c r="H153" s="16">
        <v>71</v>
      </c>
      <c r="I153" s="16"/>
      <c r="J153" s="16">
        <v>142</v>
      </c>
      <c r="K153" s="16"/>
      <c r="L153" s="16">
        <v>49</v>
      </c>
      <c r="M153" s="6" t="s">
        <v>307</v>
      </c>
    </row>
    <row r="154" spans="1:13" x14ac:dyDescent="0.2">
      <c r="A154" s="7" t="str">
        <f t="shared" si="10"/>
        <v>2000/5末</v>
      </c>
      <c r="B154" s="7" t="str">
        <f t="shared" si="10"/>
        <v>平成12/5末</v>
      </c>
      <c r="C154" s="14">
        <v>152</v>
      </c>
      <c r="D154" s="14">
        <v>178</v>
      </c>
      <c r="E154" s="15" t="s">
        <v>192</v>
      </c>
      <c r="F154" s="14">
        <v>63</v>
      </c>
      <c r="G154" s="14"/>
      <c r="H154" s="14">
        <v>67</v>
      </c>
      <c r="I154" s="14"/>
      <c r="J154" s="14">
        <v>130</v>
      </c>
      <c r="K154" s="14"/>
      <c r="L154" s="14">
        <v>44</v>
      </c>
      <c r="M154" s="8" t="s">
        <v>307</v>
      </c>
    </row>
    <row r="155" spans="1:13" x14ac:dyDescent="0.2">
      <c r="A155" s="9" t="str">
        <f t="shared" si="10"/>
        <v>2000/5末</v>
      </c>
      <c r="B155" s="9" t="str">
        <f t="shared" si="10"/>
        <v>平成12/5末</v>
      </c>
      <c r="C155" s="16">
        <v>153</v>
      </c>
      <c r="D155" s="16">
        <v>179</v>
      </c>
      <c r="E155" s="17" t="s">
        <v>193</v>
      </c>
      <c r="F155" s="16">
        <v>219</v>
      </c>
      <c r="G155" s="16"/>
      <c r="H155" s="16">
        <v>230</v>
      </c>
      <c r="I155" s="16"/>
      <c r="J155" s="16">
        <v>449</v>
      </c>
      <c r="K155" s="16"/>
      <c r="L155" s="16">
        <v>155</v>
      </c>
      <c r="M155" s="6" t="s">
        <v>307</v>
      </c>
    </row>
    <row r="156" spans="1:13" x14ac:dyDescent="0.2">
      <c r="A156" s="7" t="str">
        <f t="shared" si="10"/>
        <v>2000/5末</v>
      </c>
      <c r="B156" s="7" t="str">
        <f t="shared" si="10"/>
        <v>平成12/5末</v>
      </c>
      <c r="C156" s="14">
        <v>154</v>
      </c>
      <c r="D156" s="14">
        <v>180</v>
      </c>
      <c r="E156" s="15" t="s">
        <v>196</v>
      </c>
      <c r="F156" s="14">
        <v>137</v>
      </c>
      <c r="G156" s="14"/>
      <c r="H156" s="14">
        <v>155</v>
      </c>
      <c r="I156" s="14"/>
      <c r="J156" s="14">
        <v>292</v>
      </c>
      <c r="K156" s="14"/>
      <c r="L156" s="14">
        <v>69</v>
      </c>
      <c r="M156" s="8" t="s">
        <v>308</v>
      </c>
    </row>
    <row r="157" spans="1:13" x14ac:dyDescent="0.2">
      <c r="A157" s="9" t="str">
        <f t="shared" si="10"/>
        <v>2000/5末</v>
      </c>
      <c r="B157" s="9" t="str">
        <f t="shared" si="10"/>
        <v>平成12/5末</v>
      </c>
      <c r="C157" s="16">
        <v>155</v>
      </c>
      <c r="D157" s="16">
        <v>181</v>
      </c>
      <c r="E157" s="17" t="s">
        <v>197</v>
      </c>
      <c r="F157" s="16">
        <v>36</v>
      </c>
      <c r="G157" s="16"/>
      <c r="H157" s="16">
        <v>38</v>
      </c>
      <c r="I157" s="16"/>
      <c r="J157" s="16">
        <v>74</v>
      </c>
      <c r="K157" s="16"/>
      <c r="L157" s="16">
        <v>16</v>
      </c>
      <c r="M157" s="6" t="s">
        <v>308</v>
      </c>
    </row>
    <row r="158" spans="1:13" x14ac:dyDescent="0.2">
      <c r="A158" s="7" t="str">
        <f t="shared" si="10"/>
        <v>2000/5末</v>
      </c>
      <c r="B158" s="7" t="str">
        <f t="shared" si="10"/>
        <v>平成12/5末</v>
      </c>
      <c r="C158" s="14">
        <v>156</v>
      </c>
      <c r="D158" s="14">
        <v>182</v>
      </c>
      <c r="E158" s="15" t="s">
        <v>198</v>
      </c>
      <c r="F158" s="14">
        <v>0</v>
      </c>
      <c r="G158" s="14"/>
      <c r="H158" s="14">
        <v>0</v>
      </c>
      <c r="I158" s="14"/>
      <c r="J158" s="14">
        <v>0</v>
      </c>
      <c r="K158" s="14"/>
      <c r="L158" s="14">
        <v>0</v>
      </c>
      <c r="M158" s="8" t="s">
        <v>308</v>
      </c>
    </row>
    <row r="159" spans="1:13" x14ac:dyDescent="0.2">
      <c r="A159" s="9" t="str">
        <f t="shared" si="10"/>
        <v>2000/5末</v>
      </c>
      <c r="B159" s="9" t="str">
        <f t="shared" si="10"/>
        <v>平成12/5末</v>
      </c>
      <c r="C159" s="16">
        <v>157</v>
      </c>
      <c r="D159" s="16">
        <v>183</v>
      </c>
      <c r="E159" s="17" t="s">
        <v>199</v>
      </c>
      <c r="F159" s="16">
        <v>500</v>
      </c>
      <c r="G159" s="16"/>
      <c r="H159" s="16">
        <v>542</v>
      </c>
      <c r="I159" s="16"/>
      <c r="J159" s="16">
        <v>1042</v>
      </c>
      <c r="K159" s="16"/>
      <c r="L159" s="16">
        <v>279</v>
      </c>
      <c r="M159" s="6" t="s">
        <v>308</v>
      </c>
    </row>
    <row r="160" spans="1:13" x14ac:dyDescent="0.2">
      <c r="A160" s="7" t="str">
        <f t="shared" si="10"/>
        <v>2000/5末</v>
      </c>
      <c r="B160" s="7" t="str">
        <f t="shared" si="10"/>
        <v>平成12/5末</v>
      </c>
      <c r="C160" s="14">
        <v>158</v>
      </c>
      <c r="D160" s="14">
        <v>184</v>
      </c>
      <c r="E160" s="15" t="s">
        <v>200</v>
      </c>
      <c r="F160" s="14">
        <v>164</v>
      </c>
      <c r="G160" s="14"/>
      <c r="H160" s="14">
        <v>148</v>
      </c>
      <c r="I160" s="14"/>
      <c r="J160" s="14">
        <v>312</v>
      </c>
      <c r="K160" s="14"/>
      <c r="L160" s="14">
        <v>81</v>
      </c>
      <c r="M160" s="8" t="s">
        <v>308</v>
      </c>
    </row>
    <row r="161" spans="1:13" x14ac:dyDescent="0.2">
      <c r="A161" s="9" t="str">
        <f t="shared" si="10"/>
        <v>2000/5末</v>
      </c>
      <c r="B161" s="9" t="str">
        <f t="shared" si="10"/>
        <v>平成12/5末</v>
      </c>
      <c r="C161" s="16">
        <v>159</v>
      </c>
      <c r="D161" s="16">
        <v>185</v>
      </c>
      <c r="E161" s="17" t="s">
        <v>201</v>
      </c>
      <c r="F161" s="16">
        <v>137</v>
      </c>
      <c r="G161" s="16"/>
      <c r="H161" s="16">
        <v>144</v>
      </c>
      <c r="I161" s="16"/>
      <c r="J161" s="16">
        <v>281</v>
      </c>
      <c r="K161" s="16"/>
      <c r="L161" s="16">
        <v>80</v>
      </c>
      <c r="M161" s="6" t="s">
        <v>308</v>
      </c>
    </row>
    <row r="162" spans="1:13" x14ac:dyDescent="0.2">
      <c r="A162" s="7" t="str">
        <f t="shared" si="10"/>
        <v>2000/5末</v>
      </c>
      <c r="B162" s="7" t="str">
        <f t="shared" si="10"/>
        <v>平成12/5末</v>
      </c>
      <c r="C162" s="14">
        <v>160</v>
      </c>
      <c r="D162" s="14">
        <v>186</v>
      </c>
      <c r="E162" s="15" t="s">
        <v>202</v>
      </c>
      <c r="F162" s="14">
        <v>237</v>
      </c>
      <c r="G162" s="14"/>
      <c r="H162" s="14">
        <v>223</v>
      </c>
      <c r="I162" s="14"/>
      <c r="J162" s="14">
        <v>460</v>
      </c>
      <c r="K162" s="14"/>
      <c r="L162" s="14">
        <v>165</v>
      </c>
      <c r="M162" s="8" t="s">
        <v>308</v>
      </c>
    </row>
    <row r="163" spans="1:13" x14ac:dyDescent="0.2">
      <c r="A163" s="9" t="str">
        <f t="shared" si="10"/>
        <v>2000/5末</v>
      </c>
      <c r="B163" s="9" t="str">
        <f t="shared" si="10"/>
        <v>平成12/5末</v>
      </c>
      <c r="C163" s="16">
        <v>161</v>
      </c>
      <c r="D163" s="16">
        <v>187</v>
      </c>
      <c r="E163" s="17" t="s">
        <v>203</v>
      </c>
      <c r="F163" s="16">
        <v>204</v>
      </c>
      <c r="G163" s="16"/>
      <c r="H163" s="16">
        <v>191</v>
      </c>
      <c r="I163" s="16"/>
      <c r="J163" s="16">
        <v>395</v>
      </c>
      <c r="K163" s="16"/>
      <c r="L163" s="16">
        <v>132</v>
      </c>
      <c r="M163" s="6" t="s">
        <v>308</v>
      </c>
    </row>
    <row r="164" spans="1:13" x14ac:dyDescent="0.2">
      <c r="A164" s="7" t="str">
        <f t="shared" si="10"/>
        <v>2000/5末</v>
      </c>
      <c r="B164" s="7" t="str">
        <f t="shared" si="10"/>
        <v>平成12/5末</v>
      </c>
      <c r="C164" s="14">
        <v>162</v>
      </c>
      <c r="D164" s="14">
        <v>188</v>
      </c>
      <c r="E164" s="15" t="s">
        <v>204</v>
      </c>
      <c r="F164" s="14">
        <v>230</v>
      </c>
      <c r="G164" s="14"/>
      <c r="H164" s="14">
        <v>204</v>
      </c>
      <c r="I164" s="14"/>
      <c r="J164" s="14">
        <v>434</v>
      </c>
      <c r="K164" s="14"/>
      <c r="L164" s="14">
        <v>139</v>
      </c>
      <c r="M164" s="8" t="s">
        <v>308</v>
      </c>
    </row>
    <row r="165" spans="1:13" x14ac:dyDescent="0.2">
      <c r="A165" s="9" t="str">
        <f t="shared" ref="A165:B180" si="11">A164</f>
        <v>2000/5末</v>
      </c>
      <c r="B165" s="9" t="str">
        <f t="shared" si="11"/>
        <v>平成12/5末</v>
      </c>
      <c r="C165" s="16">
        <v>163</v>
      </c>
      <c r="D165" s="16">
        <v>189</v>
      </c>
      <c r="E165" s="17" t="s">
        <v>205</v>
      </c>
      <c r="F165" s="16">
        <v>88</v>
      </c>
      <c r="G165" s="16"/>
      <c r="H165" s="16">
        <v>89</v>
      </c>
      <c r="I165" s="16"/>
      <c r="J165" s="16">
        <v>177</v>
      </c>
      <c r="K165" s="16"/>
      <c r="L165" s="16">
        <v>50</v>
      </c>
      <c r="M165" s="6" t="s">
        <v>308</v>
      </c>
    </row>
    <row r="166" spans="1:13" x14ac:dyDescent="0.2">
      <c r="A166" s="7" t="str">
        <f t="shared" si="11"/>
        <v>2000/5末</v>
      </c>
      <c r="B166" s="7" t="str">
        <f t="shared" si="11"/>
        <v>平成12/5末</v>
      </c>
      <c r="C166" s="14">
        <v>164</v>
      </c>
      <c r="D166" s="14">
        <v>190</v>
      </c>
      <c r="E166" s="15" t="s">
        <v>206</v>
      </c>
      <c r="F166" s="14">
        <v>174</v>
      </c>
      <c r="G166" s="14"/>
      <c r="H166" s="14">
        <v>167</v>
      </c>
      <c r="I166" s="14"/>
      <c r="J166" s="14">
        <v>341</v>
      </c>
      <c r="K166" s="14"/>
      <c r="L166" s="14">
        <v>107</v>
      </c>
      <c r="M166" s="8" t="s">
        <v>308</v>
      </c>
    </row>
    <row r="167" spans="1:13" x14ac:dyDescent="0.2">
      <c r="A167" s="9" t="str">
        <f t="shared" si="11"/>
        <v>2000/5末</v>
      </c>
      <c r="B167" s="9" t="str">
        <f t="shared" si="11"/>
        <v>平成12/5末</v>
      </c>
      <c r="C167" s="16">
        <v>165</v>
      </c>
      <c r="D167" s="16">
        <v>192</v>
      </c>
      <c r="E167" s="17" t="s">
        <v>207</v>
      </c>
      <c r="F167" s="16">
        <v>380</v>
      </c>
      <c r="G167" s="16"/>
      <c r="H167" s="16">
        <v>367</v>
      </c>
      <c r="I167" s="16"/>
      <c r="J167" s="16">
        <v>747</v>
      </c>
      <c r="K167" s="16"/>
      <c r="L167" s="16">
        <v>213</v>
      </c>
      <c r="M167" s="6" t="s">
        <v>308</v>
      </c>
    </row>
    <row r="168" spans="1:13" x14ac:dyDescent="0.2">
      <c r="A168" s="7" t="str">
        <f t="shared" si="11"/>
        <v>2000/5末</v>
      </c>
      <c r="B168" s="7" t="str">
        <f t="shared" si="11"/>
        <v>平成12/5末</v>
      </c>
      <c r="C168" s="14">
        <v>166</v>
      </c>
      <c r="D168" s="14">
        <v>191</v>
      </c>
      <c r="E168" s="15" t="s">
        <v>208</v>
      </c>
      <c r="F168" s="14">
        <v>486</v>
      </c>
      <c r="G168" s="14"/>
      <c r="H168" s="14">
        <v>455</v>
      </c>
      <c r="I168" s="14"/>
      <c r="J168" s="14">
        <v>941</v>
      </c>
      <c r="K168" s="14"/>
      <c r="L168" s="14">
        <v>295</v>
      </c>
      <c r="M168" s="8" t="s">
        <v>308</v>
      </c>
    </row>
    <row r="169" spans="1:13" x14ac:dyDescent="0.2">
      <c r="A169" s="9" t="str">
        <f t="shared" si="11"/>
        <v>2000/5末</v>
      </c>
      <c r="B169" s="9" t="str">
        <f t="shared" si="11"/>
        <v>平成12/5末</v>
      </c>
      <c r="C169" s="16">
        <v>167</v>
      </c>
      <c r="D169" s="16">
        <v>240</v>
      </c>
      <c r="E169" s="17" t="s">
        <v>209</v>
      </c>
      <c r="F169" s="16">
        <v>95</v>
      </c>
      <c r="G169" s="16"/>
      <c r="H169" s="16">
        <v>112</v>
      </c>
      <c r="I169" s="16"/>
      <c r="J169" s="16">
        <v>207</v>
      </c>
      <c r="K169" s="16"/>
      <c r="L169" s="16">
        <v>58</v>
      </c>
      <c r="M169" s="6" t="s">
        <v>309</v>
      </c>
    </row>
    <row r="170" spans="1:13" x14ac:dyDescent="0.2">
      <c r="A170" s="7" t="str">
        <f t="shared" si="11"/>
        <v>2000/5末</v>
      </c>
      <c r="B170" s="7" t="str">
        <f t="shared" si="11"/>
        <v>平成12/5末</v>
      </c>
      <c r="C170" s="14">
        <v>168</v>
      </c>
      <c r="D170" s="14">
        <v>241</v>
      </c>
      <c r="E170" s="15" t="s">
        <v>210</v>
      </c>
      <c r="F170" s="14">
        <v>223</v>
      </c>
      <c r="G170" s="14"/>
      <c r="H170" s="14">
        <v>224</v>
      </c>
      <c r="I170" s="14"/>
      <c r="J170" s="14">
        <v>447</v>
      </c>
      <c r="K170" s="14"/>
      <c r="L170" s="14">
        <v>130</v>
      </c>
      <c r="M170" s="8" t="s">
        <v>309</v>
      </c>
    </row>
    <row r="171" spans="1:13" x14ac:dyDescent="0.2">
      <c r="A171" s="9" t="str">
        <f t="shared" si="11"/>
        <v>2000/5末</v>
      </c>
      <c r="B171" s="9" t="str">
        <f t="shared" si="11"/>
        <v>平成12/5末</v>
      </c>
      <c r="C171" s="16">
        <v>169</v>
      </c>
      <c r="D171" s="16">
        <v>242</v>
      </c>
      <c r="E171" s="17" t="s">
        <v>211</v>
      </c>
      <c r="F171" s="16">
        <v>85</v>
      </c>
      <c r="G171" s="16"/>
      <c r="H171" s="16">
        <v>91</v>
      </c>
      <c r="I171" s="16"/>
      <c r="J171" s="16">
        <v>176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2000/5末</v>
      </c>
      <c r="B172" s="7" t="str">
        <f t="shared" si="11"/>
        <v>平成12/5末</v>
      </c>
      <c r="C172" s="14">
        <v>170</v>
      </c>
      <c r="D172" s="14">
        <v>243</v>
      </c>
      <c r="E172" s="15" t="s">
        <v>212</v>
      </c>
      <c r="F172" s="14">
        <v>89</v>
      </c>
      <c r="G172" s="14"/>
      <c r="H172" s="14">
        <v>97</v>
      </c>
      <c r="I172" s="14"/>
      <c r="J172" s="14">
        <v>186</v>
      </c>
      <c r="K172" s="14"/>
      <c r="L172" s="14">
        <v>48</v>
      </c>
      <c r="M172" s="8" t="s">
        <v>309</v>
      </c>
    </row>
    <row r="173" spans="1:13" x14ac:dyDescent="0.2">
      <c r="A173" s="9" t="str">
        <f t="shared" si="11"/>
        <v>2000/5末</v>
      </c>
      <c r="B173" s="9" t="str">
        <f t="shared" si="11"/>
        <v>平成12/5末</v>
      </c>
      <c r="C173" s="16">
        <v>171</v>
      </c>
      <c r="D173" s="16">
        <v>244</v>
      </c>
      <c r="E173" s="17" t="s">
        <v>213</v>
      </c>
      <c r="F173" s="16">
        <v>52</v>
      </c>
      <c r="G173" s="16"/>
      <c r="H173" s="16">
        <v>46</v>
      </c>
      <c r="I173" s="16"/>
      <c r="J173" s="16">
        <v>98</v>
      </c>
      <c r="K173" s="16"/>
      <c r="L173" s="16">
        <v>28</v>
      </c>
      <c r="M173" s="6" t="s">
        <v>309</v>
      </c>
    </row>
    <row r="174" spans="1:13" x14ac:dyDescent="0.2">
      <c r="A174" s="7" t="str">
        <f t="shared" si="11"/>
        <v>2000/5末</v>
      </c>
      <c r="B174" s="7" t="str">
        <f t="shared" si="11"/>
        <v>平成12/5末</v>
      </c>
      <c r="C174" s="14">
        <v>172</v>
      </c>
      <c r="D174" s="14">
        <v>245</v>
      </c>
      <c r="E174" s="15" t="s">
        <v>214</v>
      </c>
      <c r="F174" s="14">
        <v>33</v>
      </c>
      <c r="G174" s="14"/>
      <c r="H174" s="14">
        <v>31</v>
      </c>
      <c r="I174" s="14"/>
      <c r="J174" s="14">
        <v>64</v>
      </c>
      <c r="K174" s="14"/>
      <c r="L174" s="14">
        <v>21</v>
      </c>
      <c r="M174" s="8" t="s">
        <v>309</v>
      </c>
    </row>
    <row r="175" spans="1:13" x14ac:dyDescent="0.2">
      <c r="A175" s="9" t="str">
        <f t="shared" si="11"/>
        <v>2000/5末</v>
      </c>
      <c r="B175" s="9" t="str">
        <f t="shared" si="11"/>
        <v>平成12/5末</v>
      </c>
      <c r="C175" s="16">
        <v>173</v>
      </c>
      <c r="D175" s="16">
        <v>246</v>
      </c>
      <c r="E175" s="17" t="s">
        <v>215</v>
      </c>
      <c r="F175" s="16">
        <v>0</v>
      </c>
      <c r="G175" s="16"/>
      <c r="H175" s="16">
        <v>0</v>
      </c>
      <c r="I175" s="16"/>
      <c r="J175" s="16">
        <v>0</v>
      </c>
      <c r="K175" s="16"/>
      <c r="L175" s="16">
        <v>0</v>
      </c>
      <c r="M175" s="6" t="s">
        <v>309</v>
      </c>
    </row>
    <row r="176" spans="1:13" x14ac:dyDescent="0.2">
      <c r="A176" s="7" t="str">
        <f t="shared" si="11"/>
        <v>2000/5末</v>
      </c>
      <c r="B176" s="7" t="str">
        <f t="shared" si="11"/>
        <v>平成12/5末</v>
      </c>
      <c r="C176" s="14">
        <v>174</v>
      </c>
      <c r="D176" s="14">
        <v>247</v>
      </c>
      <c r="E176" s="15" t="s">
        <v>216</v>
      </c>
      <c r="F176" s="14">
        <v>20</v>
      </c>
      <c r="G176" s="14"/>
      <c r="H176" s="14">
        <v>60</v>
      </c>
      <c r="I176" s="14"/>
      <c r="J176" s="14">
        <v>80</v>
      </c>
      <c r="K176" s="14"/>
      <c r="L176" s="14">
        <v>80</v>
      </c>
      <c r="M176" s="8" t="s">
        <v>309</v>
      </c>
    </row>
    <row r="177" spans="1:13" x14ac:dyDescent="0.2">
      <c r="A177" s="9" t="str">
        <f t="shared" si="11"/>
        <v>2000/5末</v>
      </c>
      <c r="B177" s="9" t="str">
        <f t="shared" si="11"/>
        <v>平成12/5末</v>
      </c>
      <c r="C177" s="16">
        <v>175</v>
      </c>
      <c r="D177" s="16">
        <v>100</v>
      </c>
      <c r="E177" s="17" t="s">
        <v>217</v>
      </c>
      <c r="F177" s="16">
        <v>168</v>
      </c>
      <c r="G177" s="16"/>
      <c r="H177" s="16">
        <v>179</v>
      </c>
      <c r="I177" s="16"/>
      <c r="J177" s="16">
        <v>347</v>
      </c>
      <c r="K177" s="16"/>
      <c r="L177" s="16">
        <v>94</v>
      </c>
      <c r="M177" s="6" t="s">
        <v>310</v>
      </c>
    </row>
    <row r="178" spans="1:13" x14ac:dyDescent="0.2">
      <c r="A178" s="7" t="str">
        <f t="shared" si="11"/>
        <v>2000/5末</v>
      </c>
      <c r="B178" s="7" t="str">
        <f t="shared" si="11"/>
        <v>平成12/5末</v>
      </c>
      <c r="C178" s="14">
        <v>176</v>
      </c>
      <c r="D178" s="14">
        <v>101</v>
      </c>
      <c r="E178" s="15" t="s">
        <v>218</v>
      </c>
      <c r="F178" s="14">
        <v>4</v>
      </c>
      <c r="G178" s="14"/>
      <c r="H178" s="14">
        <v>6</v>
      </c>
      <c r="I178" s="14"/>
      <c r="J178" s="14">
        <v>10</v>
      </c>
      <c r="K178" s="14"/>
      <c r="L178" s="14">
        <v>3</v>
      </c>
      <c r="M178" s="8" t="s">
        <v>310</v>
      </c>
    </row>
    <row r="179" spans="1:13" x14ac:dyDescent="0.2">
      <c r="A179" s="9" t="str">
        <f t="shared" si="11"/>
        <v>2000/5末</v>
      </c>
      <c r="B179" s="9" t="str">
        <f t="shared" si="11"/>
        <v>平成12/5末</v>
      </c>
      <c r="C179" s="16">
        <v>177</v>
      </c>
      <c r="D179" s="16">
        <v>102</v>
      </c>
      <c r="E179" s="17" t="s">
        <v>219</v>
      </c>
      <c r="F179" s="16">
        <v>0</v>
      </c>
      <c r="G179" s="16"/>
      <c r="H179" s="16">
        <v>0</v>
      </c>
      <c r="I179" s="16"/>
      <c r="J179" s="16">
        <v>0</v>
      </c>
      <c r="K179" s="16"/>
      <c r="L179" s="16">
        <v>0</v>
      </c>
      <c r="M179" s="6" t="s">
        <v>310</v>
      </c>
    </row>
    <row r="180" spans="1:13" x14ac:dyDescent="0.2">
      <c r="A180" s="7" t="str">
        <f t="shared" si="11"/>
        <v>2000/5末</v>
      </c>
      <c r="B180" s="7" t="str">
        <f t="shared" si="11"/>
        <v>平成12/5末</v>
      </c>
      <c r="C180" s="14">
        <v>178</v>
      </c>
      <c r="D180" s="14">
        <v>220</v>
      </c>
      <c r="E180" s="15" t="s">
        <v>221</v>
      </c>
      <c r="F180" s="14">
        <v>101</v>
      </c>
      <c r="G180" s="14"/>
      <c r="H180" s="14">
        <v>114</v>
      </c>
      <c r="I180" s="14"/>
      <c r="J180" s="14">
        <v>215</v>
      </c>
      <c r="K180" s="14"/>
      <c r="L180" s="14">
        <v>62</v>
      </c>
      <c r="M180" s="8" t="s">
        <v>311</v>
      </c>
    </row>
    <row r="181" spans="1:13" x14ac:dyDescent="0.2">
      <c r="A181" s="9" t="str">
        <f t="shared" ref="A181:B196" si="12">A180</f>
        <v>2000/5末</v>
      </c>
      <c r="B181" s="9" t="str">
        <f t="shared" si="12"/>
        <v>平成12/5末</v>
      </c>
      <c r="C181" s="16">
        <v>179</v>
      </c>
      <c r="D181" s="16">
        <v>221</v>
      </c>
      <c r="E181" s="17" t="s">
        <v>222</v>
      </c>
      <c r="F181" s="16">
        <v>184</v>
      </c>
      <c r="G181" s="16"/>
      <c r="H181" s="16">
        <v>218</v>
      </c>
      <c r="I181" s="16"/>
      <c r="J181" s="16">
        <v>402</v>
      </c>
      <c r="K181" s="16"/>
      <c r="L181" s="16">
        <v>113</v>
      </c>
      <c r="M181" s="6" t="s">
        <v>311</v>
      </c>
    </row>
    <row r="182" spans="1:13" x14ac:dyDescent="0.2">
      <c r="A182" s="7" t="str">
        <f t="shared" si="12"/>
        <v>2000/5末</v>
      </c>
      <c r="B182" s="7" t="str">
        <f t="shared" si="12"/>
        <v>平成12/5末</v>
      </c>
      <c r="C182" s="14">
        <v>180</v>
      </c>
      <c r="D182" s="14">
        <v>222</v>
      </c>
      <c r="E182" s="15" t="s">
        <v>223</v>
      </c>
      <c r="F182" s="14">
        <v>46</v>
      </c>
      <c r="G182" s="14"/>
      <c r="H182" s="14">
        <v>52</v>
      </c>
      <c r="I182" s="14"/>
      <c r="J182" s="14">
        <v>98</v>
      </c>
      <c r="K182" s="14"/>
      <c r="L182" s="14">
        <v>29</v>
      </c>
      <c r="M182" s="8" t="s">
        <v>311</v>
      </c>
    </row>
    <row r="183" spans="1:13" x14ac:dyDescent="0.2">
      <c r="A183" s="9" t="str">
        <f t="shared" si="12"/>
        <v>2000/5末</v>
      </c>
      <c r="B183" s="9" t="str">
        <f t="shared" si="12"/>
        <v>平成12/5末</v>
      </c>
      <c r="C183" s="16">
        <v>181</v>
      </c>
      <c r="D183" s="16">
        <v>223</v>
      </c>
      <c r="E183" s="17" t="s">
        <v>224</v>
      </c>
      <c r="F183" s="16">
        <v>287</v>
      </c>
      <c r="G183" s="16"/>
      <c r="H183" s="16">
        <v>315</v>
      </c>
      <c r="I183" s="16"/>
      <c r="J183" s="16">
        <v>602</v>
      </c>
      <c r="K183" s="16"/>
      <c r="L183" s="16">
        <v>168</v>
      </c>
      <c r="M183" s="6" t="s">
        <v>311</v>
      </c>
    </row>
    <row r="184" spans="1:13" x14ac:dyDescent="0.2">
      <c r="A184" s="7" t="str">
        <f t="shared" si="12"/>
        <v>2000/5末</v>
      </c>
      <c r="B184" s="7" t="str">
        <f t="shared" si="12"/>
        <v>平成12/5末</v>
      </c>
      <c r="C184" s="14">
        <v>182</v>
      </c>
      <c r="D184" s="14">
        <v>224</v>
      </c>
      <c r="E184" s="15" t="s">
        <v>225</v>
      </c>
      <c r="F184" s="14">
        <v>10</v>
      </c>
      <c r="G184" s="14"/>
      <c r="H184" s="14">
        <v>12</v>
      </c>
      <c r="I184" s="14"/>
      <c r="J184" s="14">
        <v>22</v>
      </c>
      <c r="K184" s="14"/>
      <c r="L184" s="14">
        <v>10</v>
      </c>
      <c r="M184" s="8" t="s">
        <v>311</v>
      </c>
    </row>
    <row r="185" spans="1:13" x14ac:dyDescent="0.2">
      <c r="A185" s="9" t="str">
        <f t="shared" si="12"/>
        <v>2000/5末</v>
      </c>
      <c r="B185" s="9" t="str">
        <f t="shared" si="12"/>
        <v>平成12/5末</v>
      </c>
      <c r="C185" s="16">
        <v>183</v>
      </c>
      <c r="D185" s="16">
        <v>225</v>
      </c>
      <c r="E185" s="17" t="s">
        <v>226</v>
      </c>
      <c r="F185" s="16">
        <v>0</v>
      </c>
      <c r="G185" s="16"/>
      <c r="H185" s="16">
        <v>0</v>
      </c>
      <c r="I185" s="16"/>
      <c r="J185" s="16">
        <v>0</v>
      </c>
      <c r="K185" s="16"/>
      <c r="L185" s="16">
        <v>0</v>
      </c>
      <c r="M185" s="6" t="s">
        <v>311</v>
      </c>
    </row>
    <row r="186" spans="1:13" x14ac:dyDescent="0.2">
      <c r="A186" s="7" t="str">
        <f t="shared" si="12"/>
        <v>2000/5末</v>
      </c>
      <c r="B186" s="7" t="str">
        <f t="shared" si="12"/>
        <v>平成12/5末</v>
      </c>
      <c r="C186" s="14">
        <v>184</v>
      </c>
      <c r="D186" s="14">
        <v>226</v>
      </c>
      <c r="E186" s="15" t="s">
        <v>227</v>
      </c>
      <c r="F186" s="14">
        <v>34</v>
      </c>
      <c r="G186" s="14"/>
      <c r="H186" s="14">
        <v>39</v>
      </c>
      <c r="I186" s="14"/>
      <c r="J186" s="14">
        <v>73</v>
      </c>
      <c r="K186" s="14"/>
      <c r="L186" s="14">
        <v>28</v>
      </c>
      <c r="M186" s="8" t="s">
        <v>311</v>
      </c>
    </row>
    <row r="187" spans="1:13" x14ac:dyDescent="0.2">
      <c r="A187" s="9" t="str">
        <f t="shared" si="12"/>
        <v>2000/5末</v>
      </c>
      <c r="B187" s="9" t="str">
        <f t="shared" si="12"/>
        <v>平成12/5末</v>
      </c>
      <c r="C187" s="16">
        <v>185</v>
      </c>
      <c r="D187" s="16">
        <v>227</v>
      </c>
      <c r="E187" s="17" t="s">
        <v>228</v>
      </c>
      <c r="F187" s="16">
        <v>4</v>
      </c>
      <c r="G187" s="16"/>
      <c r="H187" s="16">
        <v>7</v>
      </c>
      <c r="I187" s="16"/>
      <c r="J187" s="16">
        <v>11</v>
      </c>
      <c r="K187" s="16"/>
      <c r="L187" s="16">
        <v>4</v>
      </c>
      <c r="M187" s="6" t="s">
        <v>311</v>
      </c>
    </row>
    <row r="188" spans="1:13" x14ac:dyDescent="0.2">
      <c r="A188" s="7" t="str">
        <f t="shared" si="12"/>
        <v>2000/5末</v>
      </c>
      <c r="B188" s="7" t="str">
        <f t="shared" si="12"/>
        <v>平成12/5末</v>
      </c>
      <c r="C188" s="14">
        <v>186</v>
      </c>
      <c r="D188" s="14">
        <v>228</v>
      </c>
      <c r="E188" s="15" t="s">
        <v>229</v>
      </c>
      <c r="F188" s="14">
        <v>0</v>
      </c>
      <c r="G188" s="14"/>
      <c r="H188" s="14">
        <v>0</v>
      </c>
      <c r="I188" s="14"/>
      <c r="J188" s="14">
        <v>0</v>
      </c>
      <c r="K188" s="14"/>
      <c r="L188" s="14">
        <v>0</v>
      </c>
      <c r="M188" s="8" t="s">
        <v>311</v>
      </c>
    </row>
    <row r="189" spans="1:13" x14ac:dyDescent="0.2">
      <c r="A189" s="9" t="str">
        <f t="shared" si="12"/>
        <v>2000/5末</v>
      </c>
      <c r="B189" s="9" t="str">
        <f t="shared" si="12"/>
        <v>平成12/5末</v>
      </c>
      <c r="C189" s="16">
        <v>187</v>
      </c>
      <c r="D189" s="16">
        <v>230</v>
      </c>
      <c r="E189" s="17" t="s">
        <v>230</v>
      </c>
      <c r="F189" s="16">
        <v>34</v>
      </c>
      <c r="G189" s="16"/>
      <c r="H189" s="16">
        <v>37</v>
      </c>
      <c r="I189" s="16"/>
      <c r="J189" s="16">
        <v>71</v>
      </c>
      <c r="K189" s="16"/>
      <c r="L189" s="16">
        <v>20</v>
      </c>
      <c r="M189" s="6" t="s">
        <v>312</v>
      </c>
    </row>
    <row r="190" spans="1:13" x14ac:dyDescent="0.2">
      <c r="A190" s="7" t="str">
        <f t="shared" si="12"/>
        <v>2000/5末</v>
      </c>
      <c r="B190" s="7" t="str">
        <f t="shared" si="12"/>
        <v>平成12/5末</v>
      </c>
      <c r="C190" s="14">
        <v>188</v>
      </c>
      <c r="D190" s="14">
        <v>231</v>
      </c>
      <c r="E190" s="15" t="s">
        <v>231</v>
      </c>
      <c r="F190" s="14">
        <v>211</v>
      </c>
      <c r="G190" s="14"/>
      <c r="H190" s="14">
        <v>246</v>
      </c>
      <c r="I190" s="14"/>
      <c r="J190" s="14">
        <v>457</v>
      </c>
      <c r="K190" s="14"/>
      <c r="L190" s="14">
        <v>156</v>
      </c>
      <c r="M190" s="8" t="s">
        <v>312</v>
      </c>
    </row>
    <row r="191" spans="1:13" x14ac:dyDescent="0.2">
      <c r="A191" s="9" t="str">
        <f t="shared" si="12"/>
        <v>2000/5末</v>
      </c>
      <c r="B191" s="9" t="str">
        <f t="shared" si="12"/>
        <v>平成12/5末</v>
      </c>
      <c r="C191" s="16">
        <v>189</v>
      </c>
      <c r="D191" s="16">
        <v>232</v>
      </c>
      <c r="E191" s="17" t="s">
        <v>232</v>
      </c>
      <c r="F191" s="16">
        <v>106</v>
      </c>
      <c r="G191" s="16"/>
      <c r="H191" s="16">
        <v>127</v>
      </c>
      <c r="I191" s="16"/>
      <c r="J191" s="16">
        <v>233</v>
      </c>
      <c r="K191" s="16"/>
      <c r="L191" s="16">
        <v>92</v>
      </c>
      <c r="M191" s="6" t="s">
        <v>312</v>
      </c>
    </row>
    <row r="192" spans="1:13" x14ac:dyDescent="0.2">
      <c r="A192" s="7" t="str">
        <f t="shared" si="12"/>
        <v>2000/5末</v>
      </c>
      <c r="B192" s="7" t="str">
        <f t="shared" si="12"/>
        <v>平成12/5末</v>
      </c>
      <c r="C192" s="14">
        <v>190</v>
      </c>
      <c r="D192" s="14">
        <v>200</v>
      </c>
      <c r="E192" s="15" t="s">
        <v>685</v>
      </c>
      <c r="F192" s="14">
        <v>39</v>
      </c>
      <c r="G192" s="14"/>
      <c r="H192" s="14">
        <v>38</v>
      </c>
      <c r="I192" s="14"/>
      <c r="J192" s="14">
        <v>77</v>
      </c>
      <c r="K192" s="14"/>
      <c r="L192" s="14">
        <v>19</v>
      </c>
      <c r="M192" s="8" t="s">
        <v>313</v>
      </c>
    </row>
    <row r="193" spans="1:13" x14ac:dyDescent="0.2">
      <c r="A193" s="9" t="str">
        <f t="shared" si="12"/>
        <v>2000/5末</v>
      </c>
      <c r="B193" s="9" t="str">
        <f t="shared" si="12"/>
        <v>平成12/5末</v>
      </c>
      <c r="C193" s="16">
        <v>191</v>
      </c>
      <c r="D193" s="16">
        <v>201</v>
      </c>
      <c r="E193" s="17" t="s">
        <v>234</v>
      </c>
      <c r="F193" s="16">
        <v>83</v>
      </c>
      <c r="G193" s="16"/>
      <c r="H193" s="16">
        <v>101</v>
      </c>
      <c r="I193" s="16"/>
      <c r="J193" s="16">
        <v>184</v>
      </c>
      <c r="K193" s="16"/>
      <c r="L193" s="16">
        <v>43</v>
      </c>
      <c r="M193" s="6" t="s">
        <v>313</v>
      </c>
    </row>
    <row r="194" spans="1:13" x14ac:dyDescent="0.2">
      <c r="A194" s="7" t="str">
        <f t="shared" si="12"/>
        <v>2000/5末</v>
      </c>
      <c r="B194" s="7" t="str">
        <f t="shared" si="12"/>
        <v>平成12/5末</v>
      </c>
      <c r="C194" s="14">
        <v>192</v>
      </c>
      <c r="D194" s="14">
        <v>202</v>
      </c>
      <c r="E194" s="15" t="s">
        <v>235</v>
      </c>
      <c r="F194" s="14">
        <v>65</v>
      </c>
      <c r="G194" s="14"/>
      <c r="H194" s="14">
        <v>65</v>
      </c>
      <c r="I194" s="14"/>
      <c r="J194" s="14">
        <v>130</v>
      </c>
      <c r="K194" s="14"/>
      <c r="L194" s="14">
        <v>35</v>
      </c>
      <c r="M194" s="8" t="s">
        <v>313</v>
      </c>
    </row>
    <row r="195" spans="1:13" x14ac:dyDescent="0.2">
      <c r="A195" s="9" t="str">
        <f t="shared" si="12"/>
        <v>2000/5末</v>
      </c>
      <c r="B195" s="9" t="str">
        <f t="shared" si="12"/>
        <v>平成12/5末</v>
      </c>
      <c r="C195" s="16">
        <v>193</v>
      </c>
      <c r="D195" s="16">
        <v>203</v>
      </c>
      <c r="E195" s="17" t="s">
        <v>686</v>
      </c>
      <c r="F195" s="16">
        <v>255</v>
      </c>
      <c r="G195" s="16"/>
      <c r="H195" s="16">
        <v>266</v>
      </c>
      <c r="I195" s="16"/>
      <c r="J195" s="16">
        <v>521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2000/5末</v>
      </c>
      <c r="B196" s="7" t="str">
        <f t="shared" si="12"/>
        <v>平成12/5末</v>
      </c>
      <c r="C196" s="14">
        <v>194</v>
      </c>
      <c r="D196" s="14">
        <v>204</v>
      </c>
      <c r="E196" s="15" t="s">
        <v>237</v>
      </c>
      <c r="F196" s="14">
        <v>287</v>
      </c>
      <c r="G196" s="14"/>
      <c r="H196" s="14">
        <v>311</v>
      </c>
      <c r="I196" s="14"/>
      <c r="J196" s="14">
        <v>598</v>
      </c>
      <c r="K196" s="14"/>
      <c r="L196" s="14">
        <v>156</v>
      </c>
      <c r="M196" s="8" t="s">
        <v>313</v>
      </c>
    </row>
    <row r="197" spans="1:13" x14ac:dyDescent="0.2">
      <c r="A197" s="9" t="str">
        <f t="shared" ref="A197:B212" si="13">A196</f>
        <v>2000/5末</v>
      </c>
      <c r="B197" s="9" t="str">
        <f t="shared" si="13"/>
        <v>平成12/5末</v>
      </c>
      <c r="C197" s="16">
        <v>195</v>
      </c>
      <c r="D197" s="16">
        <v>205</v>
      </c>
      <c r="E197" s="17" t="s">
        <v>238</v>
      </c>
      <c r="F197" s="16">
        <v>149</v>
      </c>
      <c r="G197" s="16"/>
      <c r="H197" s="16">
        <v>143</v>
      </c>
      <c r="I197" s="16"/>
      <c r="J197" s="16">
        <v>292</v>
      </c>
      <c r="K197" s="16"/>
      <c r="L197" s="16">
        <v>77</v>
      </c>
      <c r="M197" s="6" t="s">
        <v>313</v>
      </c>
    </row>
    <row r="198" spans="1:13" x14ac:dyDescent="0.2">
      <c r="A198" s="7" t="str">
        <f t="shared" si="13"/>
        <v>2000/5末</v>
      </c>
      <c r="B198" s="7" t="str">
        <f t="shared" si="13"/>
        <v>平成12/5末</v>
      </c>
      <c r="C198" s="14">
        <v>196</v>
      </c>
      <c r="D198" s="14">
        <v>206</v>
      </c>
      <c r="E198" s="15" t="s">
        <v>239</v>
      </c>
      <c r="F198" s="14">
        <v>16</v>
      </c>
      <c r="G198" s="14"/>
      <c r="H198" s="14">
        <v>15</v>
      </c>
      <c r="I198" s="14"/>
      <c r="J198" s="14">
        <v>31</v>
      </c>
      <c r="K198" s="14"/>
      <c r="L198" s="14">
        <v>8</v>
      </c>
      <c r="M198" s="8" t="s">
        <v>313</v>
      </c>
    </row>
    <row r="199" spans="1:13" x14ac:dyDescent="0.2">
      <c r="A199" s="9" t="str">
        <f t="shared" si="13"/>
        <v>2000/5末</v>
      </c>
      <c r="B199" s="9" t="str">
        <f t="shared" si="13"/>
        <v>平成12/5末</v>
      </c>
      <c r="C199" s="16">
        <v>197</v>
      </c>
      <c r="D199" s="16">
        <v>207</v>
      </c>
      <c r="E199" s="17" t="s">
        <v>240</v>
      </c>
      <c r="F199" s="16">
        <v>0</v>
      </c>
      <c r="G199" s="16"/>
      <c r="H199" s="16">
        <v>1</v>
      </c>
      <c r="I199" s="16"/>
      <c r="J199" s="16">
        <v>1</v>
      </c>
      <c r="K199" s="16"/>
      <c r="L199" s="16">
        <v>1</v>
      </c>
      <c r="M199" s="6" t="s">
        <v>313</v>
      </c>
    </row>
    <row r="200" spans="1:13" x14ac:dyDescent="0.2">
      <c r="A200" s="7" t="str">
        <f t="shared" si="13"/>
        <v>2000/5末</v>
      </c>
      <c r="B200" s="7" t="str">
        <f t="shared" si="13"/>
        <v>平成12/5末</v>
      </c>
      <c r="C200" s="14">
        <v>198</v>
      </c>
      <c r="D200" s="14">
        <v>208</v>
      </c>
      <c r="E200" s="15" t="s">
        <v>241</v>
      </c>
      <c r="F200" s="14">
        <v>0</v>
      </c>
      <c r="G200" s="14"/>
      <c r="H200" s="14">
        <v>0</v>
      </c>
      <c r="I200" s="14"/>
      <c r="J200" s="14">
        <v>0</v>
      </c>
      <c r="K200" s="14"/>
      <c r="L200" s="14">
        <v>0</v>
      </c>
      <c r="M200" s="8" t="s">
        <v>313</v>
      </c>
    </row>
    <row r="201" spans="1:13" x14ac:dyDescent="0.2">
      <c r="A201" s="9" t="str">
        <f t="shared" si="13"/>
        <v>2000/5末</v>
      </c>
      <c r="B201" s="9" t="str">
        <f t="shared" si="13"/>
        <v>平成12/5末</v>
      </c>
      <c r="C201" s="16">
        <v>199</v>
      </c>
      <c r="D201" s="16">
        <v>209</v>
      </c>
      <c r="E201" s="17" t="s">
        <v>242</v>
      </c>
      <c r="F201" s="16">
        <v>23</v>
      </c>
      <c r="G201" s="16"/>
      <c r="H201" s="16">
        <v>25</v>
      </c>
      <c r="I201" s="16"/>
      <c r="J201" s="16">
        <v>48</v>
      </c>
      <c r="K201" s="16"/>
      <c r="L201" s="16">
        <v>14</v>
      </c>
      <c r="M201" s="6" t="s">
        <v>313</v>
      </c>
    </row>
    <row r="202" spans="1:13" x14ac:dyDescent="0.2">
      <c r="A202" s="7" t="str">
        <f t="shared" si="13"/>
        <v>2000/5末</v>
      </c>
      <c r="B202" s="7" t="str">
        <f t="shared" si="13"/>
        <v>平成12/5末</v>
      </c>
      <c r="C202" s="14">
        <v>200</v>
      </c>
      <c r="D202" s="14">
        <v>210</v>
      </c>
      <c r="E202" s="15" t="s">
        <v>681</v>
      </c>
      <c r="F202" s="14">
        <v>19</v>
      </c>
      <c r="G202" s="14"/>
      <c r="H202" s="14">
        <v>15</v>
      </c>
      <c r="I202" s="14"/>
      <c r="J202" s="14">
        <v>34</v>
      </c>
      <c r="K202" s="14"/>
      <c r="L202" s="14">
        <v>13</v>
      </c>
      <c r="M202" s="8" t="s">
        <v>313</v>
      </c>
    </row>
    <row r="203" spans="1:13" x14ac:dyDescent="0.2">
      <c r="A203" s="9" t="str">
        <f t="shared" si="13"/>
        <v>2000/5末</v>
      </c>
      <c r="B203" s="9" t="str">
        <f t="shared" si="13"/>
        <v>平成12/5末</v>
      </c>
      <c r="C203" s="16">
        <v>201</v>
      </c>
      <c r="D203" s="16">
        <v>211</v>
      </c>
      <c r="E203" s="17" t="s">
        <v>244</v>
      </c>
      <c r="F203" s="16">
        <v>8</v>
      </c>
      <c r="G203" s="16"/>
      <c r="H203" s="16">
        <v>12</v>
      </c>
      <c r="I203" s="16"/>
      <c r="J203" s="16">
        <v>20</v>
      </c>
      <c r="K203" s="16"/>
      <c r="L203" s="16">
        <v>10</v>
      </c>
      <c r="M203" s="6" t="s">
        <v>313</v>
      </c>
    </row>
    <row r="204" spans="1:13" x14ac:dyDescent="0.2">
      <c r="A204" s="7" t="str">
        <f t="shared" si="13"/>
        <v>2000/5末</v>
      </c>
      <c r="B204" s="7" t="str">
        <f t="shared" si="13"/>
        <v>平成12/5末</v>
      </c>
      <c r="C204" s="14">
        <v>202</v>
      </c>
      <c r="D204" s="14">
        <v>320</v>
      </c>
      <c r="E204" s="15" t="s">
        <v>245</v>
      </c>
      <c r="F204" s="14">
        <v>261</v>
      </c>
      <c r="G204" s="14"/>
      <c r="H204" s="14">
        <v>280</v>
      </c>
      <c r="I204" s="14"/>
      <c r="J204" s="14">
        <v>541</v>
      </c>
      <c r="K204" s="14"/>
      <c r="L204" s="14">
        <v>150</v>
      </c>
      <c r="M204" s="8" t="s">
        <v>314</v>
      </c>
    </row>
    <row r="205" spans="1:13" x14ac:dyDescent="0.2">
      <c r="A205" s="9" t="str">
        <f t="shared" si="13"/>
        <v>2000/5末</v>
      </c>
      <c r="B205" s="9" t="str">
        <f t="shared" si="13"/>
        <v>平成12/5末</v>
      </c>
      <c r="C205" s="16">
        <v>203</v>
      </c>
      <c r="D205" s="16">
        <v>322</v>
      </c>
      <c r="E205" s="17" t="s">
        <v>195</v>
      </c>
      <c r="F205" s="16">
        <v>43</v>
      </c>
      <c r="G205" s="16"/>
      <c r="H205" s="16">
        <v>47</v>
      </c>
      <c r="I205" s="16"/>
      <c r="J205" s="16">
        <v>90</v>
      </c>
      <c r="K205" s="16"/>
      <c r="L205" s="16">
        <v>23</v>
      </c>
      <c r="M205" s="6" t="s">
        <v>314</v>
      </c>
    </row>
    <row r="206" spans="1:13" x14ac:dyDescent="0.2">
      <c r="A206" s="7" t="str">
        <f t="shared" si="13"/>
        <v>2000/5末</v>
      </c>
      <c r="B206" s="7" t="str">
        <f t="shared" si="13"/>
        <v>平成12/5末</v>
      </c>
      <c r="C206" s="14">
        <v>204</v>
      </c>
      <c r="D206" s="14">
        <v>323</v>
      </c>
      <c r="E206" s="15" t="s">
        <v>246</v>
      </c>
      <c r="F206" s="14">
        <v>60</v>
      </c>
      <c r="G206" s="14"/>
      <c r="H206" s="14">
        <v>68</v>
      </c>
      <c r="I206" s="14"/>
      <c r="J206" s="14">
        <v>128</v>
      </c>
      <c r="K206" s="14"/>
      <c r="L206" s="14">
        <v>37</v>
      </c>
      <c r="M206" s="8" t="s">
        <v>314</v>
      </c>
    </row>
    <row r="207" spans="1:13" x14ac:dyDescent="0.2">
      <c r="A207" s="9" t="str">
        <f t="shared" si="13"/>
        <v>2000/5末</v>
      </c>
      <c r="B207" s="9" t="str">
        <f t="shared" si="13"/>
        <v>平成12/5末</v>
      </c>
      <c r="C207" s="16">
        <v>205</v>
      </c>
      <c r="D207" s="16">
        <v>324</v>
      </c>
      <c r="E207" s="17" t="s">
        <v>247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43</v>
      </c>
      <c r="M207" s="6" t="s">
        <v>314</v>
      </c>
    </row>
    <row r="208" spans="1:13" x14ac:dyDescent="0.2">
      <c r="A208" s="7" t="str">
        <f t="shared" si="13"/>
        <v>2000/5末</v>
      </c>
      <c r="B208" s="7" t="str">
        <f t="shared" si="13"/>
        <v>平成12/5末</v>
      </c>
      <c r="C208" s="14">
        <v>206</v>
      </c>
      <c r="D208" s="14">
        <v>325</v>
      </c>
      <c r="E208" s="15" t="s">
        <v>248</v>
      </c>
      <c r="F208" s="14">
        <v>53</v>
      </c>
      <c r="G208" s="14"/>
      <c r="H208" s="14">
        <v>62</v>
      </c>
      <c r="I208" s="14"/>
      <c r="J208" s="14">
        <v>115</v>
      </c>
      <c r="K208" s="14"/>
      <c r="L208" s="14">
        <v>36</v>
      </c>
      <c r="M208" s="8" t="s">
        <v>314</v>
      </c>
    </row>
    <row r="209" spans="1:13" x14ac:dyDescent="0.2">
      <c r="A209" s="9" t="str">
        <f t="shared" si="13"/>
        <v>2000/5末</v>
      </c>
      <c r="B209" s="9" t="str">
        <f t="shared" si="13"/>
        <v>平成12/5末</v>
      </c>
      <c r="C209" s="16">
        <v>207</v>
      </c>
      <c r="D209" s="16">
        <v>327</v>
      </c>
      <c r="E209" s="17" t="s">
        <v>249</v>
      </c>
      <c r="F209" s="16">
        <v>210</v>
      </c>
      <c r="G209" s="16"/>
      <c r="H209" s="16">
        <v>197</v>
      </c>
      <c r="I209" s="16"/>
      <c r="J209" s="16">
        <v>407</v>
      </c>
      <c r="K209" s="16"/>
      <c r="L209" s="16">
        <v>117</v>
      </c>
      <c r="M209" s="6" t="s">
        <v>314</v>
      </c>
    </row>
    <row r="210" spans="1:13" x14ac:dyDescent="0.2">
      <c r="A210" s="7" t="str">
        <f t="shared" si="13"/>
        <v>2000/5末</v>
      </c>
      <c r="B210" s="7" t="str">
        <f t="shared" si="13"/>
        <v>平成12/5末</v>
      </c>
      <c r="C210" s="14">
        <v>208</v>
      </c>
      <c r="D210" s="14">
        <v>328</v>
      </c>
      <c r="E210" s="15" t="s">
        <v>250</v>
      </c>
      <c r="F210" s="14">
        <v>58</v>
      </c>
      <c r="G210" s="14"/>
      <c r="H210" s="14">
        <v>70</v>
      </c>
      <c r="I210" s="14"/>
      <c r="J210" s="14">
        <v>128</v>
      </c>
      <c r="K210" s="14"/>
      <c r="L210" s="14">
        <v>38</v>
      </c>
      <c r="M210" s="8" t="s">
        <v>314</v>
      </c>
    </row>
    <row r="211" spans="1:13" x14ac:dyDescent="0.2">
      <c r="A211" s="9" t="str">
        <f t="shared" si="13"/>
        <v>2000/5末</v>
      </c>
      <c r="B211" s="9" t="str">
        <f t="shared" si="13"/>
        <v>平成12/5末</v>
      </c>
      <c r="C211" s="16">
        <v>209</v>
      </c>
      <c r="D211" s="16">
        <v>329</v>
      </c>
      <c r="E211" s="17" t="s">
        <v>251</v>
      </c>
      <c r="F211" s="16">
        <v>58</v>
      </c>
      <c r="G211" s="16"/>
      <c r="H211" s="16">
        <v>65</v>
      </c>
      <c r="I211" s="16"/>
      <c r="J211" s="16">
        <v>123</v>
      </c>
      <c r="K211" s="16"/>
      <c r="L211" s="16">
        <v>29</v>
      </c>
      <c r="M211" s="6" t="s">
        <v>314</v>
      </c>
    </row>
    <row r="212" spans="1:13" x14ac:dyDescent="0.2">
      <c r="A212" s="7" t="str">
        <f t="shared" si="13"/>
        <v>2000/5末</v>
      </c>
      <c r="B212" s="7" t="str">
        <f t="shared" si="13"/>
        <v>平成12/5末</v>
      </c>
      <c r="C212" s="14">
        <v>210</v>
      </c>
      <c r="D212" s="14">
        <v>331</v>
      </c>
      <c r="E212" s="15" t="s">
        <v>252</v>
      </c>
      <c r="F212" s="14">
        <v>82</v>
      </c>
      <c r="G212" s="14"/>
      <c r="H212" s="14">
        <v>67</v>
      </c>
      <c r="I212" s="14"/>
      <c r="J212" s="14">
        <v>149</v>
      </c>
      <c r="K212" s="14"/>
      <c r="L212" s="14">
        <v>41</v>
      </c>
      <c r="M212" s="8" t="s">
        <v>314</v>
      </c>
    </row>
    <row r="213" spans="1:13" x14ac:dyDescent="0.2">
      <c r="A213" s="9" t="str">
        <f t="shared" ref="A213:B228" si="14">A212</f>
        <v>2000/5末</v>
      </c>
      <c r="B213" s="9" t="str">
        <f t="shared" si="14"/>
        <v>平成12/5末</v>
      </c>
      <c r="C213" s="16">
        <v>211</v>
      </c>
      <c r="D213" s="16">
        <v>332</v>
      </c>
      <c r="E213" s="17" t="s">
        <v>253</v>
      </c>
      <c r="F213" s="16">
        <v>133</v>
      </c>
      <c r="G213" s="16"/>
      <c r="H213" s="16">
        <v>143</v>
      </c>
      <c r="I213" s="16"/>
      <c r="J213" s="16">
        <v>276</v>
      </c>
      <c r="K213" s="16"/>
      <c r="L213" s="16">
        <v>76</v>
      </c>
      <c r="M213" s="6" t="s">
        <v>314</v>
      </c>
    </row>
    <row r="214" spans="1:13" x14ac:dyDescent="0.2">
      <c r="A214" s="7" t="str">
        <f t="shared" si="14"/>
        <v>2000/5末</v>
      </c>
      <c r="B214" s="7" t="str">
        <f t="shared" si="14"/>
        <v>平成12/5末</v>
      </c>
      <c r="C214" s="14">
        <v>212</v>
      </c>
      <c r="D214" s="14">
        <v>333</v>
      </c>
      <c r="E214" s="15" t="s">
        <v>254</v>
      </c>
      <c r="F214" s="14">
        <v>158</v>
      </c>
      <c r="G214" s="14"/>
      <c r="H214" s="14">
        <v>170</v>
      </c>
      <c r="I214" s="14"/>
      <c r="J214" s="14">
        <v>328</v>
      </c>
      <c r="K214" s="14"/>
      <c r="L214" s="14">
        <v>84</v>
      </c>
      <c r="M214" s="8" t="s">
        <v>314</v>
      </c>
    </row>
    <row r="215" spans="1:13" x14ac:dyDescent="0.2">
      <c r="A215" s="9" t="str">
        <f t="shared" si="14"/>
        <v>2000/5末</v>
      </c>
      <c r="B215" s="9" t="str">
        <f t="shared" si="14"/>
        <v>平成12/5末</v>
      </c>
      <c r="C215" s="16">
        <v>213</v>
      </c>
      <c r="D215" s="16">
        <v>334</v>
      </c>
      <c r="E215" s="17" t="s">
        <v>255</v>
      </c>
      <c r="F215" s="16">
        <v>127</v>
      </c>
      <c r="G215" s="16"/>
      <c r="H215" s="16">
        <v>131</v>
      </c>
      <c r="I215" s="16"/>
      <c r="J215" s="16">
        <v>258</v>
      </c>
      <c r="K215" s="16"/>
      <c r="L215" s="16">
        <v>80</v>
      </c>
      <c r="M215" s="6" t="s">
        <v>314</v>
      </c>
    </row>
    <row r="216" spans="1:13" x14ac:dyDescent="0.2">
      <c r="A216" s="7" t="str">
        <f t="shared" si="14"/>
        <v>2000/5末</v>
      </c>
      <c r="B216" s="7" t="str">
        <f t="shared" si="14"/>
        <v>平成12/5末</v>
      </c>
      <c r="C216" s="14">
        <v>214</v>
      </c>
      <c r="D216" s="14">
        <v>335</v>
      </c>
      <c r="E216" s="15" t="s">
        <v>256</v>
      </c>
      <c r="F216" s="14">
        <v>174</v>
      </c>
      <c r="G216" s="14"/>
      <c r="H216" s="14">
        <v>189</v>
      </c>
      <c r="I216" s="14"/>
      <c r="J216" s="14">
        <v>363</v>
      </c>
      <c r="K216" s="14"/>
      <c r="L216" s="14">
        <v>102</v>
      </c>
      <c r="M216" s="8" t="s">
        <v>314</v>
      </c>
    </row>
    <row r="217" spans="1:13" x14ac:dyDescent="0.2">
      <c r="A217" s="9" t="str">
        <f t="shared" si="14"/>
        <v>2000/5末</v>
      </c>
      <c r="B217" s="9" t="str">
        <f t="shared" si="14"/>
        <v>平成12/5末</v>
      </c>
      <c r="C217" s="16">
        <v>215</v>
      </c>
      <c r="D217" s="16">
        <v>336</v>
      </c>
      <c r="E217" s="17" t="s">
        <v>257</v>
      </c>
      <c r="F217" s="16">
        <v>193</v>
      </c>
      <c r="G217" s="16"/>
      <c r="H217" s="16">
        <v>212</v>
      </c>
      <c r="I217" s="16"/>
      <c r="J217" s="16">
        <v>405</v>
      </c>
      <c r="K217" s="16"/>
      <c r="L217" s="16">
        <v>117</v>
      </c>
      <c r="M217" s="6" t="s">
        <v>314</v>
      </c>
    </row>
    <row r="218" spans="1:13" x14ac:dyDescent="0.2">
      <c r="A218" s="7" t="str">
        <f t="shared" si="14"/>
        <v>2000/5末</v>
      </c>
      <c r="B218" s="7" t="str">
        <f t="shared" si="14"/>
        <v>平成12/5末</v>
      </c>
      <c r="C218" s="14">
        <v>216</v>
      </c>
      <c r="D218" s="14">
        <v>338</v>
      </c>
      <c r="E218" s="15" t="s">
        <v>160</v>
      </c>
      <c r="F218" s="14">
        <v>46</v>
      </c>
      <c r="G218" s="14"/>
      <c r="H218" s="14">
        <v>52</v>
      </c>
      <c r="I218" s="14"/>
      <c r="J218" s="14">
        <v>98</v>
      </c>
      <c r="K218" s="14"/>
      <c r="L218" s="14">
        <v>28</v>
      </c>
      <c r="M218" s="8" t="s">
        <v>314</v>
      </c>
    </row>
    <row r="219" spans="1:13" x14ac:dyDescent="0.2">
      <c r="A219" s="9" t="str">
        <f t="shared" si="14"/>
        <v>2000/5末</v>
      </c>
      <c r="B219" s="9" t="str">
        <f t="shared" si="14"/>
        <v>平成12/5末</v>
      </c>
      <c r="C219" s="16">
        <v>217</v>
      </c>
      <c r="D219" s="16">
        <v>339</v>
      </c>
      <c r="E219" s="17" t="s">
        <v>258</v>
      </c>
      <c r="F219" s="16">
        <v>32</v>
      </c>
      <c r="G219" s="16"/>
      <c r="H219" s="16">
        <v>43</v>
      </c>
      <c r="I219" s="16"/>
      <c r="J219" s="16">
        <v>75</v>
      </c>
      <c r="K219" s="16"/>
      <c r="L219" s="16">
        <v>22</v>
      </c>
      <c r="M219" s="6" t="s">
        <v>314</v>
      </c>
    </row>
    <row r="220" spans="1:13" x14ac:dyDescent="0.2">
      <c r="A220" s="7" t="str">
        <f t="shared" si="14"/>
        <v>2000/5末</v>
      </c>
      <c r="B220" s="7" t="str">
        <f t="shared" si="14"/>
        <v>平成12/5末</v>
      </c>
      <c r="C220" s="14">
        <v>218</v>
      </c>
      <c r="D220" s="14">
        <v>340</v>
      </c>
      <c r="E220" s="15" t="s">
        <v>259</v>
      </c>
      <c r="F220" s="14">
        <v>109</v>
      </c>
      <c r="G220" s="14"/>
      <c r="H220" s="14">
        <v>120</v>
      </c>
      <c r="I220" s="14"/>
      <c r="J220" s="14">
        <v>229</v>
      </c>
      <c r="K220" s="14"/>
      <c r="L220" s="14">
        <v>62</v>
      </c>
      <c r="M220" s="8" t="s">
        <v>314</v>
      </c>
    </row>
    <row r="221" spans="1:13" x14ac:dyDescent="0.2">
      <c r="A221" s="9" t="str">
        <f t="shared" si="14"/>
        <v>2000/5末</v>
      </c>
      <c r="B221" s="9" t="str">
        <f t="shared" si="14"/>
        <v>平成12/5末</v>
      </c>
      <c r="C221" s="16">
        <v>219</v>
      </c>
      <c r="D221" s="16">
        <v>341</v>
      </c>
      <c r="E221" s="17" t="s">
        <v>260</v>
      </c>
      <c r="F221" s="16">
        <v>93</v>
      </c>
      <c r="G221" s="16"/>
      <c r="H221" s="16">
        <v>110</v>
      </c>
      <c r="I221" s="16"/>
      <c r="J221" s="16">
        <v>203</v>
      </c>
      <c r="K221" s="16"/>
      <c r="L221" s="16">
        <v>61</v>
      </c>
      <c r="M221" s="6" t="s">
        <v>314</v>
      </c>
    </row>
    <row r="222" spans="1:13" x14ac:dyDescent="0.2">
      <c r="A222" s="7" t="str">
        <f t="shared" si="14"/>
        <v>2000/5末</v>
      </c>
      <c r="B222" s="7" t="str">
        <f t="shared" si="14"/>
        <v>平成12/5末</v>
      </c>
      <c r="C222" s="14">
        <v>220</v>
      </c>
      <c r="D222" s="14">
        <v>343</v>
      </c>
      <c r="E222" s="15" t="s">
        <v>261</v>
      </c>
      <c r="F222" s="14">
        <v>47</v>
      </c>
      <c r="G222" s="14"/>
      <c r="H222" s="14">
        <v>54</v>
      </c>
      <c r="I222" s="14"/>
      <c r="J222" s="14">
        <v>101</v>
      </c>
      <c r="K222" s="14"/>
      <c r="L222" s="14">
        <v>32</v>
      </c>
      <c r="M222" s="8" t="s">
        <v>314</v>
      </c>
    </row>
    <row r="223" spans="1:13" x14ac:dyDescent="0.2">
      <c r="A223" s="9" t="str">
        <f t="shared" si="14"/>
        <v>2000/5末</v>
      </c>
      <c r="B223" s="9" t="str">
        <f t="shared" si="14"/>
        <v>平成12/5末</v>
      </c>
      <c r="C223" s="16">
        <v>221</v>
      </c>
      <c r="D223" s="16">
        <v>344</v>
      </c>
      <c r="E223" s="17" t="s">
        <v>262</v>
      </c>
      <c r="F223" s="16">
        <v>0</v>
      </c>
      <c r="G223" s="16"/>
      <c r="H223" s="16">
        <v>0</v>
      </c>
      <c r="I223" s="16"/>
      <c r="J223" s="16">
        <v>0</v>
      </c>
      <c r="K223" s="16"/>
      <c r="L223" s="16">
        <v>0</v>
      </c>
      <c r="M223" s="6" t="s">
        <v>314</v>
      </c>
    </row>
    <row r="224" spans="1:13" x14ac:dyDescent="0.2">
      <c r="A224" s="7" t="str">
        <f t="shared" si="14"/>
        <v>2000/5末</v>
      </c>
      <c r="B224" s="7" t="str">
        <f t="shared" si="14"/>
        <v>平成12/5末</v>
      </c>
      <c r="C224" s="14">
        <v>222</v>
      </c>
      <c r="D224" s="14">
        <v>345</v>
      </c>
      <c r="E224" s="15" t="s">
        <v>263</v>
      </c>
      <c r="F224" s="14">
        <v>2</v>
      </c>
      <c r="G224" s="14"/>
      <c r="H224" s="14">
        <v>6</v>
      </c>
      <c r="I224" s="14"/>
      <c r="J224" s="14">
        <v>8</v>
      </c>
      <c r="K224" s="14"/>
      <c r="L224" s="14">
        <v>2</v>
      </c>
      <c r="M224" s="8" t="s">
        <v>314</v>
      </c>
    </row>
    <row r="225" spans="1:13" x14ac:dyDescent="0.2">
      <c r="A225" s="9" t="str">
        <f t="shared" si="14"/>
        <v>2000/5末</v>
      </c>
      <c r="B225" s="9" t="str">
        <f t="shared" si="14"/>
        <v>平成12/5末</v>
      </c>
      <c r="C225" s="16">
        <v>223</v>
      </c>
      <c r="D225" s="16">
        <v>346</v>
      </c>
      <c r="E225" s="17" t="s">
        <v>264</v>
      </c>
      <c r="F225" s="16">
        <v>10</v>
      </c>
      <c r="G225" s="16"/>
      <c r="H225" s="16">
        <v>9</v>
      </c>
      <c r="I225" s="16"/>
      <c r="J225" s="16">
        <v>19</v>
      </c>
      <c r="K225" s="16"/>
      <c r="L225" s="16">
        <v>7</v>
      </c>
      <c r="M225" s="6" t="s">
        <v>314</v>
      </c>
    </row>
    <row r="226" spans="1:13" x14ac:dyDescent="0.2">
      <c r="A226" s="7" t="str">
        <f t="shared" si="14"/>
        <v>2000/5末</v>
      </c>
      <c r="B226" s="7" t="str">
        <f t="shared" si="14"/>
        <v>平成12/5末</v>
      </c>
      <c r="C226" s="14">
        <v>224</v>
      </c>
      <c r="D226" s="14">
        <v>347</v>
      </c>
      <c r="E226" s="15" t="s">
        <v>265</v>
      </c>
      <c r="F226" s="14">
        <v>7</v>
      </c>
      <c r="G226" s="14"/>
      <c r="H226" s="14">
        <v>10</v>
      </c>
      <c r="I226" s="14"/>
      <c r="J226" s="14">
        <v>17</v>
      </c>
      <c r="K226" s="14"/>
      <c r="L226" s="14">
        <v>6</v>
      </c>
      <c r="M226" s="8" t="s">
        <v>314</v>
      </c>
    </row>
    <row r="227" spans="1:13" x14ac:dyDescent="0.2">
      <c r="A227" s="9" t="str">
        <f t="shared" si="14"/>
        <v>2000/5末</v>
      </c>
      <c r="B227" s="9" t="str">
        <f t="shared" si="14"/>
        <v>平成12/5末</v>
      </c>
      <c r="C227" s="16">
        <v>225</v>
      </c>
      <c r="D227" s="16">
        <v>348</v>
      </c>
      <c r="E227" s="17" t="s">
        <v>266</v>
      </c>
      <c r="F227" s="16">
        <v>75</v>
      </c>
      <c r="G227" s="16"/>
      <c r="H227" s="16">
        <v>79</v>
      </c>
      <c r="I227" s="16"/>
      <c r="J227" s="16">
        <v>154</v>
      </c>
      <c r="K227" s="16"/>
      <c r="L227" s="16">
        <v>39</v>
      </c>
      <c r="M227" s="6" t="s">
        <v>314</v>
      </c>
    </row>
    <row r="228" spans="1:13" x14ac:dyDescent="0.2">
      <c r="A228" s="7" t="str">
        <f t="shared" si="14"/>
        <v>2000/5末</v>
      </c>
      <c r="B228" s="7" t="str">
        <f t="shared" si="14"/>
        <v>平成12/5末</v>
      </c>
      <c r="C228" s="14">
        <v>226</v>
      </c>
      <c r="D228" s="14">
        <v>349</v>
      </c>
      <c r="E228" s="15" t="s">
        <v>267</v>
      </c>
      <c r="F228" s="14">
        <v>6</v>
      </c>
      <c r="G228" s="14"/>
      <c r="H228" s="14">
        <v>8</v>
      </c>
      <c r="I228" s="14"/>
      <c r="J228" s="14">
        <v>14</v>
      </c>
      <c r="K228" s="14"/>
      <c r="L228" s="14">
        <v>3</v>
      </c>
      <c r="M228" s="8" t="s">
        <v>314</v>
      </c>
    </row>
    <row r="229" spans="1:13" x14ac:dyDescent="0.2">
      <c r="A229" s="9" t="str">
        <f t="shared" ref="A229:B244" si="15">A228</f>
        <v>2000/5末</v>
      </c>
      <c r="B229" s="9" t="str">
        <f t="shared" si="15"/>
        <v>平成12/5末</v>
      </c>
      <c r="C229" s="16">
        <v>227</v>
      </c>
      <c r="D229" s="16">
        <v>250</v>
      </c>
      <c r="E229" s="17" t="s">
        <v>268</v>
      </c>
      <c r="F229" s="16">
        <v>150</v>
      </c>
      <c r="G229" s="16"/>
      <c r="H229" s="16">
        <v>178</v>
      </c>
      <c r="I229" s="16"/>
      <c r="J229" s="16">
        <v>328</v>
      </c>
      <c r="K229" s="16"/>
      <c r="L229" s="16">
        <v>84</v>
      </c>
      <c r="M229" s="6" t="s">
        <v>315</v>
      </c>
    </row>
    <row r="230" spans="1:13" x14ac:dyDescent="0.2">
      <c r="A230" s="7" t="str">
        <f t="shared" si="15"/>
        <v>2000/5末</v>
      </c>
      <c r="B230" s="7" t="str">
        <f t="shared" si="15"/>
        <v>平成12/5末</v>
      </c>
      <c r="C230" s="14">
        <v>228</v>
      </c>
      <c r="D230" s="14">
        <v>251</v>
      </c>
      <c r="E230" s="15" t="s">
        <v>269</v>
      </c>
      <c r="F230" s="14">
        <v>80</v>
      </c>
      <c r="G230" s="14"/>
      <c r="H230" s="14">
        <v>97</v>
      </c>
      <c r="I230" s="14"/>
      <c r="J230" s="14">
        <v>177</v>
      </c>
      <c r="K230" s="14"/>
      <c r="L230" s="14">
        <v>45</v>
      </c>
      <c r="M230" s="8" t="s">
        <v>315</v>
      </c>
    </row>
    <row r="231" spans="1:13" x14ac:dyDescent="0.2">
      <c r="A231" s="9" t="str">
        <f t="shared" si="15"/>
        <v>2000/5末</v>
      </c>
      <c r="B231" s="9" t="str">
        <f t="shared" si="15"/>
        <v>平成12/5末</v>
      </c>
      <c r="C231" s="16">
        <v>229</v>
      </c>
      <c r="D231" s="16">
        <v>252</v>
      </c>
      <c r="E231" s="17" t="s">
        <v>270</v>
      </c>
      <c r="F231" s="16">
        <v>139</v>
      </c>
      <c r="G231" s="16"/>
      <c r="H231" s="16">
        <v>166</v>
      </c>
      <c r="I231" s="16"/>
      <c r="J231" s="16">
        <v>305</v>
      </c>
      <c r="K231" s="16"/>
      <c r="L231" s="16">
        <v>79</v>
      </c>
      <c r="M231" s="6" t="s">
        <v>315</v>
      </c>
    </row>
    <row r="232" spans="1:13" x14ac:dyDescent="0.2">
      <c r="A232" s="7" t="str">
        <f t="shared" si="15"/>
        <v>2000/5末</v>
      </c>
      <c r="B232" s="7" t="str">
        <f t="shared" si="15"/>
        <v>平成12/5末</v>
      </c>
      <c r="C232" s="14">
        <v>230</v>
      </c>
      <c r="D232" s="14">
        <v>253</v>
      </c>
      <c r="E232" s="15" t="s">
        <v>271</v>
      </c>
      <c r="F232" s="14">
        <v>165</v>
      </c>
      <c r="G232" s="14"/>
      <c r="H232" s="14">
        <v>175</v>
      </c>
      <c r="I232" s="14"/>
      <c r="J232" s="14">
        <v>340</v>
      </c>
      <c r="K232" s="14"/>
      <c r="L232" s="14">
        <v>96</v>
      </c>
      <c r="M232" s="8" t="s">
        <v>315</v>
      </c>
    </row>
    <row r="233" spans="1:13" x14ac:dyDescent="0.2">
      <c r="A233" s="9" t="str">
        <f t="shared" si="15"/>
        <v>2000/5末</v>
      </c>
      <c r="B233" s="9" t="str">
        <f t="shared" si="15"/>
        <v>平成12/5末</v>
      </c>
      <c r="C233" s="16">
        <v>231</v>
      </c>
      <c r="D233" s="16">
        <v>254</v>
      </c>
      <c r="E233" s="17" t="s">
        <v>272</v>
      </c>
      <c r="F233" s="16">
        <v>84</v>
      </c>
      <c r="G233" s="16"/>
      <c r="H233" s="16">
        <v>114</v>
      </c>
      <c r="I233" s="16"/>
      <c r="J233" s="16">
        <v>198</v>
      </c>
      <c r="K233" s="16"/>
      <c r="L233" s="16">
        <v>54</v>
      </c>
      <c r="M233" s="6" t="s">
        <v>315</v>
      </c>
    </row>
    <row r="234" spans="1:13" x14ac:dyDescent="0.2">
      <c r="A234" s="7" t="str">
        <f t="shared" si="15"/>
        <v>2000/5末</v>
      </c>
      <c r="B234" s="7" t="str">
        <f t="shared" si="15"/>
        <v>平成12/5末</v>
      </c>
      <c r="C234" s="14">
        <v>232</v>
      </c>
      <c r="D234" s="14">
        <v>255</v>
      </c>
      <c r="E234" s="15" t="s">
        <v>558</v>
      </c>
      <c r="F234" s="14">
        <v>39</v>
      </c>
      <c r="G234" s="14"/>
      <c r="H234" s="14">
        <v>41</v>
      </c>
      <c r="I234" s="14"/>
      <c r="J234" s="14">
        <v>80</v>
      </c>
      <c r="K234" s="14"/>
      <c r="L234" s="14">
        <v>28</v>
      </c>
      <c r="M234" s="8" t="s">
        <v>315</v>
      </c>
    </row>
    <row r="235" spans="1:13" x14ac:dyDescent="0.2">
      <c r="A235" s="9" t="str">
        <f t="shared" si="15"/>
        <v>2000/5末</v>
      </c>
      <c r="B235" s="9" t="str">
        <f t="shared" si="15"/>
        <v>平成12/5末</v>
      </c>
      <c r="C235" s="16">
        <v>233</v>
      </c>
      <c r="D235" s="16">
        <v>256</v>
      </c>
      <c r="E235" s="17" t="s">
        <v>273</v>
      </c>
      <c r="F235" s="16">
        <v>43</v>
      </c>
      <c r="G235" s="16"/>
      <c r="H235" s="16">
        <v>38</v>
      </c>
      <c r="I235" s="16"/>
      <c r="J235" s="16">
        <v>81</v>
      </c>
      <c r="K235" s="16"/>
      <c r="L235" s="16">
        <v>22</v>
      </c>
      <c r="M235" s="6" t="s">
        <v>315</v>
      </c>
    </row>
    <row r="236" spans="1:13" x14ac:dyDescent="0.2">
      <c r="A236" s="7" t="str">
        <f t="shared" si="15"/>
        <v>2000/5末</v>
      </c>
      <c r="B236" s="7" t="str">
        <f t="shared" si="15"/>
        <v>平成12/5末</v>
      </c>
      <c r="C236" s="14">
        <v>234</v>
      </c>
      <c r="D236" s="14">
        <v>257</v>
      </c>
      <c r="E236" s="15" t="s">
        <v>559</v>
      </c>
      <c r="F236" s="14">
        <v>89</v>
      </c>
      <c r="G236" s="14"/>
      <c r="H236" s="14">
        <v>94</v>
      </c>
      <c r="I236" s="14"/>
      <c r="J236" s="14">
        <v>183</v>
      </c>
      <c r="K236" s="14"/>
      <c r="L236" s="14">
        <v>52</v>
      </c>
      <c r="M236" s="8" t="s">
        <v>315</v>
      </c>
    </row>
    <row r="237" spans="1:13" x14ac:dyDescent="0.2">
      <c r="A237" s="9" t="str">
        <f t="shared" si="15"/>
        <v>2000/5末</v>
      </c>
      <c r="B237" s="9" t="str">
        <f t="shared" si="15"/>
        <v>平成12/5末</v>
      </c>
      <c r="C237" s="16">
        <v>235</v>
      </c>
      <c r="D237" s="16">
        <v>258</v>
      </c>
      <c r="E237" s="17" t="s">
        <v>274</v>
      </c>
      <c r="F237" s="16">
        <v>94</v>
      </c>
      <c r="G237" s="16"/>
      <c r="H237" s="16">
        <v>99</v>
      </c>
      <c r="I237" s="16"/>
      <c r="J237" s="16">
        <v>193</v>
      </c>
      <c r="K237" s="16"/>
      <c r="L237" s="16">
        <v>48</v>
      </c>
      <c r="M237" s="6" t="s">
        <v>315</v>
      </c>
    </row>
    <row r="238" spans="1:13" x14ac:dyDescent="0.2">
      <c r="A238" s="7" t="str">
        <f t="shared" si="15"/>
        <v>2000/5末</v>
      </c>
      <c r="B238" s="7" t="str">
        <f t="shared" si="15"/>
        <v>平成12/5末</v>
      </c>
      <c r="C238" s="14">
        <v>236</v>
      </c>
      <c r="D238" s="14">
        <v>259</v>
      </c>
      <c r="E238" s="15" t="s">
        <v>560</v>
      </c>
      <c r="F238" s="14">
        <v>93</v>
      </c>
      <c r="G238" s="14"/>
      <c r="H238" s="14">
        <v>95</v>
      </c>
      <c r="I238" s="14"/>
      <c r="J238" s="14">
        <v>188</v>
      </c>
      <c r="K238" s="14"/>
      <c r="L238" s="14">
        <v>49</v>
      </c>
      <c r="M238" s="8" t="s">
        <v>315</v>
      </c>
    </row>
    <row r="239" spans="1:13" x14ac:dyDescent="0.2">
      <c r="A239" s="9" t="str">
        <f t="shared" si="15"/>
        <v>2000/5末</v>
      </c>
      <c r="B239" s="9" t="str">
        <f t="shared" si="15"/>
        <v>平成12/5末</v>
      </c>
      <c r="C239" s="16">
        <v>237</v>
      </c>
      <c r="D239" s="16">
        <v>270</v>
      </c>
      <c r="E239" s="17" t="s">
        <v>275</v>
      </c>
      <c r="F239" s="16">
        <v>81</v>
      </c>
      <c r="G239" s="16"/>
      <c r="H239" s="16">
        <v>75</v>
      </c>
      <c r="I239" s="16"/>
      <c r="J239" s="16">
        <v>156</v>
      </c>
      <c r="K239" s="16"/>
      <c r="L239" s="16">
        <v>48</v>
      </c>
      <c r="M239" s="6" t="s">
        <v>316</v>
      </c>
    </row>
    <row r="240" spans="1:13" x14ac:dyDescent="0.2">
      <c r="A240" s="7" t="str">
        <f t="shared" si="15"/>
        <v>2000/5末</v>
      </c>
      <c r="B240" s="7" t="str">
        <f t="shared" si="15"/>
        <v>平成12/5末</v>
      </c>
      <c r="C240" s="14">
        <v>238</v>
      </c>
      <c r="D240" s="14">
        <v>271</v>
      </c>
      <c r="E240" s="15" t="s">
        <v>276</v>
      </c>
      <c r="F240" s="14">
        <v>62</v>
      </c>
      <c r="G240" s="14"/>
      <c r="H240" s="14">
        <v>64</v>
      </c>
      <c r="I240" s="14"/>
      <c r="J240" s="14">
        <v>126</v>
      </c>
      <c r="K240" s="14"/>
      <c r="L240" s="14">
        <v>32</v>
      </c>
      <c r="M240" s="8" t="s">
        <v>316</v>
      </c>
    </row>
    <row r="241" spans="1:13" x14ac:dyDescent="0.2">
      <c r="A241" s="9" t="str">
        <f t="shared" si="15"/>
        <v>2000/5末</v>
      </c>
      <c r="B241" s="9" t="str">
        <f t="shared" si="15"/>
        <v>平成12/5末</v>
      </c>
      <c r="C241" s="16">
        <v>239</v>
      </c>
      <c r="D241" s="16">
        <v>272</v>
      </c>
      <c r="E241" s="17" t="s">
        <v>277</v>
      </c>
      <c r="F241" s="16">
        <v>71</v>
      </c>
      <c r="G241" s="16"/>
      <c r="H241" s="16">
        <v>66</v>
      </c>
      <c r="I241" s="16"/>
      <c r="J241" s="16">
        <v>137</v>
      </c>
      <c r="K241" s="16"/>
      <c r="L241" s="16">
        <v>39</v>
      </c>
      <c r="M241" s="6" t="s">
        <v>316</v>
      </c>
    </row>
    <row r="242" spans="1:13" x14ac:dyDescent="0.2">
      <c r="A242" s="7" t="str">
        <f t="shared" si="15"/>
        <v>2000/5末</v>
      </c>
      <c r="B242" s="7" t="str">
        <f t="shared" si="15"/>
        <v>平成12/5末</v>
      </c>
      <c r="C242" s="14">
        <v>240</v>
      </c>
      <c r="D242" s="14">
        <v>273</v>
      </c>
      <c r="E242" s="15" t="s">
        <v>278</v>
      </c>
      <c r="F242" s="14">
        <v>78</v>
      </c>
      <c r="G242" s="14"/>
      <c r="H242" s="14">
        <v>91</v>
      </c>
      <c r="I242" s="14"/>
      <c r="J242" s="14">
        <v>169</v>
      </c>
      <c r="K242" s="14"/>
      <c r="L242" s="14">
        <v>57</v>
      </c>
      <c r="M242" s="8" t="s">
        <v>316</v>
      </c>
    </row>
    <row r="243" spans="1:13" x14ac:dyDescent="0.2">
      <c r="A243" s="9" t="str">
        <f t="shared" si="15"/>
        <v>2000/5末</v>
      </c>
      <c r="B243" s="9" t="str">
        <f t="shared" si="15"/>
        <v>平成12/5末</v>
      </c>
      <c r="C243" s="16">
        <v>241</v>
      </c>
      <c r="D243" s="16">
        <v>274</v>
      </c>
      <c r="E243" s="17" t="s">
        <v>279</v>
      </c>
      <c r="F243" s="16">
        <v>113</v>
      </c>
      <c r="G243" s="16"/>
      <c r="H243" s="16">
        <v>126</v>
      </c>
      <c r="I243" s="16"/>
      <c r="J243" s="16">
        <v>239</v>
      </c>
      <c r="K243" s="16"/>
      <c r="L243" s="16">
        <v>65</v>
      </c>
      <c r="M243" s="6" t="s">
        <v>316</v>
      </c>
    </row>
    <row r="244" spans="1:13" x14ac:dyDescent="0.2">
      <c r="A244" s="7" t="str">
        <f t="shared" si="15"/>
        <v>2000/5末</v>
      </c>
      <c r="B244" s="7" t="str">
        <f t="shared" si="15"/>
        <v>平成12/5末</v>
      </c>
      <c r="C244" s="14">
        <v>242</v>
      </c>
      <c r="D244" s="14">
        <v>275</v>
      </c>
      <c r="E244" s="15" t="s">
        <v>280</v>
      </c>
      <c r="F244" s="14">
        <v>66</v>
      </c>
      <c r="G244" s="14"/>
      <c r="H244" s="14">
        <v>81</v>
      </c>
      <c r="I244" s="14"/>
      <c r="J244" s="14">
        <v>147</v>
      </c>
      <c r="K244" s="14"/>
      <c r="L244" s="14">
        <v>55</v>
      </c>
      <c r="M244" s="8" t="s">
        <v>316</v>
      </c>
    </row>
    <row r="245" spans="1:13" x14ac:dyDescent="0.2">
      <c r="A245" s="9" t="str">
        <f t="shared" ref="A245:B260" si="16">A244</f>
        <v>2000/5末</v>
      </c>
      <c r="B245" s="9" t="str">
        <f t="shared" si="16"/>
        <v>平成12/5末</v>
      </c>
      <c r="C245" s="16">
        <v>243</v>
      </c>
      <c r="D245" s="16">
        <v>276</v>
      </c>
      <c r="E245" s="17" t="s">
        <v>281</v>
      </c>
      <c r="F245" s="16">
        <v>181</v>
      </c>
      <c r="G245" s="16"/>
      <c r="H245" s="16">
        <v>185</v>
      </c>
      <c r="I245" s="16"/>
      <c r="J245" s="16">
        <v>366</v>
      </c>
      <c r="K245" s="16"/>
      <c r="L245" s="16">
        <v>115</v>
      </c>
      <c r="M245" s="6" t="s">
        <v>316</v>
      </c>
    </row>
    <row r="246" spans="1:13" x14ac:dyDescent="0.2">
      <c r="A246" s="7" t="str">
        <f t="shared" si="16"/>
        <v>2000/5末</v>
      </c>
      <c r="B246" s="7" t="str">
        <f t="shared" si="16"/>
        <v>平成12/5末</v>
      </c>
      <c r="C246" s="14">
        <v>244</v>
      </c>
      <c r="D246" s="14">
        <v>277</v>
      </c>
      <c r="E246" s="15" t="s">
        <v>282</v>
      </c>
      <c r="F246" s="14">
        <v>126</v>
      </c>
      <c r="G246" s="14"/>
      <c r="H246" s="14">
        <v>150</v>
      </c>
      <c r="I246" s="14"/>
      <c r="J246" s="14">
        <v>276</v>
      </c>
      <c r="K246" s="14"/>
      <c r="L246" s="14">
        <v>88</v>
      </c>
      <c r="M246" s="8" t="s">
        <v>316</v>
      </c>
    </row>
    <row r="247" spans="1:13" x14ac:dyDescent="0.2">
      <c r="A247" s="9" t="str">
        <f t="shared" si="16"/>
        <v>2000/5末</v>
      </c>
      <c r="B247" s="9" t="str">
        <f t="shared" si="16"/>
        <v>平成12/5末</v>
      </c>
      <c r="C247" s="16">
        <v>245</v>
      </c>
      <c r="D247" s="16">
        <v>278</v>
      </c>
      <c r="E247" s="17" t="s">
        <v>283</v>
      </c>
      <c r="F247" s="16">
        <v>210</v>
      </c>
      <c r="G247" s="16"/>
      <c r="H247" s="16">
        <v>237</v>
      </c>
      <c r="I247" s="16"/>
      <c r="J247" s="16">
        <v>447</v>
      </c>
      <c r="K247" s="16"/>
      <c r="L247" s="16">
        <v>135</v>
      </c>
      <c r="M247" s="6" t="s">
        <v>316</v>
      </c>
    </row>
    <row r="248" spans="1:13" x14ac:dyDescent="0.2">
      <c r="A248" s="7" t="str">
        <f t="shared" si="16"/>
        <v>2000/5末</v>
      </c>
      <c r="B248" s="7" t="str">
        <f t="shared" si="16"/>
        <v>平成12/5末</v>
      </c>
      <c r="C248" s="14">
        <v>246</v>
      </c>
      <c r="D248" s="14">
        <v>280</v>
      </c>
      <c r="E248" s="15" t="s">
        <v>561</v>
      </c>
      <c r="F248" s="14">
        <v>174</v>
      </c>
      <c r="G248" s="14"/>
      <c r="H248" s="14">
        <v>189</v>
      </c>
      <c r="I248" s="14"/>
      <c r="J248" s="14">
        <v>363</v>
      </c>
      <c r="K248" s="14"/>
      <c r="L248" s="14">
        <v>100</v>
      </c>
      <c r="M248" s="8" t="s">
        <v>317</v>
      </c>
    </row>
    <row r="249" spans="1:13" x14ac:dyDescent="0.2">
      <c r="A249" s="9" t="str">
        <f t="shared" si="16"/>
        <v>2000/5末</v>
      </c>
      <c r="B249" s="9" t="str">
        <f t="shared" si="16"/>
        <v>平成12/5末</v>
      </c>
      <c r="C249" s="16">
        <v>247</v>
      </c>
      <c r="D249" s="16">
        <v>281</v>
      </c>
      <c r="E249" s="17" t="s">
        <v>562</v>
      </c>
      <c r="F249" s="16">
        <v>103</v>
      </c>
      <c r="G249" s="16"/>
      <c r="H249" s="16">
        <v>100</v>
      </c>
      <c r="I249" s="16"/>
      <c r="J249" s="16">
        <v>203</v>
      </c>
      <c r="K249" s="16"/>
      <c r="L249" s="16">
        <v>58</v>
      </c>
      <c r="M249" s="6" t="s">
        <v>317</v>
      </c>
    </row>
    <row r="250" spans="1:13" x14ac:dyDescent="0.2">
      <c r="A250" s="7" t="str">
        <f t="shared" si="16"/>
        <v>2000/5末</v>
      </c>
      <c r="B250" s="7" t="str">
        <f t="shared" si="16"/>
        <v>平成12/5末</v>
      </c>
      <c r="C250" s="14">
        <v>248</v>
      </c>
      <c r="D250" s="14">
        <v>282</v>
      </c>
      <c r="E250" s="15" t="s">
        <v>563</v>
      </c>
      <c r="F250" s="14">
        <v>41</v>
      </c>
      <c r="G250" s="14"/>
      <c r="H250" s="14">
        <v>47</v>
      </c>
      <c r="I250" s="14"/>
      <c r="J250" s="14">
        <v>88</v>
      </c>
      <c r="K250" s="14"/>
      <c r="L250" s="14">
        <v>25</v>
      </c>
      <c r="M250" s="8" t="s">
        <v>317</v>
      </c>
    </row>
    <row r="251" spans="1:13" x14ac:dyDescent="0.2">
      <c r="A251" s="9" t="str">
        <f t="shared" si="16"/>
        <v>2000/5末</v>
      </c>
      <c r="B251" s="9" t="str">
        <f t="shared" si="16"/>
        <v>平成12/5末</v>
      </c>
      <c r="C251" s="16">
        <v>249</v>
      </c>
      <c r="D251" s="16">
        <v>283</v>
      </c>
      <c r="E251" s="17" t="s">
        <v>628</v>
      </c>
      <c r="F251" s="16">
        <v>84</v>
      </c>
      <c r="G251" s="16"/>
      <c r="H251" s="16">
        <v>98</v>
      </c>
      <c r="I251" s="16"/>
      <c r="J251" s="16">
        <v>182</v>
      </c>
      <c r="K251" s="16"/>
      <c r="L251" s="16">
        <v>56</v>
      </c>
      <c r="M251" s="6" t="s">
        <v>317</v>
      </c>
    </row>
    <row r="252" spans="1:13" x14ac:dyDescent="0.2">
      <c r="A252" s="7" t="str">
        <f t="shared" si="16"/>
        <v>2000/5末</v>
      </c>
      <c r="B252" s="7" t="str">
        <f t="shared" si="16"/>
        <v>平成12/5末</v>
      </c>
      <c r="C252" s="14">
        <v>250</v>
      </c>
      <c r="D252" s="14">
        <v>284</v>
      </c>
      <c r="E252" s="15" t="s">
        <v>629</v>
      </c>
      <c r="F252" s="14">
        <v>45</v>
      </c>
      <c r="G252" s="14"/>
      <c r="H252" s="14">
        <v>49</v>
      </c>
      <c r="I252" s="14"/>
      <c r="J252" s="14">
        <v>94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2000/5末</v>
      </c>
      <c r="B253" s="9" t="str">
        <f t="shared" si="16"/>
        <v>平成12/5末</v>
      </c>
      <c r="C253" s="16">
        <v>251</v>
      </c>
      <c r="D253" s="16">
        <v>285</v>
      </c>
      <c r="E253" s="17" t="s">
        <v>630</v>
      </c>
      <c r="F253" s="16">
        <v>40</v>
      </c>
      <c r="G253" s="16"/>
      <c r="H253" s="16">
        <v>48</v>
      </c>
      <c r="I253" s="16"/>
      <c r="J253" s="16">
        <v>88</v>
      </c>
      <c r="K253" s="16"/>
      <c r="L253" s="16">
        <v>30</v>
      </c>
      <c r="M253" s="6" t="s">
        <v>317</v>
      </c>
    </row>
    <row r="254" spans="1:13" x14ac:dyDescent="0.2">
      <c r="A254" s="7" t="str">
        <f t="shared" si="16"/>
        <v>2000/5末</v>
      </c>
      <c r="B254" s="7" t="str">
        <f t="shared" si="16"/>
        <v>平成12/5末</v>
      </c>
      <c r="C254" s="14">
        <v>252</v>
      </c>
      <c r="D254" s="14">
        <v>286</v>
      </c>
      <c r="E254" s="15" t="s">
        <v>631</v>
      </c>
      <c r="F254" s="14">
        <v>37</v>
      </c>
      <c r="G254" s="14"/>
      <c r="H254" s="14">
        <v>43</v>
      </c>
      <c r="I254" s="14"/>
      <c r="J254" s="14">
        <v>80</v>
      </c>
      <c r="K254" s="14"/>
      <c r="L254" s="14">
        <v>25</v>
      </c>
      <c r="M254" s="8" t="s">
        <v>317</v>
      </c>
    </row>
    <row r="255" spans="1:13" x14ac:dyDescent="0.2">
      <c r="A255" s="9" t="str">
        <f t="shared" si="16"/>
        <v>2000/5末</v>
      </c>
      <c r="B255" s="9" t="str">
        <f t="shared" si="16"/>
        <v>平成12/5末</v>
      </c>
      <c r="C255" s="16">
        <v>253</v>
      </c>
      <c r="D255" s="16">
        <v>287</v>
      </c>
      <c r="E255" s="17" t="s">
        <v>632</v>
      </c>
      <c r="F255" s="16">
        <v>54</v>
      </c>
      <c r="G255" s="16"/>
      <c r="H255" s="16">
        <v>60</v>
      </c>
      <c r="I255" s="16"/>
      <c r="J255" s="16">
        <v>114</v>
      </c>
      <c r="K255" s="16"/>
      <c r="L255" s="16">
        <v>30</v>
      </c>
      <c r="M255" s="6" t="s">
        <v>317</v>
      </c>
    </row>
    <row r="256" spans="1:13" x14ac:dyDescent="0.2">
      <c r="A256" s="7" t="str">
        <f t="shared" si="16"/>
        <v>2000/5末</v>
      </c>
      <c r="B256" s="7" t="str">
        <f t="shared" si="16"/>
        <v>平成12/5末</v>
      </c>
      <c r="C256" s="14">
        <v>254</v>
      </c>
      <c r="D256" s="14">
        <v>288</v>
      </c>
      <c r="E256" s="15" t="s">
        <v>633</v>
      </c>
      <c r="F256" s="14">
        <v>61</v>
      </c>
      <c r="G256" s="14"/>
      <c r="H256" s="14">
        <v>66</v>
      </c>
      <c r="I256" s="14"/>
      <c r="J256" s="14">
        <v>127</v>
      </c>
      <c r="K256" s="14"/>
      <c r="L256" s="14">
        <v>36</v>
      </c>
      <c r="M256" s="8" t="s">
        <v>317</v>
      </c>
    </row>
    <row r="257" spans="1:13" x14ac:dyDescent="0.2">
      <c r="A257" s="9" t="str">
        <f t="shared" si="16"/>
        <v>2000/5末</v>
      </c>
      <c r="B257" s="9" t="str">
        <f t="shared" si="16"/>
        <v>平成12/5末</v>
      </c>
      <c r="C257" s="16">
        <v>255</v>
      </c>
      <c r="D257" s="16">
        <v>289</v>
      </c>
      <c r="E257" s="17" t="s">
        <v>634</v>
      </c>
      <c r="F257" s="16">
        <v>35</v>
      </c>
      <c r="G257" s="16"/>
      <c r="H257" s="16">
        <v>41</v>
      </c>
      <c r="I257" s="16"/>
      <c r="J257" s="16">
        <v>76</v>
      </c>
      <c r="K257" s="16"/>
      <c r="L257" s="16">
        <v>24</v>
      </c>
      <c r="M257" s="6" t="s">
        <v>317</v>
      </c>
    </row>
    <row r="258" spans="1:13" x14ac:dyDescent="0.2">
      <c r="A258" s="7" t="str">
        <f t="shared" si="16"/>
        <v>2000/5末</v>
      </c>
      <c r="B258" s="7" t="str">
        <f t="shared" si="16"/>
        <v>平成12/5末</v>
      </c>
      <c r="C258" s="14">
        <v>256</v>
      </c>
      <c r="D258" s="14">
        <v>290</v>
      </c>
      <c r="E258" s="15" t="s">
        <v>635</v>
      </c>
      <c r="F258" s="14">
        <v>72</v>
      </c>
      <c r="G258" s="14"/>
      <c r="H258" s="14">
        <v>77</v>
      </c>
      <c r="I258" s="14"/>
      <c r="J258" s="14">
        <v>149</v>
      </c>
      <c r="K258" s="14"/>
      <c r="L258" s="14">
        <v>42</v>
      </c>
      <c r="M258" s="8" t="s">
        <v>317</v>
      </c>
    </row>
    <row r="259" spans="1:13" x14ac:dyDescent="0.2">
      <c r="A259" s="9" t="str">
        <f t="shared" si="16"/>
        <v>2000/5末</v>
      </c>
      <c r="B259" s="9" t="str">
        <f t="shared" si="16"/>
        <v>平成12/5末</v>
      </c>
      <c r="C259" s="16">
        <v>257</v>
      </c>
      <c r="D259" s="16">
        <v>291</v>
      </c>
      <c r="E259" s="17" t="s">
        <v>636</v>
      </c>
      <c r="F259" s="16">
        <v>18</v>
      </c>
      <c r="G259" s="16"/>
      <c r="H259" s="16">
        <v>15</v>
      </c>
      <c r="I259" s="16"/>
      <c r="J259" s="16">
        <v>33</v>
      </c>
      <c r="K259" s="16"/>
      <c r="L259" s="16">
        <v>15</v>
      </c>
      <c r="M259" s="6" t="s">
        <v>317</v>
      </c>
    </row>
    <row r="260" spans="1:13" x14ac:dyDescent="0.2">
      <c r="A260" s="7" t="str">
        <f t="shared" si="16"/>
        <v>2000/5末</v>
      </c>
      <c r="B260" s="7" t="str">
        <f t="shared" si="16"/>
        <v>平成12/5末</v>
      </c>
      <c r="C260" s="14">
        <v>258</v>
      </c>
      <c r="D260" s="14">
        <v>292</v>
      </c>
      <c r="E260" s="15" t="s">
        <v>637</v>
      </c>
      <c r="F260" s="14">
        <v>16</v>
      </c>
      <c r="G260" s="14"/>
      <c r="H260" s="14">
        <v>17</v>
      </c>
      <c r="I260" s="14"/>
      <c r="J260" s="14">
        <v>33</v>
      </c>
      <c r="K260" s="14"/>
      <c r="L260" s="14">
        <v>18</v>
      </c>
      <c r="M260" s="8" t="s">
        <v>317</v>
      </c>
    </row>
    <row r="261" spans="1:13" x14ac:dyDescent="0.2">
      <c r="A261" s="9" t="str">
        <f t="shared" ref="A261:B271" si="17">A260</f>
        <v>2000/5末</v>
      </c>
      <c r="B261" s="9" t="str">
        <f t="shared" si="17"/>
        <v>平成12/5末</v>
      </c>
      <c r="C261" s="16">
        <v>259</v>
      </c>
      <c r="D261" s="16">
        <v>293</v>
      </c>
      <c r="E261" s="17" t="s">
        <v>638</v>
      </c>
      <c r="F261" s="16">
        <v>5</v>
      </c>
      <c r="G261" s="16"/>
      <c r="H261" s="16">
        <v>8</v>
      </c>
      <c r="I261" s="16"/>
      <c r="J261" s="16">
        <v>13</v>
      </c>
      <c r="K261" s="16"/>
      <c r="L261" s="16">
        <v>4</v>
      </c>
      <c r="M261" s="6" t="s">
        <v>317</v>
      </c>
    </row>
    <row r="262" spans="1:13" x14ac:dyDescent="0.2">
      <c r="A262" s="7" t="str">
        <f t="shared" si="17"/>
        <v>2000/5末</v>
      </c>
      <c r="B262" s="7" t="str">
        <f t="shared" si="17"/>
        <v>平成12/5末</v>
      </c>
      <c r="C262" s="14">
        <v>260</v>
      </c>
      <c r="D262" s="14">
        <v>294</v>
      </c>
      <c r="E262" s="15" t="s">
        <v>639</v>
      </c>
      <c r="F262" s="14">
        <v>26</v>
      </c>
      <c r="G262" s="14"/>
      <c r="H262" s="14">
        <v>31</v>
      </c>
      <c r="I262" s="14"/>
      <c r="J262" s="14">
        <v>57</v>
      </c>
      <c r="K262" s="14"/>
      <c r="L262" s="14">
        <v>20</v>
      </c>
      <c r="M262" s="8" t="s">
        <v>317</v>
      </c>
    </row>
    <row r="263" spans="1:13" x14ac:dyDescent="0.2">
      <c r="A263" s="9" t="str">
        <f t="shared" si="17"/>
        <v>2000/5末</v>
      </c>
      <c r="B263" s="9" t="str">
        <f t="shared" si="17"/>
        <v>平成12/5末</v>
      </c>
      <c r="C263" s="16">
        <v>261</v>
      </c>
      <c r="D263" s="16">
        <v>295</v>
      </c>
      <c r="E263" s="17" t="s">
        <v>640</v>
      </c>
      <c r="F263" s="16">
        <v>8</v>
      </c>
      <c r="G263" s="16"/>
      <c r="H263" s="16">
        <v>9</v>
      </c>
      <c r="I263" s="16"/>
      <c r="J263" s="16">
        <v>17</v>
      </c>
      <c r="K263" s="16"/>
      <c r="L263" s="16">
        <v>8</v>
      </c>
      <c r="M263" s="6" t="s">
        <v>317</v>
      </c>
    </row>
    <row r="264" spans="1:13" x14ac:dyDescent="0.2">
      <c r="A264" s="7" t="str">
        <f t="shared" si="17"/>
        <v>2000/5末</v>
      </c>
      <c r="B264" s="7" t="str">
        <f t="shared" si="17"/>
        <v>平成12/5末</v>
      </c>
      <c r="C264" s="14">
        <v>262</v>
      </c>
      <c r="D264" s="14">
        <v>296</v>
      </c>
      <c r="E264" s="15" t="s">
        <v>679</v>
      </c>
      <c r="F264" s="14">
        <v>0</v>
      </c>
      <c r="G264" s="14"/>
      <c r="H264" s="14">
        <v>0</v>
      </c>
      <c r="I264" s="14"/>
      <c r="J264" s="14">
        <v>0</v>
      </c>
      <c r="K264" s="14"/>
      <c r="L264" s="14">
        <v>0</v>
      </c>
      <c r="M264" s="8" t="s">
        <v>317</v>
      </c>
    </row>
    <row r="265" spans="1:13" x14ac:dyDescent="0.2">
      <c r="A265" s="9" t="str">
        <f t="shared" si="17"/>
        <v>2000/5末</v>
      </c>
      <c r="B265" s="9" t="str">
        <f t="shared" si="17"/>
        <v>平成12/5末</v>
      </c>
      <c r="C265" s="16">
        <v>263</v>
      </c>
      <c r="D265" s="16">
        <v>297</v>
      </c>
      <c r="E265" s="17" t="s">
        <v>641</v>
      </c>
      <c r="F265" s="16">
        <v>1</v>
      </c>
      <c r="G265" s="16"/>
      <c r="H265" s="16">
        <v>2</v>
      </c>
      <c r="I265" s="16"/>
      <c r="J265" s="16">
        <v>3</v>
      </c>
      <c r="K265" s="16"/>
      <c r="L265" s="16">
        <v>1</v>
      </c>
      <c r="M265" s="6" t="s">
        <v>317</v>
      </c>
    </row>
    <row r="266" spans="1:13" x14ac:dyDescent="0.2">
      <c r="A266" s="7" t="str">
        <f t="shared" si="17"/>
        <v>2000/5末</v>
      </c>
      <c r="B266" s="7" t="str">
        <f t="shared" si="17"/>
        <v>平成12/5末</v>
      </c>
      <c r="C266" s="14">
        <v>264</v>
      </c>
      <c r="D266" s="14">
        <v>298</v>
      </c>
      <c r="E266" s="15" t="s">
        <v>642</v>
      </c>
      <c r="F266" s="14">
        <v>6</v>
      </c>
      <c r="G266" s="14"/>
      <c r="H266" s="14">
        <v>5</v>
      </c>
      <c r="I266" s="14"/>
      <c r="J266" s="14">
        <v>11</v>
      </c>
      <c r="K266" s="14"/>
      <c r="L266" s="14">
        <v>4</v>
      </c>
      <c r="M266" s="8" t="s">
        <v>317</v>
      </c>
    </row>
    <row r="267" spans="1:13" x14ac:dyDescent="0.2">
      <c r="A267" s="9" t="str">
        <f t="shared" si="17"/>
        <v>2000/5末</v>
      </c>
      <c r="B267" s="9" t="str">
        <f t="shared" si="17"/>
        <v>平成12/5末</v>
      </c>
      <c r="C267" s="16">
        <v>265</v>
      </c>
      <c r="D267" s="16">
        <v>299</v>
      </c>
      <c r="E267" s="17" t="s">
        <v>643</v>
      </c>
      <c r="F267" s="16">
        <v>1</v>
      </c>
      <c r="G267" s="16"/>
      <c r="H267" s="16">
        <v>1</v>
      </c>
      <c r="I267" s="16"/>
      <c r="J267" s="16">
        <v>2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2000/5末</v>
      </c>
      <c r="B268" s="7" t="str">
        <f t="shared" si="17"/>
        <v>平成12/5末</v>
      </c>
      <c r="C268" s="14">
        <v>266</v>
      </c>
      <c r="D268" s="14">
        <v>300</v>
      </c>
      <c r="E268" s="15" t="s">
        <v>644</v>
      </c>
      <c r="F268" s="14">
        <v>1</v>
      </c>
      <c r="G268" s="14"/>
      <c r="H268" s="14">
        <v>2</v>
      </c>
      <c r="I268" s="14"/>
      <c r="J268" s="14">
        <v>3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2000/5末</v>
      </c>
      <c r="B269" s="9" t="str">
        <f t="shared" si="17"/>
        <v>平成12/5末</v>
      </c>
      <c r="C269" s="16">
        <v>267</v>
      </c>
      <c r="D269" s="16">
        <v>301</v>
      </c>
      <c r="E269" s="17" t="s">
        <v>645</v>
      </c>
      <c r="F269" s="16">
        <v>14</v>
      </c>
      <c r="G269" s="16"/>
      <c r="H269" s="16">
        <v>15</v>
      </c>
      <c r="I269" s="16"/>
      <c r="J269" s="16">
        <v>29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2000/5末</v>
      </c>
      <c r="B270" s="7" t="str">
        <f t="shared" si="17"/>
        <v>平成12/5末</v>
      </c>
      <c r="C270" s="14">
        <v>268</v>
      </c>
      <c r="D270" s="14">
        <v>302</v>
      </c>
      <c r="E270" s="15" t="s">
        <v>646</v>
      </c>
      <c r="F270" s="14">
        <v>11</v>
      </c>
      <c r="G270" s="14"/>
      <c r="H270" s="14">
        <v>13</v>
      </c>
      <c r="I270" s="14"/>
      <c r="J270" s="14">
        <v>24</v>
      </c>
      <c r="K270" s="14"/>
      <c r="L270" s="14">
        <v>13</v>
      </c>
      <c r="M270" s="8" t="s">
        <v>317</v>
      </c>
    </row>
    <row r="271" spans="1:13" x14ac:dyDescent="0.2">
      <c r="A271" s="9" t="str">
        <f t="shared" si="17"/>
        <v>2000/5末</v>
      </c>
      <c r="B271" s="9" t="str">
        <f t="shared" si="17"/>
        <v>平成12/5末</v>
      </c>
      <c r="C271" s="16">
        <v>269</v>
      </c>
      <c r="D271" s="16">
        <v>303</v>
      </c>
      <c r="E271" s="17" t="s">
        <v>647</v>
      </c>
      <c r="F271" s="16">
        <v>0</v>
      </c>
      <c r="G271" s="16"/>
      <c r="H271" s="16">
        <v>0</v>
      </c>
      <c r="I271" s="16"/>
      <c r="J271" s="16">
        <v>0</v>
      </c>
      <c r="K271" s="16"/>
      <c r="L271" s="16">
        <v>0</v>
      </c>
      <c r="M271" s="6" t="s">
        <v>317</v>
      </c>
    </row>
  </sheetData>
  <sheetProtection algorithmName="SHA-512" hashValue="lnHMvDeRcsZ96ObB8TqYclWcYbq9n6v4OMhIgJrjHG8dopLBfCahjUo4kJyl2L/y0pcpHg+bPnKxLNJ/pf9PCg==" saltValue="0UHFYTiSWHbRHcEfS7gu5A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661</v>
      </c>
      <c r="B2" s="20" t="s">
        <v>662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43015</v>
      </c>
      <c r="G2" s="22">
        <f t="shared" si="0"/>
        <v>0</v>
      </c>
      <c r="H2" s="22">
        <f t="shared" si="0"/>
        <v>44363</v>
      </c>
      <c r="I2" s="22">
        <f t="shared" si="0"/>
        <v>0</v>
      </c>
      <c r="J2" s="22">
        <f t="shared" si="0"/>
        <v>87378</v>
      </c>
      <c r="K2" s="22">
        <f t="shared" si="0"/>
        <v>0</v>
      </c>
      <c r="L2" s="22">
        <f t="shared" si="0"/>
        <v>29325</v>
      </c>
      <c r="M2" s="72" t="s">
        <v>284</v>
      </c>
    </row>
    <row r="3" spans="1:17" x14ac:dyDescent="0.2">
      <c r="A3" s="5" t="str">
        <f>A2</f>
        <v>2000/6末</v>
      </c>
      <c r="B3" s="5" t="str">
        <f>B2</f>
        <v>平成12/6末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37</v>
      </c>
      <c r="I3" s="12"/>
      <c r="J3" s="12">
        <v>73</v>
      </c>
      <c r="K3" s="12"/>
      <c r="L3" s="12">
        <v>34</v>
      </c>
      <c r="M3" s="10" t="s">
        <v>303</v>
      </c>
    </row>
    <row r="4" spans="1:17" x14ac:dyDescent="0.2">
      <c r="A4" s="7" t="str">
        <f>A3</f>
        <v>2000/6末</v>
      </c>
      <c r="B4" s="7" t="str">
        <f>B3</f>
        <v>平成12/6末</v>
      </c>
      <c r="C4" s="14">
        <v>2</v>
      </c>
      <c r="D4" s="14">
        <v>2</v>
      </c>
      <c r="E4" s="15" t="s">
        <v>39</v>
      </c>
      <c r="F4" s="14">
        <v>95</v>
      </c>
      <c r="G4" s="14"/>
      <c r="H4" s="14">
        <v>97</v>
      </c>
      <c r="I4" s="14"/>
      <c r="J4" s="14">
        <v>192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2000/6末</v>
      </c>
      <c r="B5" s="9" t="str">
        <f t="shared" si="1"/>
        <v>平成12/6末</v>
      </c>
      <c r="C5" s="16">
        <v>3</v>
      </c>
      <c r="D5" s="16">
        <v>3</v>
      </c>
      <c r="E5" s="17" t="s">
        <v>40</v>
      </c>
      <c r="F5" s="16">
        <v>227</v>
      </c>
      <c r="G5" s="16"/>
      <c r="H5" s="16">
        <v>252</v>
      </c>
      <c r="I5" s="16"/>
      <c r="J5" s="16">
        <v>479</v>
      </c>
      <c r="K5" s="16"/>
      <c r="L5" s="16">
        <v>171</v>
      </c>
      <c r="M5" s="6" t="s">
        <v>303</v>
      </c>
    </row>
    <row r="6" spans="1:17" x14ac:dyDescent="0.2">
      <c r="A6" s="7" t="str">
        <f t="shared" si="1"/>
        <v>2000/6末</v>
      </c>
      <c r="B6" s="7" t="str">
        <f t="shared" si="1"/>
        <v>平成12/6末</v>
      </c>
      <c r="C6" s="14">
        <v>4</v>
      </c>
      <c r="D6" s="14">
        <v>4</v>
      </c>
      <c r="E6" s="15" t="s">
        <v>41</v>
      </c>
      <c r="F6" s="14">
        <v>402</v>
      </c>
      <c r="G6" s="14"/>
      <c r="H6" s="14">
        <v>408</v>
      </c>
      <c r="I6" s="14"/>
      <c r="J6" s="14">
        <v>810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2000/6末</v>
      </c>
      <c r="B7" s="9" t="str">
        <f t="shared" si="1"/>
        <v>平成12/6末</v>
      </c>
      <c r="C7" s="16">
        <v>5</v>
      </c>
      <c r="D7" s="16">
        <v>5</v>
      </c>
      <c r="E7" s="17" t="s">
        <v>42</v>
      </c>
      <c r="F7" s="16">
        <v>240</v>
      </c>
      <c r="G7" s="16"/>
      <c r="H7" s="16">
        <v>265</v>
      </c>
      <c r="I7" s="16"/>
      <c r="J7" s="16">
        <v>505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2000/6末</v>
      </c>
      <c r="B8" s="7" t="str">
        <f t="shared" si="1"/>
        <v>平成12/6末</v>
      </c>
      <c r="C8" s="14">
        <v>6</v>
      </c>
      <c r="D8" s="14">
        <v>6</v>
      </c>
      <c r="E8" s="15" t="s">
        <v>43</v>
      </c>
      <c r="F8" s="14">
        <v>354</v>
      </c>
      <c r="G8" s="14"/>
      <c r="H8" s="14">
        <v>433</v>
      </c>
      <c r="I8" s="14"/>
      <c r="J8" s="14">
        <v>787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2000/6末</v>
      </c>
      <c r="B9" s="9" t="str">
        <f t="shared" si="1"/>
        <v>平成12/6末</v>
      </c>
      <c r="C9" s="16">
        <v>7</v>
      </c>
      <c r="D9" s="16">
        <v>7</v>
      </c>
      <c r="E9" s="17" t="s">
        <v>44</v>
      </c>
      <c r="F9" s="16">
        <v>204</v>
      </c>
      <c r="G9" s="16"/>
      <c r="H9" s="16">
        <v>217</v>
      </c>
      <c r="I9" s="16"/>
      <c r="J9" s="16">
        <v>421</v>
      </c>
      <c r="K9" s="16"/>
      <c r="L9" s="16">
        <v>153</v>
      </c>
      <c r="M9" s="6" t="s">
        <v>303</v>
      </c>
    </row>
    <row r="10" spans="1:17" x14ac:dyDescent="0.2">
      <c r="A10" s="7" t="str">
        <f t="shared" si="1"/>
        <v>2000/6末</v>
      </c>
      <c r="B10" s="7" t="str">
        <f t="shared" si="1"/>
        <v>平成12/6末</v>
      </c>
      <c r="C10" s="14">
        <v>8</v>
      </c>
      <c r="D10" s="14">
        <v>8</v>
      </c>
      <c r="E10" s="15" t="s">
        <v>45</v>
      </c>
      <c r="F10" s="14">
        <v>242</v>
      </c>
      <c r="G10" s="14"/>
      <c r="H10" s="14">
        <v>246</v>
      </c>
      <c r="I10" s="14"/>
      <c r="J10" s="14">
        <v>488</v>
      </c>
      <c r="K10" s="14"/>
      <c r="L10" s="14">
        <v>179</v>
      </c>
      <c r="M10" s="8" t="s">
        <v>303</v>
      </c>
    </row>
    <row r="11" spans="1:17" x14ac:dyDescent="0.2">
      <c r="A11" s="9" t="str">
        <f t="shared" si="1"/>
        <v>2000/6末</v>
      </c>
      <c r="B11" s="9" t="str">
        <f t="shared" si="1"/>
        <v>平成12/6末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2000/6末</v>
      </c>
      <c r="B12" s="7" t="str">
        <f t="shared" si="1"/>
        <v>平成12/6末</v>
      </c>
      <c r="C12" s="14">
        <v>10</v>
      </c>
      <c r="D12" s="14">
        <v>11</v>
      </c>
      <c r="E12" s="15" t="s">
        <v>47</v>
      </c>
      <c r="F12" s="14">
        <v>173</v>
      </c>
      <c r="G12" s="14"/>
      <c r="H12" s="14">
        <v>164</v>
      </c>
      <c r="I12" s="14"/>
      <c r="J12" s="14">
        <v>337</v>
      </c>
      <c r="K12" s="14"/>
      <c r="L12" s="14">
        <v>129</v>
      </c>
      <c r="M12" s="8" t="s">
        <v>303</v>
      </c>
    </row>
    <row r="13" spans="1:17" x14ac:dyDescent="0.2">
      <c r="A13" s="9" t="str">
        <f t="shared" si="1"/>
        <v>2000/6末</v>
      </c>
      <c r="B13" s="9" t="str">
        <f t="shared" si="1"/>
        <v>平成12/6末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128</v>
      </c>
      <c r="I13" s="16"/>
      <c r="J13" s="16">
        <v>236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2000/6末</v>
      </c>
      <c r="B14" s="7" t="str">
        <f t="shared" si="1"/>
        <v>平成12/6末</v>
      </c>
      <c r="C14" s="14">
        <v>12</v>
      </c>
      <c r="D14" s="14">
        <v>13</v>
      </c>
      <c r="E14" s="15" t="s">
        <v>49</v>
      </c>
      <c r="F14" s="14">
        <v>252</v>
      </c>
      <c r="G14" s="14"/>
      <c r="H14" s="14">
        <v>289</v>
      </c>
      <c r="I14" s="14"/>
      <c r="J14" s="14">
        <v>541</v>
      </c>
      <c r="K14" s="14"/>
      <c r="L14" s="14">
        <v>183</v>
      </c>
      <c r="M14" s="8" t="s">
        <v>303</v>
      </c>
    </row>
    <row r="15" spans="1:17" x14ac:dyDescent="0.2">
      <c r="A15" s="9" t="str">
        <f t="shared" si="1"/>
        <v>2000/6末</v>
      </c>
      <c r="B15" s="9" t="str">
        <f t="shared" si="1"/>
        <v>平成12/6末</v>
      </c>
      <c r="C15" s="16">
        <v>13</v>
      </c>
      <c r="D15" s="16">
        <v>14</v>
      </c>
      <c r="E15" s="17" t="s">
        <v>50</v>
      </c>
      <c r="F15" s="16">
        <v>148</v>
      </c>
      <c r="G15" s="16"/>
      <c r="H15" s="16">
        <v>145</v>
      </c>
      <c r="I15" s="16"/>
      <c r="J15" s="16">
        <v>293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2000/6末</v>
      </c>
      <c r="B16" s="7" t="str">
        <f t="shared" si="1"/>
        <v>平成12/6末</v>
      </c>
      <c r="C16" s="14">
        <v>14</v>
      </c>
      <c r="D16" s="14">
        <v>15</v>
      </c>
      <c r="E16" s="15" t="s">
        <v>51</v>
      </c>
      <c r="F16" s="14">
        <v>294</v>
      </c>
      <c r="G16" s="14"/>
      <c r="H16" s="14">
        <v>326</v>
      </c>
      <c r="I16" s="14"/>
      <c r="J16" s="14">
        <v>620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2000/6末</v>
      </c>
      <c r="B17" s="9" t="str">
        <f t="shared" si="1"/>
        <v>平成12/6末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109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2000/6末</v>
      </c>
      <c r="B18" s="7" t="str">
        <f t="shared" si="1"/>
        <v>平成12/6末</v>
      </c>
      <c r="C18" s="14">
        <v>16</v>
      </c>
      <c r="D18" s="14">
        <v>17</v>
      </c>
      <c r="E18" s="15" t="s">
        <v>53</v>
      </c>
      <c r="F18" s="14">
        <v>265</v>
      </c>
      <c r="G18" s="14"/>
      <c r="H18" s="14">
        <v>269</v>
      </c>
      <c r="I18" s="14"/>
      <c r="J18" s="14">
        <v>534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2000/6末</v>
      </c>
      <c r="B19" s="9" t="str">
        <f t="shared" si="1"/>
        <v>平成12/6末</v>
      </c>
      <c r="C19" s="16">
        <v>17</v>
      </c>
      <c r="D19" s="16">
        <v>18</v>
      </c>
      <c r="E19" s="17" t="s">
        <v>54</v>
      </c>
      <c r="F19" s="16">
        <v>309</v>
      </c>
      <c r="G19" s="16"/>
      <c r="H19" s="16">
        <v>329</v>
      </c>
      <c r="I19" s="16"/>
      <c r="J19" s="16">
        <v>638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2000/6末</v>
      </c>
      <c r="B20" s="7" t="str">
        <f t="shared" si="1"/>
        <v>平成12/6末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222</v>
      </c>
      <c r="I20" s="14"/>
      <c r="J20" s="14">
        <v>430</v>
      </c>
      <c r="K20" s="14"/>
      <c r="L20" s="14">
        <v>142</v>
      </c>
      <c r="M20" s="8" t="s">
        <v>303</v>
      </c>
    </row>
    <row r="21" spans="1:13" x14ac:dyDescent="0.2">
      <c r="A21" s="9" t="str">
        <f t="shared" ref="A21:B36" si="2">A20</f>
        <v>2000/6末</v>
      </c>
      <c r="B21" s="9" t="str">
        <f t="shared" si="2"/>
        <v>平成12/6末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228</v>
      </c>
      <c r="I21" s="16"/>
      <c r="J21" s="16">
        <v>456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2000/6末</v>
      </c>
      <c r="B22" s="7" t="str">
        <f t="shared" si="2"/>
        <v>平成12/6末</v>
      </c>
      <c r="C22" s="14">
        <v>20</v>
      </c>
      <c r="D22" s="14">
        <v>104</v>
      </c>
      <c r="E22" s="15" t="s">
        <v>57</v>
      </c>
      <c r="F22" s="14">
        <v>64</v>
      </c>
      <c r="G22" s="14"/>
      <c r="H22" s="14">
        <v>91</v>
      </c>
      <c r="I22" s="14"/>
      <c r="J22" s="14">
        <v>155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2000/6末</v>
      </c>
      <c r="B23" s="9" t="str">
        <f t="shared" si="2"/>
        <v>平成12/6末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26</v>
      </c>
      <c r="I23" s="16"/>
      <c r="J23" s="16">
        <v>45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2000/6末</v>
      </c>
      <c r="B24" s="7" t="str">
        <f t="shared" si="2"/>
        <v>平成12/6末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40</v>
      </c>
      <c r="I24" s="14"/>
      <c r="J24" s="14">
        <v>77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2000/6末</v>
      </c>
      <c r="B25" s="9" t="str">
        <f t="shared" si="2"/>
        <v>平成12/6末</v>
      </c>
      <c r="C25" s="16">
        <v>23</v>
      </c>
      <c r="D25" s="16">
        <v>21</v>
      </c>
      <c r="E25" s="17" t="s">
        <v>60</v>
      </c>
      <c r="F25" s="16">
        <v>245</v>
      </c>
      <c r="G25" s="16"/>
      <c r="H25" s="16">
        <v>259</v>
      </c>
      <c r="I25" s="16"/>
      <c r="J25" s="16">
        <v>504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2000/6末</v>
      </c>
      <c r="B26" s="7" t="str">
        <f t="shared" si="2"/>
        <v>平成12/6末</v>
      </c>
      <c r="C26" s="14">
        <v>24</v>
      </c>
      <c r="D26" s="14">
        <v>22</v>
      </c>
      <c r="E26" s="15" t="s">
        <v>61</v>
      </c>
      <c r="F26" s="14">
        <v>399</v>
      </c>
      <c r="G26" s="14"/>
      <c r="H26" s="14">
        <v>450</v>
      </c>
      <c r="I26" s="14"/>
      <c r="J26" s="14">
        <v>849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2000/6末</v>
      </c>
      <c r="B27" s="9" t="str">
        <f t="shared" si="2"/>
        <v>平成12/6末</v>
      </c>
      <c r="C27" s="16">
        <v>25</v>
      </c>
      <c r="D27" s="16">
        <v>23</v>
      </c>
      <c r="E27" s="17" t="s">
        <v>62</v>
      </c>
      <c r="F27" s="16">
        <v>305</v>
      </c>
      <c r="G27" s="16"/>
      <c r="H27" s="16">
        <v>315</v>
      </c>
      <c r="I27" s="16"/>
      <c r="J27" s="16">
        <v>620</v>
      </c>
      <c r="K27" s="16"/>
      <c r="L27" s="16">
        <v>203</v>
      </c>
      <c r="M27" s="6" t="s">
        <v>303</v>
      </c>
    </row>
    <row r="28" spans="1:13" x14ac:dyDescent="0.2">
      <c r="A28" s="7" t="str">
        <f t="shared" si="2"/>
        <v>2000/6末</v>
      </c>
      <c r="B28" s="7" t="str">
        <f t="shared" si="2"/>
        <v>平成12/6末</v>
      </c>
      <c r="C28" s="14">
        <v>26</v>
      </c>
      <c r="D28" s="14">
        <v>24</v>
      </c>
      <c r="E28" s="15" t="s">
        <v>63</v>
      </c>
      <c r="F28" s="14">
        <v>403</v>
      </c>
      <c r="G28" s="14"/>
      <c r="H28" s="14">
        <v>477</v>
      </c>
      <c r="I28" s="14"/>
      <c r="J28" s="14">
        <v>880</v>
      </c>
      <c r="K28" s="14"/>
      <c r="L28" s="14">
        <v>310</v>
      </c>
      <c r="M28" s="8" t="s">
        <v>303</v>
      </c>
    </row>
    <row r="29" spans="1:13" x14ac:dyDescent="0.2">
      <c r="A29" s="9" t="str">
        <f t="shared" si="2"/>
        <v>2000/6末</v>
      </c>
      <c r="B29" s="9" t="str">
        <f t="shared" si="2"/>
        <v>平成12/6末</v>
      </c>
      <c r="C29" s="16">
        <v>27</v>
      </c>
      <c r="D29" s="16">
        <v>25</v>
      </c>
      <c r="E29" s="17" t="s">
        <v>64</v>
      </c>
      <c r="F29" s="16">
        <v>252</v>
      </c>
      <c r="G29" s="16"/>
      <c r="H29" s="16">
        <v>292</v>
      </c>
      <c r="I29" s="16"/>
      <c r="J29" s="16">
        <v>544</v>
      </c>
      <c r="K29" s="16"/>
      <c r="L29" s="16">
        <v>215</v>
      </c>
      <c r="M29" s="6" t="s">
        <v>303</v>
      </c>
    </row>
    <row r="30" spans="1:13" x14ac:dyDescent="0.2">
      <c r="A30" s="7" t="str">
        <f t="shared" si="2"/>
        <v>2000/6末</v>
      </c>
      <c r="B30" s="7" t="str">
        <f t="shared" si="2"/>
        <v>平成12/6末</v>
      </c>
      <c r="C30" s="14">
        <v>28</v>
      </c>
      <c r="D30" s="14">
        <v>26</v>
      </c>
      <c r="E30" s="15" t="s">
        <v>65</v>
      </c>
      <c r="F30" s="14">
        <v>243</v>
      </c>
      <c r="G30" s="14"/>
      <c r="H30" s="14">
        <v>259</v>
      </c>
      <c r="I30" s="14"/>
      <c r="J30" s="14">
        <v>502</v>
      </c>
      <c r="K30" s="14"/>
      <c r="L30" s="14">
        <v>187</v>
      </c>
      <c r="M30" s="8" t="s">
        <v>303</v>
      </c>
    </row>
    <row r="31" spans="1:13" x14ac:dyDescent="0.2">
      <c r="A31" s="9" t="str">
        <f t="shared" si="2"/>
        <v>2000/6末</v>
      </c>
      <c r="B31" s="9" t="str">
        <f t="shared" si="2"/>
        <v>平成12/6末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2000/6末</v>
      </c>
      <c r="B32" s="7" t="str">
        <f t="shared" si="2"/>
        <v>平成12/6末</v>
      </c>
      <c r="C32" s="14">
        <v>30</v>
      </c>
      <c r="D32" s="14">
        <v>29</v>
      </c>
      <c r="E32" s="15" t="s">
        <v>67</v>
      </c>
      <c r="F32" s="14">
        <v>0</v>
      </c>
      <c r="G32" s="14"/>
      <c r="H32" s="14">
        <v>0</v>
      </c>
      <c r="I32" s="14"/>
      <c r="J32" s="14">
        <v>0</v>
      </c>
      <c r="K32" s="14"/>
      <c r="L32" s="14">
        <v>0</v>
      </c>
      <c r="M32" s="8" t="s">
        <v>303</v>
      </c>
    </row>
    <row r="33" spans="1:13" x14ac:dyDescent="0.2">
      <c r="A33" s="9" t="str">
        <f t="shared" si="2"/>
        <v>2000/6末</v>
      </c>
      <c r="B33" s="9" t="str">
        <f t="shared" si="2"/>
        <v>平成12/6末</v>
      </c>
      <c r="C33" s="16">
        <v>31</v>
      </c>
      <c r="D33" s="16">
        <v>30</v>
      </c>
      <c r="E33" s="17" t="s">
        <v>68</v>
      </c>
      <c r="F33" s="16">
        <v>754</v>
      </c>
      <c r="G33" s="16"/>
      <c r="H33" s="16">
        <v>742</v>
      </c>
      <c r="I33" s="16"/>
      <c r="J33" s="16">
        <v>1496</v>
      </c>
      <c r="K33" s="16"/>
      <c r="L33" s="16">
        <v>543</v>
      </c>
      <c r="M33" s="6" t="s">
        <v>303</v>
      </c>
    </row>
    <row r="34" spans="1:13" x14ac:dyDescent="0.2">
      <c r="A34" s="7" t="str">
        <f t="shared" si="2"/>
        <v>2000/6末</v>
      </c>
      <c r="B34" s="7" t="str">
        <f t="shared" si="2"/>
        <v>平成12/6末</v>
      </c>
      <c r="C34" s="14">
        <v>32</v>
      </c>
      <c r="D34" s="14">
        <v>31</v>
      </c>
      <c r="E34" s="15" t="s">
        <v>69</v>
      </c>
      <c r="F34" s="14">
        <v>853</v>
      </c>
      <c r="G34" s="14"/>
      <c r="H34" s="14">
        <v>867</v>
      </c>
      <c r="I34" s="14"/>
      <c r="J34" s="14">
        <v>1720</v>
      </c>
      <c r="K34" s="14"/>
      <c r="L34" s="14">
        <v>658</v>
      </c>
      <c r="M34" s="8" t="s">
        <v>303</v>
      </c>
    </row>
    <row r="35" spans="1:13" x14ac:dyDescent="0.2">
      <c r="A35" s="9" t="str">
        <f t="shared" si="2"/>
        <v>2000/6末</v>
      </c>
      <c r="B35" s="9" t="str">
        <f t="shared" si="2"/>
        <v>平成12/6末</v>
      </c>
      <c r="C35" s="16">
        <v>33</v>
      </c>
      <c r="D35" s="16">
        <v>32</v>
      </c>
      <c r="E35" s="17" t="s">
        <v>70</v>
      </c>
      <c r="F35" s="16">
        <v>20</v>
      </c>
      <c r="G35" s="16"/>
      <c r="H35" s="16">
        <v>19</v>
      </c>
      <c r="I35" s="16"/>
      <c r="J35" s="16">
        <v>39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2000/6末</v>
      </c>
      <c r="B36" s="7" t="str">
        <f t="shared" si="2"/>
        <v>平成12/6末</v>
      </c>
      <c r="C36" s="14">
        <v>34</v>
      </c>
      <c r="D36" s="14">
        <v>33</v>
      </c>
      <c r="E36" s="15" t="s">
        <v>71</v>
      </c>
      <c r="F36" s="14">
        <v>264</v>
      </c>
      <c r="G36" s="14"/>
      <c r="H36" s="14">
        <v>270</v>
      </c>
      <c r="I36" s="14"/>
      <c r="J36" s="14">
        <v>534</v>
      </c>
      <c r="K36" s="14"/>
      <c r="L36" s="14">
        <v>165</v>
      </c>
      <c r="M36" s="8" t="s">
        <v>303</v>
      </c>
    </row>
    <row r="37" spans="1:13" x14ac:dyDescent="0.2">
      <c r="A37" s="9" t="str">
        <f t="shared" ref="A37:B52" si="3">A36</f>
        <v>2000/6末</v>
      </c>
      <c r="B37" s="9" t="str">
        <f t="shared" si="3"/>
        <v>平成12/6末</v>
      </c>
      <c r="C37" s="16">
        <v>35</v>
      </c>
      <c r="D37" s="16">
        <v>34</v>
      </c>
      <c r="E37" s="17" t="s">
        <v>72</v>
      </c>
      <c r="F37" s="16">
        <v>370</v>
      </c>
      <c r="G37" s="16"/>
      <c r="H37" s="16">
        <v>297</v>
      </c>
      <c r="I37" s="16"/>
      <c r="J37" s="16">
        <v>667</v>
      </c>
      <c r="K37" s="16"/>
      <c r="L37" s="16">
        <v>251</v>
      </c>
      <c r="M37" s="6" t="s">
        <v>303</v>
      </c>
    </row>
    <row r="38" spans="1:13" x14ac:dyDescent="0.2">
      <c r="A38" s="7" t="str">
        <f t="shared" si="3"/>
        <v>2000/6末</v>
      </c>
      <c r="B38" s="7" t="str">
        <f t="shared" si="3"/>
        <v>平成12/6末</v>
      </c>
      <c r="C38" s="14">
        <v>36</v>
      </c>
      <c r="D38" s="14">
        <v>35</v>
      </c>
      <c r="E38" s="15" t="s">
        <v>73</v>
      </c>
      <c r="F38" s="14">
        <v>299</v>
      </c>
      <c r="G38" s="14"/>
      <c r="H38" s="14">
        <v>280</v>
      </c>
      <c r="I38" s="14"/>
      <c r="J38" s="14">
        <v>579</v>
      </c>
      <c r="K38" s="14"/>
      <c r="L38" s="14">
        <v>185</v>
      </c>
      <c r="M38" s="8" t="s">
        <v>303</v>
      </c>
    </row>
    <row r="39" spans="1:13" x14ac:dyDescent="0.2">
      <c r="A39" s="9" t="str">
        <f t="shared" si="3"/>
        <v>2000/6末</v>
      </c>
      <c r="B39" s="9" t="str">
        <f t="shared" si="3"/>
        <v>平成12/6末</v>
      </c>
      <c r="C39" s="16">
        <v>37</v>
      </c>
      <c r="D39" s="16">
        <v>36</v>
      </c>
      <c r="E39" s="17" t="s">
        <v>74</v>
      </c>
      <c r="F39" s="16">
        <v>75</v>
      </c>
      <c r="G39" s="16"/>
      <c r="H39" s="16">
        <v>56</v>
      </c>
      <c r="I39" s="16"/>
      <c r="J39" s="16">
        <v>131</v>
      </c>
      <c r="K39" s="16"/>
      <c r="L39" s="16">
        <v>60</v>
      </c>
      <c r="M39" s="6" t="s">
        <v>303</v>
      </c>
    </row>
    <row r="40" spans="1:13" x14ac:dyDescent="0.2">
      <c r="A40" s="7" t="str">
        <f t="shared" si="3"/>
        <v>2000/6末</v>
      </c>
      <c r="B40" s="7" t="str">
        <f t="shared" si="3"/>
        <v>平成12/6末</v>
      </c>
      <c r="C40" s="14">
        <v>38</v>
      </c>
      <c r="D40" s="14">
        <v>37</v>
      </c>
      <c r="E40" s="15" t="s">
        <v>75</v>
      </c>
      <c r="F40" s="14">
        <v>286</v>
      </c>
      <c r="G40" s="14"/>
      <c r="H40" s="14">
        <v>272</v>
      </c>
      <c r="I40" s="14"/>
      <c r="J40" s="14">
        <v>558</v>
      </c>
      <c r="K40" s="14"/>
      <c r="L40" s="14">
        <v>175</v>
      </c>
      <c r="M40" s="8" t="s">
        <v>303</v>
      </c>
    </row>
    <row r="41" spans="1:13" x14ac:dyDescent="0.2">
      <c r="A41" s="9" t="str">
        <f t="shared" si="3"/>
        <v>2000/6末</v>
      </c>
      <c r="B41" s="9" t="str">
        <f t="shared" si="3"/>
        <v>平成12/6末</v>
      </c>
      <c r="C41" s="16">
        <v>39</v>
      </c>
      <c r="D41" s="16">
        <v>38</v>
      </c>
      <c r="E41" s="17" t="s">
        <v>76</v>
      </c>
      <c r="F41" s="16">
        <v>333</v>
      </c>
      <c r="G41" s="16"/>
      <c r="H41" s="16">
        <v>311</v>
      </c>
      <c r="I41" s="16"/>
      <c r="J41" s="16">
        <v>644</v>
      </c>
      <c r="K41" s="16"/>
      <c r="L41" s="16">
        <v>213</v>
      </c>
      <c r="M41" s="6" t="s">
        <v>303</v>
      </c>
    </row>
    <row r="42" spans="1:13" x14ac:dyDescent="0.2">
      <c r="A42" s="7" t="str">
        <f t="shared" si="3"/>
        <v>2000/6末</v>
      </c>
      <c r="B42" s="7" t="str">
        <f t="shared" si="3"/>
        <v>平成12/6末</v>
      </c>
      <c r="C42" s="14">
        <v>40</v>
      </c>
      <c r="D42" s="14">
        <v>39</v>
      </c>
      <c r="E42" s="15" t="s">
        <v>77</v>
      </c>
      <c r="F42" s="14">
        <v>132</v>
      </c>
      <c r="G42" s="14"/>
      <c r="H42" s="14">
        <v>125</v>
      </c>
      <c r="I42" s="14"/>
      <c r="J42" s="14">
        <v>257</v>
      </c>
      <c r="K42" s="14"/>
      <c r="L42" s="14">
        <v>90</v>
      </c>
      <c r="M42" s="8" t="s">
        <v>303</v>
      </c>
    </row>
    <row r="43" spans="1:13" x14ac:dyDescent="0.2">
      <c r="A43" s="9" t="str">
        <f t="shared" si="3"/>
        <v>2000/6末</v>
      </c>
      <c r="B43" s="9" t="str">
        <f t="shared" si="3"/>
        <v>平成12/6末</v>
      </c>
      <c r="C43" s="16">
        <v>41</v>
      </c>
      <c r="D43" s="16">
        <v>40</v>
      </c>
      <c r="E43" s="17" t="s">
        <v>619</v>
      </c>
      <c r="F43" s="16">
        <v>156</v>
      </c>
      <c r="G43" s="16"/>
      <c r="H43" s="16">
        <v>171</v>
      </c>
      <c r="I43" s="16"/>
      <c r="J43" s="16">
        <v>327</v>
      </c>
      <c r="K43" s="16"/>
      <c r="L43" s="16">
        <v>121</v>
      </c>
      <c r="M43" s="6" t="s">
        <v>303</v>
      </c>
    </row>
    <row r="44" spans="1:13" x14ac:dyDescent="0.2">
      <c r="A44" s="7" t="str">
        <f t="shared" si="3"/>
        <v>2000/6末</v>
      </c>
      <c r="B44" s="7" t="str">
        <f t="shared" si="3"/>
        <v>平成12/6末</v>
      </c>
      <c r="C44" s="14">
        <v>42</v>
      </c>
      <c r="D44" s="14">
        <v>41</v>
      </c>
      <c r="E44" s="15" t="s">
        <v>620</v>
      </c>
      <c r="F44" s="14">
        <v>183</v>
      </c>
      <c r="G44" s="14"/>
      <c r="H44" s="14">
        <v>204</v>
      </c>
      <c r="I44" s="14"/>
      <c r="J44" s="14">
        <v>387</v>
      </c>
      <c r="K44" s="14"/>
      <c r="L44" s="14">
        <v>136</v>
      </c>
      <c r="M44" s="8" t="s">
        <v>303</v>
      </c>
    </row>
    <row r="45" spans="1:13" x14ac:dyDescent="0.2">
      <c r="A45" s="9" t="str">
        <f t="shared" si="3"/>
        <v>2000/6末</v>
      </c>
      <c r="B45" s="9" t="str">
        <f t="shared" si="3"/>
        <v>平成12/6末</v>
      </c>
      <c r="C45" s="16">
        <v>43</v>
      </c>
      <c r="D45" s="16">
        <v>42</v>
      </c>
      <c r="E45" s="17" t="s">
        <v>78</v>
      </c>
      <c r="F45" s="16">
        <v>255</v>
      </c>
      <c r="G45" s="16"/>
      <c r="H45" s="16">
        <v>313</v>
      </c>
      <c r="I45" s="16"/>
      <c r="J45" s="16">
        <v>568</v>
      </c>
      <c r="K45" s="16"/>
      <c r="L45" s="16">
        <v>203</v>
      </c>
      <c r="M45" s="6" t="s">
        <v>303</v>
      </c>
    </row>
    <row r="46" spans="1:13" x14ac:dyDescent="0.2">
      <c r="A46" s="7" t="str">
        <f t="shared" si="3"/>
        <v>2000/6末</v>
      </c>
      <c r="B46" s="7" t="str">
        <f t="shared" si="3"/>
        <v>平成12/6末</v>
      </c>
      <c r="C46" s="14">
        <v>44</v>
      </c>
      <c r="D46" s="14">
        <v>43</v>
      </c>
      <c r="E46" s="15" t="s">
        <v>79</v>
      </c>
      <c r="F46" s="14">
        <v>356</v>
      </c>
      <c r="G46" s="14"/>
      <c r="H46" s="14">
        <v>381</v>
      </c>
      <c r="I46" s="14"/>
      <c r="J46" s="14">
        <v>737</v>
      </c>
      <c r="K46" s="14"/>
      <c r="L46" s="14">
        <v>250</v>
      </c>
      <c r="M46" s="8" t="s">
        <v>303</v>
      </c>
    </row>
    <row r="47" spans="1:13" x14ac:dyDescent="0.2">
      <c r="A47" s="9" t="str">
        <f t="shared" si="3"/>
        <v>2000/6末</v>
      </c>
      <c r="B47" s="9" t="str">
        <f t="shared" si="3"/>
        <v>平成12/6末</v>
      </c>
      <c r="C47" s="16">
        <v>45</v>
      </c>
      <c r="D47" s="16">
        <v>44</v>
      </c>
      <c r="E47" s="17" t="s">
        <v>80</v>
      </c>
      <c r="F47" s="16">
        <v>57</v>
      </c>
      <c r="G47" s="16"/>
      <c r="H47" s="16">
        <v>73</v>
      </c>
      <c r="I47" s="16"/>
      <c r="J47" s="16">
        <v>130</v>
      </c>
      <c r="K47" s="16"/>
      <c r="L47" s="16">
        <v>48</v>
      </c>
      <c r="M47" s="6" t="s">
        <v>303</v>
      </c>
    </row>
    <row r="48" spans="1:13" x14ac:dyDescent="0.2">
      <c r="A48" s="7" t="str">
        <f t="shared" si="3"/>
        <v>2000/6末</v>
      </c>
      <c r="B48" s="7" t="str">
        <f t="shared" si="3"/>
        <v>平成12/6末</v>
      </c>
      <c r="C48" s="14">
        <v>46</v>
      </c>
      <c r="D48" s="14">
        <v>45</v>
      </c>
      <c r="E48" s="15" t="s">
        <v>81</v>
      </c>
      <c r="F48" s="14">
        <v>225</v>
      </c>
      <c r="G48" s="14"/>
      <c r="H48" s="14">
        <v>258</v>
      </c>
      <c r="I48" s="14"/>
      <c r="J48" s="14">
        <v>483</v>
      </c>
      <c r="K48" s="14"/>
      <c r="L48" s="14">
        <v>165</v>
      </c>
      <c r="M48" s="8" t="s">
        <v>303</v>
      </c>
    </row>
    <row r="49" spans="1:13" x14ac:dyDescent="0.2">
      <c r="A49" s="9" t="str">
        <f t="shared" si="3"/>
        <v>2000/6末</v>
      </c>
      <c r="B49" s="9" t="str">
        <f t="shared" si="3"/>
        <v>平成12/6末</v>
      </c>
      <c r="C49" s="16">
        <v>47</v>
      </c>
      <c r="D49" s="16">
        <v>46</v>
      </c>
      <c r="E49" s="17" t="s">
        <v>82</v>
      </c>
      <c r="F49" s="16">
        <v>95</v>
      </c>
      <c r="G49" s="16"/>
      <c r="H49" s="16">
        <v>143</v>
      </c>
      <c r="I49" s="16"/>
      <c r="J49" s="16">
        <v>238</v>
      </c>
      <c r="K49" s="16"/>
      <c r="L49" s="16">
        <v>133</v>
      </c>
      <c r="M49" s="6" t="s">
        <v>303</v>
      </c>
    </row>
    <row r="50" spans="1:13" x14ac:dyDescent="0.2">
      <c r="A50" s="7" t="str">
        <f t="shared" si="3"/>
        <v>2000/6末</v>
      </c>
      <c r="B50" s="7" t="str">
        <f t="shared" si="3"/>
        <v>平成12/6末</v>
      </c>
      <c r="C50" s="14">
        <v>48</v>
      </c>
      <c r="D50" s="14">
        <v>47</v>
      </c>
      <c r="E50" s="15" t="s">
        <v>83</v>
      </c>
      <c r="F50" s="14">
        <v>186</v>
      </c>
      <c r="G50" s="14"/>
      <c r="H50" s="14">
        <v>219</v>
      </c>
      <c r="I50" s="14"/>
      <c r="J50" s="14">
        <v>405</v>
      </c>
      <c r="K50" s="14"/>
      <c r="L50" s="14">
        <v>120</v>
      </c>
      <c r="M50" s="8" t="s">
        <v>303</v>
      </c>
    </row>
    <row r="51" spans="1:13" x14ac:dyDescent="0.2">
      <c r="A51" s="9" t="str">
        <f t="shared" si="3"/>
        <v>2000/6末</v>
      </c>
      <c r="B51" s="9" t="str">
        <f t="shared" si="3"/>
        <v>平成12/6末</v>
      </c>
      <c r="C51" s="16">
        <v>49</v>
      </c>
      <c r="D51" s="16">
        <v>48</v>
      </c>
      <c r="E51" s="17" t="s">
        <v>84</v>
      </c>
      <c r="F51" s="16">
        <v>255</v>
      </c>
      <c r="G51" s="16"/>
      <c r="H51" s="16">
        <v>264</v>
      </c>
      <c r="I51" s="16"/>
      <c r="J51" s="16">
        <v>519</v>
      </c>
      <c r="K51" s="16"/>
      <c r="L51" s="16">
        <v>167</v>
      </c>
      <c r="M51" s="6" t="s">
        <v>303</v>
      </c>
    </row>
    <row r="52" spans="1:13" x14ac:dyDescent="0.2">
      <c r="A52" s="7" t="str">
        <f t="shared" si="3"/>
        <v>2000/6末</v>
      </c>
      <c r="B52" s="7" t="str">
        <f t="shared" si="3"/>
        <v>平成12/6末</v>
      </c>
      <c r="C52" s="14">
        <v>50</v>
      </c>
      <c r="D52" s="14">
        <v>49</v>
      </c>
      <c r="E52" s="15" t="s">
        <v>85</v>
      </c>
      <c r="F52" s="14">
        <v>128</v>
      </c>
      <c r="G52" s="14"/>
      <c r="H52" s="14">
        <v>132</v>
      </c>
      <c r="I52" s="14"/>
      <c r="J52" s="14">
        <v>260</v>
      </c>
      <c r="K52" s="14"/>
      <c r="L52" s="14">
        <v>99</v>
      </c>
      <c r="M52" s="8" t="s">
        <v>303</v>
      </c>
    </row>
    <row r="53" spans="1:13" x14ac:dyDescent="0.2">
      <c r="A53" s="9" t="str">
        <f t="shared" ref="A53:B68" si="4">A52</f>
        <v>2000/6末</v>
      </c>
      <c r="B53" s="9" t="str">
        <f t="shared" si="4"/>
        <v>平成12/6末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2000/6末</v>
      </c>
      <c r="B54" s="7" t="str">
        <f t="shared" si="4"/>
        <v>平成12/6末</v>
      </c>
      <c r="C54" s="14">
        <v>52</v>
      </c>
      <c r="D54" s="14">
        <v>51</v>
      </c>
      <c r="E54" s="15" t="s">
        <v>87</v>
      </c>
      <c r="F54" s="14">
        <v>168</v>
      </c>
      <c r="G54" s="14"/>
      <c r="H54" s="14">
        <v>154</v>
      </c>
      <c r="I54" s="14"/>
      <c r="J54" s="14">
        <v>322</v>
      </c>
      <c r="K54" s="14"/>
      <c r="L54" s="14">
        <v>112</v>
      </c>
      <c r="M54" s="8" t="s">
        <v>303</v>
      </c>
    </row>
    <row r="55" spans="1:13" x14ac:dyDescent="0.2">
      <c r="A55" s="9" t="str">
        <f t="shared" si="4"/>
        <v>2000/6末</v>
      </c>
      <c r="B55" s="9" t="str">
        <f t="shared" si="4"/>
        <v>平成12/6末</v>
      </c>
      <c r="C55" s="16">
        <v>53</v>
      </c>
      <c r="D55" s="16">
        <v>52</v>
      </c>
      <c r="E55" s="17" t="s">
        <v>88</v>
      </c>
      <c r="F55" s="16">
        <v>20</v>
      </c>
      <c r="G55" s="16"/>
      <c r="H55" s="16">
        <v>23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2000/6末</v>
      </c>
      <c r="B56" s="7" t="str">
        <f t="shared" si="4"/>
        <v>平成12/6末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2000/6末</v>
      </c>
      <c r="B57" s="9" t="str">
        <f t="shared" si="4"/>
        <v>平成12/6末</v>
      </c>
      <c r="C57" s="16">
        <v>55</v>
      </c>
      <c r="D57" s="16">
        <v>54</v>
      </c>
      <c r="E57" s="17" t="s">
        <v>90</v>
      </c>
      <c r="F57" s="16">
        <v>232</v>
      </c>
      <c r="G57" s="16"/>
      <c r="H57" s="16">
        <v>262</v>
      </c>
      <c r="I57" s="16"/>
      <c r="J57" s="16">
        <v>494</v>
      </c>
      <c r="K57" s="16"/>
      <c r="L57" s="16">
        <v>142</v>
      </c>
      <c r="M57" s="6" t="s">
        <v>303</v>
      </c>
    </row>
    <row r="58" spans="1:13" x14ac:dyDescent="0.2">
      <c r="A58" s="7" t="str">
        <f t="shared" si="4"/>
        <v>2000/6末</v>
      </c>
      <c r="B58" s="7" t="str">
        <f t="shared" si="4"/>
        <v>平成12/6末</v>
      </c>
      <c r="C58" s="14">
        <v>56</v>
      </c>
      <c r="D58" s="14">
        <v>55</v>
      </c>
      <c r="E58" s="15" t="s">
        <v>91</v>
      </c>
      <c r="F58" s="14">
        <v>370</v>
      </c>
      <c r="G58" s="14"/>
      <c r="H58" s="14">
        <v>339</v>
      </c>
      <c r="I58" s="14"/>
      <c r="J58" s="14">
        <v>709</v>
      </c>
      <c r="K58" s="14"/>
      <c r="L58" s="14">
        <v>263</v>
      </c>
      <c r="M58" s="8" t="s">
        <v>303</v>
      </c>
    </row>
    <row r="59" spans="1:13" x14ac:dyDescent="0.2">
      <c r="A59" s="9" t="str">
        <f t="shared" si="4"/>
        <v>2000/6末</v>
      </c>
      <c r="B59" s="9" t="str">
        <f t="shared" si="4"/>
        <v>平成12/6末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2000/6末</v>
      </c>
      <c r="B60" s="7" t="str">
        <f t="shared" si="4"/>
        <v>平成12/6末</v>
      </c>
      <c r="C60" s="14">
        <v>58</v>
      </c>
      <c r="D60" s="14">
        <v>57</v>
      </c>
      <c r="E60" s="15" t="s">
        <v>92</v>
      </c>
      <c r="F60" s="14">
        <v>81</v>
      </c>
      <c r="G60" s="14"/>
      <c r="H60" s="14">
        <v>84</v>
      </c>
      <c r="I60" s="14"/>
      <c r="J60" s="14">
        <v>165</v>
      </c>
      <c r="K60" s="14"/>
      <c r="L60" s="14">
        <v>58</v>
      </c>
      <c r="M60" s="8" t="s">
        <v>303</v>
      </c>
    </row>
    <row r="61" spans="1:13" x14ac:dyDescent="0.2">
      <c r="A61" s="9" t="str">
        <f t="shared" si="4"/>
        <v>2000/6末</v>
      </c>
      <c r="B61" s="9" t="str">
        <f t="shared" si="4"/>
        <v>平成12/6末</v>
      </c>
      <c r="C61" s="16">
        <v>59</v>
      </c>
      <c r="D61" s="16">
        <v>58</v>
      </c>
      <c r="E61" s="17" t="s">
        <v>93</v>
      </c>
      <c r="F61" s="16">
        <v>181</v>
      </c>
      <c r="G61" s="16"/>
      <c r="H61" s="16">
        <v>163</v>
      </c>
      <c r="I61" s="16"/>
      <c r="J61" s="16">
        <v>344</v>
      </c>
      <c r="K61" s="16"/>
      <c r="L61" s="16">
        <v>100</v>
      </c>
      <c r="M61" s="6" t="s">
        <v>303</v>
      </c>
    </row>
    <row r="62" spans="1:13" x14ac:dyDescent="0.2">
      <c r="A62" s="7" t="str">
        <f t="shared" si="4"/>
        <v>2000/6末</v>
      </c>
      <c r="B62" s="7" t="str">
        <f t="shared" si="4"/>
        <v>平成12/6末</v>
      </c>
      <c r="C62" s="14">
        <v>60</v>
      </c>
      <c r="D62" s="14">
        <v>59</v>
      </c>
      <c r="E62" s="15" t="s">
        <v>94</v>
      </c>
      <c r="F62" s="14">
        <v>267</v>
      </c>
      <c r="G62" s="14"/>
      <c r="H62" s="14">
        <v>274</v>
      </c>
      <c r="I62" s="14"/>
      <c r="J62" s="14">
        <v>541</v>
      </c>
      <c r="K62" s="14"/>
      <c r="L62" s="14">
        <v>160</v>
      </c>
      <c r="M62" s="8" t="s">
        <v>303</v>
      </c>
    </row>
    <row r="63" spans="1:13" x14ac:dyDescent="0.2">
      <c r="A63" s="9" t="str">
        <f t="shared" si="4"/>
        <v>2000/6末</v>
      </c>
      <c r="B63" s="9" t="str">
        <f t="shared" si="4"/>
        <v>平成12/6末</v>
      </c>
      <c r="C63" s="16">
        <v>61</v>
      </c>
      <c r="D63" s="16">
        <v>60</v>
      </c>
      <c r="E63" s="17" t="s">
        <v>95</v>
      </c>
      <c r="F63" s="16">
        <v>348</v>
      </c>
      <c r="G63" s="16"/>
      <c r="H63" s="16">
        <v>369</v>
      </c>
      <c r="I63" s="16"/>
      <c r="J63" s="16">
        <v>717</v>
      </c>
      <c r="K63" s="16"/>
      <c r="L63" s="16">
        <v>267</v>
      </c>
      <c r="M63" s="6" t="s">
        <v>303</v>
      </c>
    </row>
    <row r="64" spans="1:13" x14ac:dyDescent="0.2">
      <c r="A64" s="7" t="str">
        <f t="shared" si="4"/>
        <v>2000/6末</v>
      </c>
      <c r="B64" s="7" t="str">
        <f t="shared" si="4"/>
        <v>平成12/6末</v>
      </c>
      <c r="C64" s="14">
        <v>62</v>
      </c>
      <c r="D64" s="14">
        <v>61</v>
      </c>
      <c r="E64" s="15" t="s">
        <v>96</v>
      </c>
      <c r="F64" s="14">
        <v>278</v>
      </c>
      <c r="G64" s="14"/>
      <c r="H64" s="14">
        <v>292</v>
      </c>
      <c r="I64" s="14"/>
      <c r="J64" s="14">
        <v>570</v>
      </c>
      <c r="K64" s="14"/>
      <c r="L64" s="14">
        <v>228</v>
      </c>
      <c r="M64" s="8" t="s">
        <v>303</v>
      </c>
    </row>
    <row r="65" spans="1:13" x14ac:dyDescent="0.2">
      <c r="A65" s="9" t="str">
        <f t="shared" si="4"/>
        <v>2000/6末</v>
      </c>
      <c r="B65" s="9" t="str">
        <f t="shared" si="4"/>
        <v>平成12/6末</v>
      </c>
      <c r="C65" s="16">
        <v>63</v>
      </c>
      <c r="D65" s="16">
        <v>62</v>
      </c>
      <c r="E65" s="17" t="s">
        <v>97</v>
      </c>
      <c r="F65" s="16">
        <v>62</v>
      </c>
      <c r="G65" s="16"/>
      <c r="H65" s="16">
        <v>50</v>
      </c>
      <c r="I65" s="16"/>
      <c r="J65" s="16">
        <v>112</v>
      </c>
      <c r="K65" s="16"/>
      <c r="L65" s="16">
        <v>60</v>
      </c>
      <c r="M65" s="6" t="s">
        <v>303</v>
      </c>
    </row>
    <row r="66" spans="1:13" x14ac:dyDescent="0.2">
      <c r="A66" s="7" t="str">
        <f t="shared" si="4"/>
        <v>2000/6末</v>
      </c>
      <c r="B66" s="7" t="str">
        <f t="shared" si="4"/>
        <v>平成12/6末</v>
      </c>
      <c r="C66" s="14">
        <v>64</v>
      </c>
      <c r="D66" s="14">
        <v>63</v>
      </c>
      <c r="E66" s="15" t="s">
        <v>98</v>
      </c>
      <c r="F66" s="14">
        <v>505</v>
      </c>
      <c r="G66" s="14"/>
      <c r="H66" s="14">
        <v>483</v>
      </c>
      <c r="I66" s="14"/>
      <c r="J66" s="14">
        <v>988</v>
      </c>
      <c r="K66" s="14"/>
      <c r="L66" s="14">
        <v>369</v>
      </c>
      <c r="M66" s="8" t="s">
        <v>303</v>
      </c>
    </row>
    <row r="67" spans="1:13" x14ac:dyDescent="0.2">
      <c r="A67" s="9" t="str">
        <f t="shared" si="4"/>
        <v>2000/6末</v>
      </c>
      <c r="B67" s="9" t="str">
        <f t="shared" si="4"/>
        <v>平成12/6末</v>
      </c>
      <c r="C67" s="16">
        <v>65</v>
      </c>
      <c r="D67" s="16">
        <v>64</v>
      </c>
      <c r="E67" s="17" t="s">
        <v>99</v>
      </c>
      <c r="F67" s="16">
        <v>393</v>
      </c>
      <c r="G67" s="16"/>
      <c r="H67" s="16">
        <v>382</v>
      </c>
      <c r="I67" s="16"/>
      <c r="J67" s="16">
        <v>775</v>
      </c>
      <c r="K67" s="16"/>
      <c r="L67" s="16">
        <v>271</v>
      </c>
      <c r="M67" s="6" t="s">
        <v>303</v>
      </c>
    </row>
    <row r="68" spans="1:13" x14ac:dyDescent="0.2">
      <c r="A68" s="7" t="str">
        <f t="shared" si="4"/>
        <v>2000/6末</v>
      </c>
      <c r="B68" s="7" t="str">
        <f t="shared" si="4"/>
        <v>平成12/6末</v>
      </c>
      <c r="C68" s="14">
        <v>66</v>
      </c>
      <c r="D68" s="14">
        <v>65</v>
      </c>
      <c r="E68" s="15" t="s">
        <v>100</v>
      </c>
      <c r="F68" s="14">
        <v>20</v>
      </c>
      <c r="G68" s="14"/>
      <c r="H68" s="14">
        <v>14</v>
      </c>
      <c r="I68" s="14"/>
      <c r="J68" s="14">
        <v>34</v>
      </c>
      <c r="K68" s="14"/>
      <c r="L68" s="14">
        <v>34</v>
      </c>
      <c r="M68" s="8" t="s">
        <v>303</v>
      </c>
    </row>
    <row r="69" spans="1:13" x14ac:dyDescent="0.2">
      <c r="A69" s="9" t="str">
        <f t="shared" ref="A69:B84" si="5">A68</f>
        <v>2000/6末</v>
      </c>
      <c r="B69" s="9" t="str">
        <f t="shared" si="5"/>
        <v>平成12/6末</v>
      </c>
      <c r="C69" s="16">
        <v>67</v>
      </c>
      <c r="D69" s="16">
        <v>66</v>
      </c>
      <c r="E69" s="17" t="s">
        <v>101</v>
      </c>
      <c r="F69" s="16">
        <v>138</v>
      </c>
      <c r="G69" s="16"/>
      <c r="H69" s="16">
        <v>148</v>
      </c>
      <c r="I69" s="16"/>
      <c r="J69" s="16">
        <v>286</v>
      </c>
      <c r="K69" s="16"/>
      <c r="L69" s="16">
        <v>93</v>
      </c>
      <c r="M69" s="6" t="s">
        <v>303</v>
      </c>
    </row>
    <row r="70" spans="1:13" x14ac:dyDescent="0.2">
      <c r="A70" s="7" t="str">
        <f t="shared" si="5"/>
        <v>2000/6末</v>
      </c>
      <c r="B70" s="7" t="str">
        <f t="shared" si="5"/>
        <v>平成12/6末</v>
      </c>
      <c r="C70" s="14">
        <v>68</v>
      </c>
      <c r="D70" s="14">
        <v>67</v>
      </c>
      <c r="E70" s="15" t="s">
        <v>102</v>
      </c>
      <c r="F70" s="14">
        <v>233</v>
      </c>
      <c r="G70" s="14"/>
      <c r="H70" s="14">
        <v>238</v>
      </c>
      <c r="I70" s="14"/>
      <c r="J70" s="14">
        <v>471</v>
      </c>
      <c r="K70" s="14"/>
      <c r="L70" s="14">
        <v>162</v>
      </c>
      <c r="M70" s="8" t="s">
        <v>303</v>
      </c>
    </row>
    <row r="71" spans="1:13" x14ac:dyDescent="0.2">
      <c r="A71" s="9" t="str">
        <f t="shared" si="5"/>
        <v>2000/6末</v>
      </c>
      <c r="B71" s="9" t="str">
        <f t="shared" si="5"/>
        <v>平成12/6末</v>
      </c>
      <c r="C71" s="16">
        <v>69</v>
      </c>
      <c r="D71" s="16">
        <v>68</v>
      </c>
      <c r="E71" s="17" t="s">
        <v>103</v>
      </c>
      <c r="F71" s="16">
        <v>422</v>
      </c>
      <c r="G71" s="16"/>
      <c r="H71" s="16">
        <v>389</v>
      </c>
      <c r="I71" s="16"/>
      <c r="J71" s="16">
        <v>811</v>
      </c>
      <c r="K71" s="16"/>
      <c r="L71" s="16">
        <v>310</v>
      </c>
      <c r="M71" s="6" t="s">
        <v>303</v>
      </c>
    </row>
    <row r="72" spans="1:13" x14ac:dyDescent="0.2">
      <c r="A72" s="7" t="str">
        <f t="shared" si="5"/>
        <v>2000/6末</v>
      </c>
      <c r="B72" s="7" t="str">
        <f t="shared" si="5"/>
        <v>平成12/6末</v>
      </c>
      <c r="C72" s="14">
        <v>70</v>
      </c>
      <c r="D72" s="14">
        <v>69</v>
      </c>
      <c r="E72" s="15" t="s">
        <v>104</v>
      </c>
      <c r="F72" s="14">
        <v>287</v>
      </c>
      <c r="G72" s="14"/>
      <c r="H72" s="14">
        <v>229</v>
      </c>
      <c r="I72" s="14"/>
      <c r="J72" s="14">
        <v>516</v>
      </c>
      <c r="K72" s="14"/>
      <c r="L72" s="14">
        <v>195</v>
      </c>
      <c r="M72" s="8" t="s">
        <v>303</v>
      </c>
    </row>
    <row r="73" spans="1:13" x14ac:dyDescent="0.2">
      <c r="A73" s="9" t="str">
        <f t="shared" si="5"/>
        <v>2000/6末</v>
      </c>
      <c r="B73" s="9" t="str">
        <f t="shared" si="5"/>
        <v>平成12/6末</v>
      </c>
      <c r="C73" s="16">
        <v>71</v>
      </c>
      <c r="D73" s="16">
        <v>70</v>
      </c>
      <c r="E73" s="17" t="s">
        <v>105</v>
      </c>
      <c r="F73" s="16">
        <v>119</v>
      </c>
      <c r="G73" s="16"/>
      <c r="H73" s="16">
        <v>107</v>
      </c>
      <c r="I73" s="16"/>
      <c r="J73" s="16">
        <v>226</v>
      </c>
      <c r="K73" s="16"/>
      <c r="L73" s="16">
        <v>89</v>
      </c>
      <c r="M73" s="6" t="s">
        <v>303</v>
      </c>
    </row>
    <row r="74" spans="1:13" x14ac:dyDescent="0.2">
      <c r="A74" s="7" t="str">
        <f t="shared" si="5"/>
        <v>2000/6末</v>
      </c>
      <c r="B74" s="7" t="str">
        <f t="shared" si="5"/>
        <v>平成12/6末</v>
      </c>
      <c r="C74" s="14">
        <v>72</v>
      </c>
      <c r="D74" s="14">
        <v>71</v>
      </c>
      <c r="E74" s="15" t="s">
        <v>106</v>
      </c>
      <c r="F74" s="14">
        <v>167</v>
      </c>
      <c r="G74" s="14"/>
      <c r="H74" s="14">
        <v>131</v>
      </c>
      <c r="I74" s="14"/>
      <c r="J74" s="14">
        <v>298</v>
      </c>
      <c r="K74" s="14"/>
      <c r="L74" s="14">
        <v>126</v>
      </c>
      <c r="M74" s="8" t="s">
        <v>303</v>
      </c>
    </row>
    <row r="75" spans="1:13" x14ac:dyDescent="0.2">
      <c r="A75" s="9" t="str">
        <f t="shared" si="5"/>
        <v>2000/6末</v>
      </c>
      <c r="B75" s="9" t="str">
        <f t="shared" si="5"/>
        <v>平成12/6末</v>
      </c>
      <c r="C75" s="16">
        <v>73</v>
      </c>
      <c r="D75" s="16">
        <v>72</v>
      </c>
      <c r="E75" s="17" t="s">
        <v>107</v>
      </c>
      <c r="F75" s="16">
        <v>280</v>
      </c>
      <c r="G75" s="16"/>
      <c r="H75" s="16">
        <v>314</v>
      </c>
      <c r="I75" s="16"/>
      <c r="J75" s="16">
        <v>594</v>
      </c>
      <c r="K75" s="16"/>
      <c r="L75" s="16">
        <v>238</v>
      </c>
      <c r="M75" s="6" t="s">
        <v>303</v>
      </c>
    </row>
    <row r="76" spans="1:13" x14ac:dyDescent="0.2">
      <c r="A76" s="7" t="str">
        <f t="shared" si="5"/>
        <v>2000/6末</v>
      </c>
      <c r="B76" s="7" t="str">
        <f t="shared" si="5"/>
        <v>平成12/6末</v>
      </c>
      <c r="C76" s="14">
        <v>74</v>
      </c>
      <c r="D76" s="14">
        <v>73</v>
      </c>
      <c r="E76" s="15" t="s">
        <v>108</v>
      </c>
      <c r="F76" s="14">
        <v>404</v>
      </c>
      <c r="G76" s="14"/>
      <c r="H76" s="14">
        <v>303</v>
      </c>
      <c r="I76" s="14"/>
      <c r="J76" s="14">
        <v>707</v>
      </c>
      <c r="K76" s="14"/>
      <c r="L76" s="14">
        <v>341</v>
      </c>
      <c r="M76" s="8" t="s">
        <v>303</v>
      </c>
    </row>
    <row r="77" spans="1:13" x14ac:dyDescent="0.2">
      <c r="A77" s="9" t="str">
        <f t="shared" si="5"/>
        <v>2000/6末</v>
      </c>
      <c r="B77" s="9" t="str">
        <f t="shared" si="5"/>
        <v>平成12/6末</v>
      </c>
      <c r="C77" s="16">
        <v>75</v>
      </c>
      <c r="D77" s="16">
        <v>74</v>
      </c>
      <c r="E77" s="17" t="s">
        <v>109</v>
      </c>
      <c r="F77" s="16">
        <v>317</v>
      </c>
      <c r="G77" s="16"/>
      <c r="H77" s="16">
        <v>335</v>
      </c>
      <c r="I77" s="16"/>
      <c r="J77" s="16">
        <v>652</v>
      </c>
      <c r="K77" s="16"/>
      <c r="L77" s="16">
        <v>217</v>
      </c>
      <c r="M77" s="6" t="s">
        <v>303</v>
      </c>
    </row>
    <row r="78" spans="1:13" x14ac:dyDescent="0.2">
      <c r="A78" s="7" t="str">
        <f t="shared" si="5"/>
        <v>2000/6末</v>
      </c>
      <c r="B78" s="7" t="str">
        <f t="shared" si="5"/>
        <v>平成12/6末</v>
      </c>
      <c r="C78" s="14">
        <v>76</v>
      </c>
      <c r="D78" s="14">
        <v>75</v>
      </c>
      <c r="E78" s="15" t="s">
        <v>110</v>
      </c>
      <c r="F78" s="14">
        <v>259</v>
      </c>
      <c r="G78" s="14"/>
      <c r="H78" s="14">
        <v>261</v>
      </c>
      <c r="I78" s="14"/>
      <c r="J78" s="14">
        <v>520</v>
      </c>
      <c r="K78" s="14"/>
      <c r="L78" s="14">
        <v>166</v>
      </c>
      <c r="M78" s="8" t="s">
        <v>303</v>
      </c>
    </row>
    <row r="79" spans="1:13" x14ac:dyDescent="0.2">
      <c r="A79" s="9" t="str">
        <f t="shared" si="5"/>
        <v>2000/6末</v>
      </c>
      <c r="B79" s="9" t="str">
        <f t="shared" si="5"/>
        <v>平成12/6末</v>
      </c>
      <c r="C79" s="16">
        <v>77</v>
      </c>
      <c r="D79" s="16">
        <v>76</v>
      </c>
      <c r="E79" s="17" t="s">
        <v>111</v>
      </c>
      <c r="F79" s="16">
        <v>94</v>
      </c>
      <c r="G79" s="16"/>
      <c r="H79" s="16">
        <v>92</v>
      </c>
      <c r="I79" s="16"/>
      <c r="J79" s="16">
        <v>186</v>
      </c>
      <c r="K79" s="16"/>
      <c r="L79" s="16">
        <v>56</v>
      </c>
      <c r="M79" s="6" t="s">
        <v>303</v>
      </c>
    </row>
    <row r="80" spans="1:13" x14ac:dyDescent="0.2">
      <c r="A80" s="7" t="str">
        <f t="shared" si="5"/>
        <v>2000/6末</v>
      </c>
      <c r="B80" s="7" t="str">
        <f t="shared" si="5"/>
        <v>平成12/6末</v>
      </c>
      <c r="C80" s="14">
        <v>78</v>
      </c>
      <c r="D80" s="14">
        <v>77</v>
      </c>
      <c r="E80" s="15" t="s">
        <v>693</v>
      </c>
      <c r="F80" s="14">
        <v>273</v>
      </c>
      <c r="G80" s="14"/>
      <c r="H80" s="14">
        <v>254</v>
      </c>
      <c r="I80" s="14"/>
      <c r="J80" s="14">
        <v>527</v>
      </c>
      <c r="K80" s="14"/>
      <c r="L80" s="14">
        <v>160</v>
      </c>
      <c r="M80" s="8" t="s">
        <v>303</v>
      </c>
    </row>
    <row r="81" spans="1:13" x14ac:dyDescent="0.2">
      <c r="A81" s="9" t="str">
        <f t="shared" si="5"/>
        <v>2000/6末</v>
      </c>
      <c r="B81" s="9" t="str">
        <f t="shared" si="5"/>
        <v>平成12/6末</v>
      </c>
      <c r="C81" s="16">
        <v>79</v>
      </c>
      <c r="D81" s="16">
        <v>80</v>
      </c>
      <c r="E81" s="17" t="s">
        <v>115</v>
      </c>
      <c r="F81" s="16">
        <v>315</v>
      </c>
      <c r="G81" s="16"/>
      <c r="H81" s="16">
        <v>280</v>
      </c>
      <c r="I81" s="16"/>
      <c r="J81" s="16">
        <v>595</v>
      </c>
      <c r="K81" s="16"/>
      <c r="L81" s="16">
        <v>253</v>
      </c>
      <c r="M81" s="6" t="s">
        <v>303</v>
      </c>
    </row>
    <row r="82" spans="1:13" x14ac:dyDescent="0.2">
      <c r="A82" s="7" t="str">
        <f t="shared" si="5"/>
        <v>2000/6末</v>
      </c>
      <c r="B82" s="7" t="str">
        <f t="shared" si="5"/>
        <v>平成12/6末</v>
      </c>
      <c r="C82" s="14">
        <v>80</v>
      </c>
      <c r="D82" s="14">
        <v>81</v>
      </c>
      <c r="E82" s="15" t="s">
        <v>116</v>
      </c>
      <c r="F82" s="14">
        <v>352</v>
      </c>
      <c r="G82" s="14"/>
      <c r="H82" s="14">
        <v>324</v>
      </c>
      <c r="I82" s="14"/>
      <c r="J82" s="14">
        <v>676</v>
      </c>
      <c r="K82" s="14"/>
      <c r="L82" s="14">
        <v>274</v>
      </c>
      <c r="M82" s="8" t="s">
        <v>303</v>
      </c>
    </row>
    <row r="83" spans="1:13" x14ac:dyDescent="0.2">
      <c r="A83" s="9" t="str">
        <f t="shared" si="5"/>
        <v>2000/6末</v>
      </c>
      <c r="B83" s="9" t="str">
        <f t="shared" si="5"/>
        <v>平成12/6末</v>
      </c>
      <c r="C83" s="16">
        <v>81</v>
      </c>
      <c r="D83" s="16">
        <v>82</v>
      </c>
      <c r="E83" s="17" t="s">
        <v>117</v>
      </c>
      <c r="F83" s="16">
        <v>228</v>
      </c>
      <c r="G83" s="16"/>
      <c r="H83" s="16">
        <v>206</v>
      </c>
      <c r="I83" s="16"/>
      <c r="J83" s="16">
        <v>434</v>
      </c>
      <c r="K83" s="16"/>
      <c r="L83" s="16">
        <v>179</v>
      </c>
      <c r="M83" s="6" t="s">
        <v>303</v>
      </c>
    </row>
    <row r="84" spans="1:13" x14ac:dyDescent="0.2">
      <c r="A84" s="7" t="str">
        <f t="shared" si="5"/>
        <v>2000/6末</v>
      </c>
      <c r="B84" s="7" t="str">
        <f t="shared" si="5"/>
        <v>平成12/6末</v>
      </c>
      <c r="C84" s="14">
        <v>82</v>
      </c>
      <c r="D84" s="14">
        <v>83</v>
      </c>
      <c r="E84" s="15" t="s">
        <v>118</v>
      </c>
      <c r="F84" s="14">
        <v>288</v>
      </c>
      <c r="G84" s="14"/>
      <c r="H84" s="14">
        <v>312</v>
      </c>
      <c r="I84" s="14"/>
      <c r="J84" s="14">
        <v>600</v>
      </c>
      <c r="K84" s="14"/>
      <c r="L84" s="14">
        <v>231</v>
      </c>
      <c r="M84" s="8" t="s">
        <v>303</v>
      </c>
    </row>
    <row r="85" spans="1:13" x14ac:dyDescent="0.2">
      <c r="A85" s="9" t="str">
        <f t="shared" ref="A85:B100" si="6">A84</f>
        <v>2000/6末</v>
      </c>
      <c r="B85" s="9" t="str">
        <f t="shared" si="6"/>
        <v>平成12/6末</v>
      </c>
      <c r="C85" s="16">
        <v>83</v>
      </c>
      <c r="D85" s="16">
        <v>84</v>
      </c>
      <c r="E85" s="17" t="s">
        <v>119</v>
      </c>
      <c r="F85" s="16">
        <v>206</v>
      </c>
      <c r="G85" s="16"/>
      <c r="H85" s="16">
        <v>204</v>
      </c>
      <c r="I85" s="16"/>
      <c r="J85" s="16">
        <v>410</v>
      </c>
      <c r="K85" s="16"/>
      <c r="L85" s="16">
        <v>152</v>
      </c>
      <c r="M85" s="6" t="s">
        <v>303</v>
      </c>
    </row>
    <row r="86" spans="1:13" x14ac:dyDescent="0.2">
      <c r="A86" s="7" t="str">
        <f t="shared" si="6"/>
        <v>2000/6末</v>
      </c>
      <c r="B86" s="7" t="str">
        <f t="shared" si="6"/>
        <v>平成12/6末</v>
      </c>
      <c r="C86" s="14">
        <v>84</v>
      </c>
      <c r="D86" s="14">
        <v>85</v>
      </c>
      <c r="E86" s="15" t="s">
        <v>120</v>
      </c>
      <c r="F86" s="14">
        <v>173</v>
      </c>
      <c r="G86" s="14"/>
      <c r="H86" s="14">
        <v>190</v>
      </c>
      <c r="I86" s="14"/>
      <c r="J86" s="14">
        <v>363</v>
      </c>
      <c r="K86" s="14"/>
      <c r="L86" s="14">
        <v>124</v>
      </c>
      <c r="M86" s="8" t="s">
        <v>303</v>
      </c>
    </row>
    <row r="87" spans="1:13" x14ac:dyDescent="0.2">
      <c r="A87" s="9" t="str">
        <f t="shared" si="6"/>
        <v>2000/6末</v>
      </c>
      <c r="B87" s="9" t="str">
        <f t="shared" si="6"/>
        <v>平成12/6末</v>
      </c>
      <c r="C87" s="16">
        <v>85</v>
      </c>
      <c r="D87" s="16">
        <v>86</v>
      </c>
      <c r="E87" s="17" t="s">
        <v>121</v>
      </c>
      <c r="F87" s="16">
        <v>270</v>
      </c>
      <c r="G87" s="16"/>
      <c r="H87" s="16">
        <v>283</v>
      </c>
      <c r="I87" s="16"/>
      <c r="J87" s="16">
        <v>553</v>
      </c>
      <c r="K87" s="16"/>
      <c r="L87" s="16">
        <v>194</v>
      </c>
      <c r="M87" s="6" t="s">
        <v>303</v>
      </c>
    </row>
    <row r="88" spans="1:13" x14ac:dyDescent="0.2">
      <c r="A88" s="7" t="str">
        <f t="shared" si="6"/>
        <v>2000/6末</v>
      </c>
      <c r="B88" s="7" t="str">
        <f t="shared" si="6"/>
        <v>平成12/6末</v>
      </c>
      <c r="C88" s="14">
        <v>86</v>
      </c>
      <c r="D88" s="14">
        <v>87</v>
      </c>
      <c r="E88" s="15" t="s">
        <v>122</v>
      </c>
      <c r="F88" s="14">
        <v>367</v>
      </c>
      <c r="G88" s="14"/>
      <c r="H88" s="14">
        <v>395</v>
      </c>
      <c r="I88" s="14"/>
      <c r="J88" s="14">
        <v>762</v>
      </c>
      <c r="K88" s="14"/>
      <c r="L88" s="14">
        <v>279</v>
      </c>
      <c r="M88" s="8" t="s">
        <v>303</v>
      </c>
    </row>
    <row r="89" spans="1:13" x14ac:dyDescent="0.2">
      <c r="A89" s="9" t="str">
        <f t="shared" si="6"/>
        <v>2000/6末</v>
      </c>
      <c r="B89" s="9" t="str">
        <f t="shared" si="6"/>
        <v>平成12/6末</v>
      </c>
      <c r="C89" s="16">
        <v>87</v>
      </c>
      <c r="D89" s="16">
        <v>88</v>
      </c>
      <c r="E89" s="17" t="s">
        <v>123</v>
      </c>
      <c r="F89" s="16">
        <v>270</v>
      </c>
      <c r="G89" s="16"/>
      <c r="H89" s="16">
        <v>275</v>
      </c>
      <c r="I89" s="16"/>
      <c r="J89" s="16">
        <v>545</v>
      </c>
      <c r="K89" s="16"/>
      <c r="L89" s="16">
        <v>203</v>
      </c>
      <c r="M89" s="6" t="s">
        <v>303</v>
      </c>
    </row>
    <row r="90" spans="1:13" x14ac:dyDescent="0.2">
      <c r="A90" s="7" t="str">
        <f t="shared" si="6"/>
        <v>2000/6末</v>
      </c>
      <c r="B90" s="7" t="str">
        <f t="shared" si="6"/>
        <v>平成12/6末</v>
      </c>
      <c r="C90" s="14">
        <v>88</v>
      </c>
      <c r="D90" s="14">
        <v>89</v>
      </c>
      <c r="E90" s="15" t="s">
        <v>124</v>
      </c>
      <c r="F90" s="14">
        <v>164</v>
      </c>
      <c r="G90" s="14"/>
      <c r="H90" s="14">
        <v>146</v>
      </c>
      <c r="I90" s="14"/>
      <c r="J90" s="14">
        <v>310</v>
      </c>
      <c r="K90" s="14"/>
      <c r="L90" s="14">
        <v>125</v>
      </c>
      <c r="M90" s="8" t="s">
        <v>303</v>
      </c>
    </row>
    <row r="91" spans="1:13" x14ac:dyDescent="0.2">
      <c r="A91" s="9" t="str">
        <f t="shared" si="6"/>
        <v>2000/6末</v>
      </c>
      <c r="B91" s="9" t="str">
        <f t="shared" si="6"/>
        <v>平成12/6末</v>
      </c>
      <c r="C91" s="16">
        <v>89</v>
      </c>
      <c r="D91" s="16">
        <v>90</v>
      </c>
      <c r="E91" s="17" t="s">
        <v>622</v>
      </c>
      <c r="F91" s="16">
        <v>431</v>
      </c>
      <c r="G91" s="16"/>
      <c r="H91" s="16">
        <v>434</v>
      </c>
      <c r="I91" s="16"/>
      <c r="J91" s="16">
        <v>865</v>
      </c>
      <c r="K91" s="16"/>
      <c r="L91" s="16">
        <v>316</v>
      </c>
      <c r="M91" s="6" t="s">
        <v>303</v>
      </c>
    </row>
    <row r="92" spans="1:13" x14ac:dyDescent="0.2">
      <c r="A92" s="7" t="str">
        <f t="shared" si="6"/>
        <v>2000/6末</v>
      </c>
      <c r="B92" s="7" t="str">
        <f t="shared" si="6"/>
        <v>平成12/6末</v>
      </c>
      <c r="C92" s="14">
        <v>90</v>
      </c>
      <c r="D92" s="14">
        <v>91</v>
      </c>
      <c r="E92" s="15" t="s">
        <v>126</v>
      </c>
      <c r="F92" s="14">
        <v>200</v>
      </c>
      <c r="G92" s="14"/>
      <c r="H92" s="14">
        <v>187</v>
      </c>
      <c r="I92" s="14"/>
      <c r="J92" s="14">
        <v>387</v>
      </c>
      <c r="K92" s="14"/>
      <c r="L92" s="14">
        <v>130</v>
      </c>
      <c r="M92" s="8" t="s">
        <v>303</v>
      </c>
    </row>
    <row r="93" spans="1:13" x14ac:dyDescent="0.2">
      <c r="A93" s="9" t="str">
        <f t="shared" si="6"/>
        <v>2000/6末</v>
      </c>
      <c r="B93" s="9" t="str">
        <f t="shared" si="6"/>
        <v>平成12/6末</v>
      </c>
      <c r="C93" s="16">
        <v>91</v>
      </c>
      <c r="D93" s="16">
        <v>92</v>
      </c>
      <c r="E93" s="17" t="s">
        <v>127</v>
      </c>
      <c r="F93" s="16">
        <v>76</v>
      </c>
      <c r="G93" s="16"/>
      <c r="H93" s="16">
        <v>69</v>
      </c>
      <c r="I93" s="16"/>
      <c r="J93" s="16">
        <v>145</v>
      </c>
      <c r="K93" s="16"/>
      <c r="L93" s="16">
        <v>59</v>
      </c>
      <c r="M93" s="6" t="s">
        <v>303</v>
      </c>
    </row>
    <row r="94" spans="1:13" x14ac:dyDescent="0.2">
      <c r="A94" s="7" t="str">
        <f t="shared" si="6"/>
        <v>2000/6末</v>
      </c>
      <c r="B94" s="7" t="str">
        <f t="shared" si="6"/>
        <v>平成12/6末</v>
      </c>
      <c r="C94" s="14">
        <v>92</v>
      </c>
      <c r="D94" s="14">
        <v>93</v>
      </c>
      <c r="E94" s="15" t="s">
        <v>128</v>
      </c>
      <c r="F94" s="14">
        <v>123</v>
      </c>
      <c r="G94" s="14"/>
      <c r="H94" s="14">
        <v>113</v>
      </c>
      <c r="I94" s="14"/>
      <c r="J94" s="14">
        <v>236</v>
      </c>
      <c r="K94" s="14"/>
      <c r="L94" s="14">
        <v>98</v>
      </c>
      <c r="M94" s="8" t="s">
        <v>303</v>
      </c>
    </row>
    <row r="95" spans="1:13" x14ac:dyDescent="0.2">
      <c r="A95" s="9" t="str">
        <f t="shared" si="6"/>
        <v>2000/6末</v>
      </c>
      <c r="B95" s="9" t="str">
        <f t="shared" si="6"/>
        <v>平成12/6末</v>
      </c>
      <c r="C95" s="16">
        <v>93</v>
      </c>
      <c r="D95" s="16">
        <v>95</v>
      </c>
      <c r="E95" s="17" t="s">
        <v>129</v>
      </c>
      <c r="F95" s="16">
        <v>128</v>
      </c>
      <c r="G95" s="16"/>
      <c r="H95" s="16">
        <v>126</v>
      </c>
      <c r="I95" s="16"/>
      <c r="J95" s="16">
        <v>254</v>
      </c>
      <c r="K95" s="16"/>
      <c r="L95" s="16">
        <v>83</v>
      </c>
      <c r="M95" s="6" t="s">
        <v>303</v>
      </c>
    </row>
    <row r="96" spans="1:13" x14ac:dyDescent="0.2">
      <c r="A96" s="7" t="str">
        <f t="shared" si="6"/>
        <v>2000/6末</v>
      </c>
      <c r="B96" s="7" t="str">
        <f t="shared" si="6"/>
        <v>平成12/6末</v>
      </c>
      <c r="C96" s="14">
        <v>94</v>
      </c>
      <c r="D96" s="14">
        <v>96</v>
      </c>
      <c r="E96" s="15" t="s">
        <v>130</v>
      </c>
      <c r="F96" s="14">
        <v>175</v>
      </c>
      <c r="G96" s="14"/>
      <c r="H96" s="14">
        <v>154</v>
      </c>
      <c r="I96" s="14"/>
      <c r="J96" s="14">
        <v>329</v>
      </c>
      <c r="K96" s="14"/>
      <c r="L96" s="14">
        <v>121</v>
      </c>
      <c r="M96" s="8" t="s">
        <v>303</v>
      </c>
    </row>
    <row r="97" spans="1:13" x14ac:dyDescent="0.2">
      <c r="A97" s="9" t="str">
        <f t="shared" si="6"/>
        <v>2000/6末</v>
      </c>
      <c r="B97" s="9" t="str">
        <f t="shared" si="6"/>
        <v>平成12/6末</v>
      </c>
      <c r="C97" s="16">
        <v>95</v>
      </c>
      <c r="D97" s="16">
        <v>97</v>
      </c>
      <c r="E97" s="17" t="s">
        <v>131</v>
      </c>
      <c r="F97" s="16">
        <v>174</v>
      </c>
      <c r="G97" s="16"/>
      <c r="H97" s="16">
        <v>175</v>
      </c>
      <c r="I97" s="16"/>
      <c r="J97" s="16">
        <v>349</v>
      </c>
      <c r="K97" s="16"/>
      <c r="L97" s="16">
        <v>123</v>
      </c>
      <c r="M97" s="6" t="s">
        <v>303</v>
      </c>
    </row>
    <row r="98" spans="1:13" x14ac:dyDescent="0.2">
      <c r="A98" s="7" t="str">
        <f t="shared" si="6"/>
        <v>2000/6末</v>
      </c>
      <c r="B98" s="7" t="str">
        <f t="shared" si="6"/>
        <v>平成12/6末</v>
      </c>
      <c r="C98" s="14">
        <v>96</v>
      </c>
      <c r="D98" s="14">
        <v>98</v>
      </c>
      <c r="E98" s="15" t="s">
        <v>132</v>
      </c>
      <c r="F98" s="14">
        <v>199</v>
      </c>
      <c r="G98" s="14"/>
      <c r="H98" s="14">
        <v>204</v>
      </c>
      <c r="I98" s="14"/>
      <c r="J98" s="14">
        <v>403</v>
      </c>
      <c r="K98" s="14"/>
      <c r="L98" s="14">
        <v>144</v>
      </c>
      <c r="M98" s="8" t="s">
        <v>303</v>
      </c>
    </row>
    <row r="99" spans="1:13" x14ac:dyDescent="0.2">
      <c r="A99" s="9" t="str">
        <f t="shared" si="6"/>
        <v>2000/6末</v>
      </c>
      <c r="B99" s="9" t="str">
        <f t="shared" si="6"/>
        <v>平成12/6末</v>
      </c>
      <c r="C99" s="16">
        <v>97</v>
      </c>
      <c r="D99" s="16">
        <v>99</v>
      </c>
      <c r="E99" s="17" t="s">
        <v>133</v>
      </c>
      <c r="F99" s="16">
        <v>92</v>
      </c>
      <c r="G99" s="16"/>
      <c r="H99" s="16">
        <v>108</v>
      </c>
      <c r="I99" s="16"/>
      <c r="J99" s="16">
        <v>200</v>
      </c>
      <c r="K99" s="16"/>
      <c r="L99" s="16">
        <v>65</v>
      </c>
      <c r="M99" s="6" t="s">
        <v>303</v>
      </c>
    </row>
    <row r="100" spans="1:13" x14ac:dyDescent="0.2">
      <c r="A100" s="7" t="str">
        <f t="shared" si="6"/>
        <v>2000/6末</v>
      </c>
      <c r="B100" s="7" t="str">
        <f t="shared" si="6"/>
        <v>平成12/6末</v>
      </c>
      <c r="C100" s="14">
        <v>98</v>
      </c>
      <c r="D100" s="14">
        <v>120</v>
      </c>
      <c r="E100" s="15" t="s">
        <v>140</v>
      </c>
      <c r="F100" s="14">
        <v>46</v>
      </c>
      <c r="G100" s="14"/>
      <c r="H100" s="14">
        <v>45</v>
      </c>
      <c r="I100" s="14"/>
      <c r="J100" s="14">
        <v>91</v>
      </c>
      <c r="K100" s="14"/>
      <c r="L100" s="14">
        <v>27</v>
      </c>
      <c r="M100" s="8" t="s">
        <v>304</v>
      </c>
    </row>
    <row r="101" spans="1:13" x14ac:dyDescent="0.2">
      <c r="A101" s="9" t="str">
        <f t="shared" ref="A101:B116" si="7">A100</f>
        <v>2000/6末</v>
      </c>
      <c r="B101" s="9" t="str">
        <f t="shared" si="7"/>
        <v>平成12/6末</v>
      </c>
      <c r="C101" s="16">
        <v>99</v>
      </c>
      <c r="D101" s="16">
        <v>140</v>
      </c>
      <c r="E101" s="17" t="s">
        <v>141</v>
      </c>
      <c r="F101" s="16">
        <v>546</v>
      </c>
      <c r="G101" s="16"/>
      <c r="H101" s="16">
        <v>571</v>
      </c>
      <c r="I101" s="16"/>
      <c r="J101" s="16">
        <v>1117</v>
      </c>
      <c r="K101" s="16"/>
      <c r="L101" s="16">
        <v>369</v>
      </c>
      <c r="M101" s="6" t="s">
        <v>304</v>
      </c>
    </row>
    <row r="102" spans="1:13" x14ac:dyDescent="0.2">
      <c r="A102" s="7" t="str">
        <f t="shared" si="7"/>
        <v>2000/6末</v>
      </c>
      <c r="B102" s="7" t="str">
        <f t="shared" si="7"/>
        <v>平成12/6末</v>
      </c>
      <c r="C102" s="14">
        <v>100</v>
      </c>
      <c r="D102" s="14">
        <v>141</v>
      </c>
      <c r="E102" s="15" t="s">
        <v>142</v>
      </c>
      <c r="F102" s="14">
        <v>479</v>
      </c>
      <c r="G102" s="14"/>
      <c r="H102" s="14">
        <v>450</v>
      </c>
      <c r="I102" s="14"/>
      <c r="J102" s="14">
        <v>929</v>
      </c>
      <c r="K102" s="14"/>
      <c r="L102" s="14">
        <v>307</v>
      </c>
      <c r="M102" s="8" t="s">
        <v>304</v>
      </c>
    </row>
    <row r="103" spans="1:13" x14ac:dyDescent="0.2">
      <c r="A103" s="9" t="str">
        <f t="shared" si="7"/>
        <v>2000/6末</v>
      </c>
      <c r="B103" s="9" t="str">
        <f t="shared" si="7"/>
        <v>平成12/6末</v>
      </c>
      <c r="C103" s="16">
        <v>101</v>
      </c>
      <c r="D103" s="16">
        <v>142</v>
      </c>
      <c r="E103" s="17" t="s">
        <v>143</v>
      </c>
      <c r="F103" s="16">
        <v>547</v>
      </c>
      <c r="G103" s="16"/>
      <c r="H103" s="16">
        <v>586</v>
      </c>
      <c r="I103" s="16"/>
      <c r="J103" s="16">
        <v>1133</v>
      </c>
      <c r="K103" s="16"/>
      <c r="L103" s="16">
        <v>426</v>
      </c>
      <c r="M103" s="6" t="s">
        <v>304</v>
      </c>
    </row>
    <row r="104" spans="1:13" x14ac:dyDescent="0.2">
      <c r="A104" s="7" t="str">
        <f t="shared" si="7"/>
        <v>2000/6末</v>
      </c>
      <c r="B104" s="7" t="str">
        <f t="shared" si="7"/>
        <v>平成12/6末</v>
      </c>
      <c r="C104" s="14">
        <v>102</v>
      </c>
      <c r="D104" s="14">
        <v>143</v>
      </c>
      <c r="E104" s="15" t="s">
        <v>144</v>
      </c>
      <c r="F104" s="14">
        <v>374</v>
      </c>
      <c r="G104" s="14"/>
      <c r="H104" s="14">
        <v>367</v>
      </c>
      <c r="I104" s="14"/>
      <c r="J104" s="14">
        <v>741</v>
      </c>
      <c r="K104" s="14"/>
      <c r="L104" s="14">
        <v>349</v>
      </c>
      <c r="M104" s="8" t="s">
        <v>304</v>
      </c>
    </row>
    <row r="105" spans="1:13" x14ac:dyDescent="0.2">
      <c r="A105" s="9" t="str">
        <f t="shared" si="7"/>
        <v>2000/6末</v>
      </c>
      <c r="B105" s="9" t="str">
        <f t="shared" si="7"/>
        <v>平成12/6末</v>
      </c>
      <c r="C105" s="16">
        <v>103</v>
      </c>
      <c r="D105" s="16">
        <v>144</v>
      </c>
      <c r="E105" s="17" t="s">
        <v>145</v>
      </c>
      <c r="F105" s="16">
        <v>39</v>
      </c>
      <c r="G105" s="16"/>
      <c r="H105" s="16">
        <v>47</v>
      </c>
      <c r="I105" s="16"/>
      <c r="J105" s="16">
        <v>86</v>
      </c>
      <c r="K105" s="16"/>
      <c r="L105" s="16">
        <v>27</v>
      </c>
      <c r="M105" s="6" t="s">
        <v>304</v>
      </c>
    </row>
    <row r="106" spans="1:13" x14ac:dyDescent="0.2">
      <c r="A106" s="7" t="str">
        <f t="shared" si="7"/>
        <v>2000/6末</v>
      </c>
      <c r="B106" s="7" t="str">
        <f t="shared" si="7"/>
        <v>平成12/6末</v>
      </c>
      <c r="C106" s="14">
        <v>104</v>
      </c>
      <c r="D106" s="14">
        <v>145</v>
      </c>
      <c r="E106" s="15" t="s">
        <v>146</v>
      </c>
      <c r="F106" s="14">
        <v>261</v>
      </c>
      <c r="G106" s="14"/>
      <c r="H106" s="14">
        <v>244</v>
      </c>
      <c r="I106" s="14"/>
      <c r="J106" s="14">
        <v>505</v>
      </c>
      <c r="K106" s="14"/>
      <c r="L106" s="14">
        <v>170</v>
      </c>
      <c r="M106" s="8" t="s">
        <v>304</v>
      </c>
    </row>
    <row r="107" spans="1:13" x14ac:dyDescent="0.2">
      <c r="A107" s="9" t="str">
        <f t="shared" si="7"/>
        <v>2000/6末</v>
      </c>
      <c r="B107" s="9" t="str">
        <f t="shared" si="7"/>
        <v>平成12/6末</v>
      </c>
      <c r="C107" s="16">
        <v>105</v>
      </c>
      <c r="D107" s="16">
        <v>146</v>
      </c>
      <c r="E107" s="17" t="s">
        <v>147</v>
      </c>
      <c r="F107" s="16">
        <v>207</v>
      </c>
      <c r="G107" s="16"/>
      <c r="H107" s="16">
        <v>225</v>
      </c>
      <c r="I107" s="16"/>
      <c r="J107" s="16">
        <v>432</v>
      </c>
      <c r="K107" s="16"/>
      <c r="L107" s="16">
        <v>149</v>
      </c>
      <c r="M107" s="6" t="s">
        <v>304</v>
      </c>
    </row>
    <row r="108" spans="1:13" x14ac:dyDescent="0.2">
      <c r="A108" s="7" t="str">
        <f t="shared" si="7"/>
        <v>2000/6末</v>
      </c>
      <c r="B108" s="7" t="str">
        <f t="shared" si="7"/>
        <v>平成12/6末</v>
      </c>
      <c r="C108" s="14">
        <v>106</v>
      </c>
      <c r="D108" s="14">
        <v>147</v>
      </c>
      <c r="E108" s="15" t="s">
        <v>148</v>
      </c>
      <c r="F108" s="14">
        <v>135</v>
      </c>
      <c r="G108" s="14"/>
      <c r="H108" s="14">
        <v>145</v>
      </c>
      <c r="I108" s="14"/>
      <c r="J108" s="14">
        <v>280</v>
      </c>
      <c r="K108" s="14"/>
      <c r="L108" s="14">
        <v>83</v>
      </c>
      <c r="M108" s="8" t="s">
        <v>304</v>
      </c>
    </row>
    <row r="109" spans="1:13" x14ac:dyDescent="0.2">
      <c r="A109" s="9" t="str">
        <f t="shared" si="7"/>
        <v>2000/6末</v>
      </c>
      <c r="B109" s="9" t="str">
        <f t="shared" si="7"/>
        <v>平成12/6末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2000/6末</v>
      </c>
      <c r="B110" s="7" t="str">
        <f t="shared" si="7"/>
        <v>平成12/6末</v>
      </c>
      <c r="C110" s="14">
        <v>108</v>
      </c>
      <c r="D110" s="14">
        <v>110</v>
      </c>
      <c r="E110" s="15" t="s">
        <v>150</v>
      </c>
      <c r="F110" s="14">
        <v>245</v>
      </c>
      <c r="G110" s="14"/>
      <c r="H110" s="14">
        <v>280</v>
      </c>
      <c r="I110" s="14"/>
      <c r="J110" s="14">
        <v>525</v>
      </c>
      <c r="K110" s="14"/>
      <c r="L110" s="14">
        <v>167</v>
      </c>
      <c r="M110" s="8" t="s">
        <v>305</v>
      </c>
    </row>
    <row r="111" spans="1:13" x14ac:dyDescent="0.2">
      <c r="A111" s="9" t="str">
        <f t="shared" si="7"/>
        <v>2000/6末</v>
      </c>
      <c r="B111" s="9" t="str">
        <f t="shared" si="7"/>
        <v>平成12/6末</v>
      </c>
      <c r="C111" s="16">
        <v>109</v>
      </c>
      <c r="D111" s="16">
        <v>111</v>
      </c>
      <c r="E111" s="17" t="s">
        <v>151</v>
      </c>
      <c r="F111" s="16">
        <v>232</v>
      </c>
      <c r="G111" s="16"/>
      <c r="H111" s="16">
        <v>227</v>
      </c>
      <c r="I111" s="16"/>
      <c r="J111" s="16">
        <v>459</v>
      </c>
      <c r="K111" s="16"/>
      <c r="L111" s="16">
        <v>154</v>
      </c>
      <c r="M111" s="6" t="s">
        <v>305</v>
      </c>
    </row>
    <row r="112" spans="1:13" x14ac:dyDescent="0.2">
      <c r="A112" s="7" t="str">
        <f t="shared" si="7"/>
        <v>2000/6末</v>
      </c>
      <c r="B112" s="7" t="str">
        <f t="shared" si="7"/>
        <v>平成12/6末</v>
      </c>
      <c r="C112" s="14">
        <v>110</v>
      </c>
      <c r="D112" s="14">
        <v>112</v>
      </c>
      <c r="E112" s="15" t="s">
        <v>152</v>
      </c>
      <c r="F112" s="14">
        <v>103</v>
      </c>
      <c r="G112" s="14"/>
      <c r="H112" s="14">
        <v>104</v>
      </c>
      <c r="I112" s="14"/>
      <c r="J112" s="14">
        <v>207</v>
      </c>
      <c r="K112" s="14"/>
      <c r="L112" s="14">
        <v>54</v>
      </c>
      <c r="M112" s="8" t="s">
        <v>305</v>
      </c>
    </row>
    <row r="113" spans="1:13" x14ac:dyDescent="0.2">
      <c r="A113" s="9" t="str">
        <f t="shared" si="7"/>
        <v>2000/6末</v>
      </c>
      <c r="B113" s="9" t="str">
        <f t="shared" si="7"/>
        <v>平成12/6末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86</v>
      </c>
      <c r="I113" s="16"/>
      <c r="J113" s="16">
        <v>151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2000/6末</v>
      </c>
      <c r="B114" s="7" t="str">
        <f t="shared" si="7"/>
        <v>平成12/6末</v>
      </c>
      <c r="C114" s="14">
        <v>112</v>
      </c>
      <c r="D114" s="14">
        <v>114</v>
      </c>
      <c r="E114" s="15" t="s">
        <v>153</v>
      </c>
      <c r="F114" s="14">
        <v>254</v>
      </c>
      <c r="G114" s="14"/>
      <c r="H114" s="14">
        <v>245</v>
      </c>
      <c r="I114" s="14"/>
      <c r="J114" s="14">
        <v>499</v>
      </c>
      <c r="K114" s="14"/>
      <c r="L114" s="14">
        <v>148</v>
      </c>
      <c r="M114" s="8" t="s">
        <v>305</v>
      </c>
    </row>
    <row r="115" spans="1:13" x14ac:dyDescent="0.2">
      <c r="A115" s="9" t="str">
        <f t="shared" si="7"/>
        <v>2000/6末</v>
      </c>
      <c r="B115" s="9" t="str">
        <f t="shared" si="7"/>
        <v>平成12/6末</v>
      </c>
      <c r="C115" s="16">
        <v>113</v>
      </c>
      <c r="D115" s="16">
        <v>115</v>
      </c>
      <c r="E115" s="17" t="s">
        <v>154</v>
      </c>
      <c r="F115" s="16">
        <v>500</v>
      </c>
      <c r="G115" s="16"/>
      <c r="H115" s="16">
        <v>505</v>
      </c>
      <c r="I115" s="16"/>
      <c r="J115" s="16">
        <v>1005</v>
      </c>
      <c r="K115" s="16"/>
      <c r="L115" s="16">
        <v>334</v>
      </c>
      <c r="M115" s="6" t="s">
        <v>305</v>
      </c>
    </row>
    <row r="116" spans="1:13" x14ac:dyDescent="0.2">
      <c r="A116" s="7" t="str">
        <f t="shared" si="7"/>
        <v>2000/6末</v>
      </c>
      <c r="B116" s="7" t="str">
        <f t="shared" si="7"/>
        <v>平成12/6末</v>
      </c>
      <c r="C116" s="14">
        <v>114</v>
      </c>
      <c r="D116" s="14">
        <v>116</v>
      </c>
      <c r="E116" s="15" t="s">
        <v>155</v>
      </c>
      <c r="F116" s="14">
        <v>19</v>
      </c>
      <c r="G116" s="14"/>
      <c r="H116" s="14">
        <v>2</v>
      </c>
      <c r="I116" s="14"/>
      <c r="J116" s="14">
        <v>21</v>
      </c>
      <c r="K116" s="14"/>
      <c r="L116" s="14">
        <v>18</v>
      </c>
      <c r="M116" s="8" t="s">
        <v>305</v>
      </c>
    </row>
    <row r="117" spans="1:13" x14ac:dyDescent="0.2">
      <c r="A117" s="9" t="str">
        <f t="shared" ref="A117:B132" si="8">A116</f>
        <v>2000/6末</v>
      </c>
      <c r="B117" s="9" t="str">
        <f t="shared" si="8"/>
        <v>平成12/6末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2000/6末</v>
      </c>
      <c r="B118" s="7" t="str">
        <f t="shared" si="8"/>
        <v>平成12/6末</v>
      </c>
      <c r="C118" s="14">
        <v>116</v>
      </c>
      <c r="D118" s="14">
        <v>118</v>
      </c>
      <c r="E118" s="15" t="s">
        <v>157</v>
      </c>
      <c r="F118" s="14">
        <v>261</v>
      </c>
      <c r="G118" s="14"/>
      <c r="H118" s="14">
        <v>242</v>
      </c>
      <c r="I118" s="14"/>
      <c r="J118" s="14">
        <v>503</v>
      </c>
      <c r="K118" s="14"/>
      <c r="L118" s="14">
        <v>147</v>
      </c>
      <c r="M118" s="8" t="s">
        <v>305</v>
      </c>
    </row>
    <row r="119" spans="1:13" x14ac:dyDescent="0.2">
      <c r="A119" s="9" t="str">
        <f t="shared" si="8"/>
        <v>2000/6末</v>
      </c>
      <c r="B119" s="9" t="str">
        <f t="shared" si="8"/>
        <v>平成12/6末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2000/6末</v>
      </c>
      <c r="B120" s="7" t="str">
        <f t="shared" si="8"/>
        <v>平成12/6末</v>
      </c>
      <c r="C120" s="14">
        <v>118</v>
      </c>
      <c r="D120" s="14">
        <v>122</v>
      </c>
      <c r="E120" s="15" t="s">
        <v>159</v>
      </c>
      <c r="F120" s="14">
        <v>61</v>
      </c>
      <c r="G120" s="14"/>
      <c r="H120" s="14">
        <v>72</v>
      </c>
      <c r="I120" s="14"/>
      <c r="J120" s="14">
        <v>133</v>
      </c>
      <c r="K120" s="14"/>
      <c r="L120" s="14">
        <v>34</v>
      </c>
      <c r="M120" s="8" t="s">
        <v>305</v>
      </c>
    </row>
    <row r="121" spans="1:13" x14ac:dyDescent="0.2">
      <c r="A121" s="9" t="str">
        <f t="shared" si="8"/>
        <v>2000/6末</v>
      </c>
      <c r="B121" s="9" t="str">
        <f t="shared" si="8"/>
        <v>平成12/6末</v>
      </c>
      <c r="C121" s="16">
        <v>119</v>
      </c>
      <c r="D121" s="16">
        <v>123</v>
      </c>
      <c r="E121" s="17" t="s">
        <v>160</v>
      </c>
      <c r="F121" s="16">
        <v>412</v>
      </c>
      <c r="G121" s="16"/>
      <c r="H121" s="16">
        <v>419</v>
      </c>
      <c r="I121" s="16"/>
      <c r="J121" s="16">
        <v>831</v>
      </c>
      <c r="K121" s="16"/>
      <c r="L121" s="16">
        <v>248</v>
      </c>
      <c r="M121" s="6" t="s">
        <v>305</v>
      </c>
    </row>
    <row r="122" spans="1:13" x14ac:dyDescent="0.2">
      <c r="A122" s="7" t="str">
        <f t="shared" si="8"/>
        <v>2000/6末</v>
      </c>
      <c r="B122" s="7" t="str">
        <f t="shared" si="8"/>
        <v>平成12/6末</v>
      </c>
      <c r="C122" s="14">
        <v>120</v>
      </c>
      <c r="D122" s="14">
        <v>124</v>
      </c>
      <c r="E122" s="15" t="s">
        <v>161</v>
      </c>
      <c r="F122" s="14">
        <v>158</v>
      </c>
      <c r="G122" s="14"/>
      <c r="H122" s="14">
        <v>178</v>
      </c>
      <c r="I122" s="14"/>
      <c r="J122" s="14">
        <v>336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2000/6末</v>
      </c>
      <c r="B123" s="9" t="str">
        <f t="shared" si="8"/>
        <v>平成12/6末</v>
      </c>
      <c r="C123" s="16">
        <v>121</v>
      </c>
      <c r="D123" s="16">
        <v>125</v>
      </c>
      <c r="E123" s="17" t="s">
        <v>683</v>
      </c>
      <c r="F123" s="16">
        <v>316</v>
      </c>
      <c r="G123" s="16"/>
      <c r="H123" s="16">
        <v>322</v>
      </c>
      <c r="I123" s="16"/>
      <c r="J123" s="16">
        <v>638</v>
      </c>
      <c r="K123" s="16"/>
      <c r="L123" s="16">
        <v>185</v>
      </c>
      <c r="M123" s="6" t="s">
        <v>305</v>
      </c>
    </row>
    <row r="124" spans="1:13" x14ac:dyDescent="0.2">
      <c r="A124" s="7" t="str">
        <f t="shared" si="8"/>
        <v>2000/6末</v>
      </c>
      <c r="B124" s="7" t="str">
        <f t="shared" si="8"/>
        <v>平成12/6末</v>
      </c>
      <c r="C124" s="14">
        <v>122</v>
      </c>
      <c r="D124" s="14">
        <v>126</v>
      </c>
      <c r="E124" s="15" t="s">
        <v>163</v>
      </c>
      <c r="F124" s="14">
        <v>122</v>
      </c>
      <c r="G124" s="14"/>
      <c r="H124" s="14">
        <v>141</v>
      </c>
      <c r="I124" s="14"/>
      <c r="J124" s="14">
        <v>263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2000/6末</v>
      </c>
      <c r="B125" s="9" t="str">
        <f t="shared" si="8"/>
        <v>平成12/6末</v>
      </c>
      <c r="C125" s="16">
        <v>123</v>
      </c>
      <c r="D125" s="16">
        <v>127</v>
      </c>
      <c r="E125" s="17" t="s">
        <v>164</v>
      </c>
      <c r="F125" s="16">
        <v>35</v>
      </c>
      <c r="G125" s="16"/>
      <c r="H125" s="16">
        <v>43</v>
      </c>
      <c r="I125" s="16"/>
      <c r="J125" s="16">
        <v>78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2000/6末</v>
      </c>
      <c r="B126" s="7" t="str">
        <f t="shared" si="8"/>
        <v>平成12/6末</v>
      </c>
      <c r="C126" s="14">
        <v>124</v>
      </c>
      <c r="D126" s="14">
        <v>128</v>
      </c>
      <c r="E126" s="15" t="s">
        <v>165</v>
      </c>
      <c r="F126" s="14">
        <v>128</v>
      </c>
      <c r="G126" s="14"/>
      <c r="H126" s="14">
        <v>137</v>
      </c>
      <c r="I126" s="14"/>
      <c r="J126" s="14">
        <v>265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2000/6末</v>
      </c>
      <c r="B127" s="9" t="str">
        <f t="shared" si="8"/>
        <v>平成12/6末</v>
      </c>
      <c r="C127" s="16">
        <v>125</v>
      </c>
      <c r="D127" s="16">
        <v>129</v>
      </c>
      <c r="E127" s="17" t="s">
        <v>166</v>
      </c>
      <c r="F127" s="16">
        <v>95</v>
      </c>
      <c r="G127" s="16"/>
      <c r="H127" s="16">
        <v>106</v>
      </c>
      <c r="I127" s="16"/>
      <c r="J127" s="16">
        <v>201</v>
      </c>
      <c r="K127" s="16"/>
      <c r="L127" s="16">
        <v>48</v>
      </c>
      <c r="M127" s="6" t="s">
        <v>305</v>
      </c>
    </row>
    <row r="128" spans="1:13" x14ac:dyDescent="0.2">
      <c r="A128" s="7" t="str">
        <f t="shared" si="8"/>
        <v>2000/6末</v>
      </c>
      <c r="B128" s="7" t="str">
        <f t="shared" si="8"/>
        <v>平成12/6末</v>
      </c>
      <c r="C128" s="14">
        <v>126</v>
      </c>
      <c r="D128" s="14">
        <v>150</v>
      </c>
      <c r="E128" s="15" t="s">
        <v>169</v>
      </c>
      <c r="F128" s="14">
        <v>204</v>
      </c>
      <c r="G128" s="14"/>
      <c r="H128" s="14">
        <v>218</v>
      </c>
      <c r="I128" s="14"/>
      <c r="J128" s="14">
        <v>422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2000/6末</v>
      </c>
      <c r="B129" s="9" t="str">
        <f t="shared" si="8"/>
        <v>平成12/6末</v>
      </c>
      <c r="C129" s="16">
        <v>127</v>
      </c>
      <c r="D129" s="16">
        <v>151</v>
      </c>
      <c r="E129" s="17" t="s">
        <v>170</v>
      </c>
      <c r="F129" s="16">
        <v>403</v>
      </c>
      <c r="G129" s="16"/>
      <c r="H129" s="16">
        <v>400</v>
      </c>
      <c r="I129" s="16"/>
      <c r="J129" s="16">
        <v>803</v>
      </c>
      <c r="K129" s="16"/>
      <c r="L129" s="16">
        <v>225</v>
      </c>
      <c r="M129" s="6" t="s">
        <v>306</v>
      </c>
    </row>
    <row r="130" spans="1:13" x14ac:dyDescent="0.2">
      <c r="A130" s="7" t="str">
        <f t="shared" si="8"/>
        <v>2000/6末</v>
      </c>
      <c r="B130" s="7" t="str">
        <f t="shared" si="8"/>
        <v>平成12/6末</v>
      </c>
      <c r="C130" s="14">
        <v>128</v>
      </c>
      <c r="D130" s="14">
        <v>152</v>
      </c>
      <c r="E130" s="15" t="s">
        <v>171</v>
      </c>
      <c r="F130" s="14">
        <v>405</v>
      </c>
      <c r="G130" s="14"/>
      <c r="H130" s="14">
        <v>428</v>
      </c>
      <c r="I130" s="14"/>
      <c r="J130" s="14">
        <v>833</v>
      </c>
      <c r="K130" s="14"/>
      <c r="L130" s="14">
        <v>224</v>
      </c>
      <c r="M130" s="8" t="s">
        <v>306</v>
      </c>
    </row>
    <row r="131" spans="1:13" x14ac:dyDescent="0.2">
      <c r="A131" s="9" t="str">
        <f t="shared" si="8"/>
        <v>2000/6末</v>
      </c>
      <c r="B131" s="9" t="str">
        <f t="shared" si="8"/>
        <v>平成12/6末</v>
      </c>
      <c r="C131" s="16">
        <v>129</v>
      </c>
      <c r="D131" s="16">
        <v>153</v>
      </c>
      <c r="E131" s="17" t="s">
        <v>172</v>
      </c>
      <c r="F131" s="16">
        <v>183</v>
      </c>
      <c r="G131" s="16"/>
      <c r="H131" s="16">
        <v>187</v>
      </c>
      <c r="I131" s="16"/>
      <c r="J131" s="16">
        <v>370</v>
      </c>
      <c r="K131" s="16"/>
      <c r="L131" s="16">
        <v>106</v>
      </c>
      <c r="M131" s="6" t="s">
        <v>306</v>
      </c>
    </row>
    <row r="132" spans="1:13" x14ac:dyDescent="0.2">
      <c r="A132" s="7" t="str">
        <f t="shared" si="8"/>
        <v>2000/6末</v>
      </c>
      <c r="B132" s="7" t="str">
        <f t="shared" si="8"/>
        <v>平成12/6末</v>
      </c>
      <c r="C132" s="14">
        <v>130</v>
      </c>
      <c r="D132" s="14">
        <v>154</v>
      </c>
      <c r="E132" s="15" t="s">
        <v>173</v>
      </c>
      <c r="F132" s="14">
        <v>170</v>
      </c>
      <c r="G132" s="14"/>
      <c r="H132" s="14">
        <v>186</v>
      </c>
      <c r="I132" s="14"/>
      <c r="J132" s="14">
        <v>356</v>
      </c>
      <c r="K132" s="14"/>
      <c r="L132" s="14">
        <v>90</v>
      </c>
      <c r="M132" s="8" t="s">
        <v>306</v>
      </c>
    </row>
    <row r="133" spans="1:13" x14ac:dyDescent="0.2">
      <c r="A133" s="9" t="str">
        <f t="shared" ref="A133:B148" si="9">A132</f>
        <v>2000/6末</v>
      </c>
      <c r="B133" s="9" t="str">
        <f t="shared" si="9"/>
        <v>平成12/6末</v>
      </c>
      <c r="C133" s="16">
        <v>131</v>
      </c>
      <c r="D133" s="16">
        <v>155</v>
      </c>
      <c r="E133" s="17" t="s">
        <v>174</v>
      </c>
      <c r="F133" s="16">
        <v>133</v>
      </c>
      <c r="G133" s="16"/>
      <c r="H133" s="16">
        <v>129</v>
      </c>
      <c r="I133" s="16"/>
      <c r="J133" s="16">
        <v>262</v>
      </c>
      <c r="K133" s="16"/>
      <c r="L133" s="16">
        <v>85</v>
      </c>
      <c r="M133" s="6" t="s">
        <v>306</v>
      </c>
    </row>
    <row r="134" spans="1:13" x14ac:dyDescent="0.2">
      <c r="A134" s="7" t="str">
        <f t="shared" si="9"/>
        <v>2000/6末</v>
      </c>
      <c r="B134" s="7" t="str">
        <f t="shared" si="9"/>
        <v>平成12/6末</v>
      </c>
      <c r="C134" s="14">
        <v>132</v>
      </c>
      <c r="D134" s="14">
        <v>157</v>
      </c>
      <c r="E134" s="15" t="s">
        <v>175</v>
      </c>
      <c r="F134" s="14">
        <v>99</v>
      </c>
      <c r="G134" s="14"/>
      <c r="H134" s="14">
        <v>99</v>
      </c>
      <c r="I134" s="14"/>
      <c r="J134" s="14">
        <v>198</v>
      </c>
      <c r="K134" s="14"/>
      <c r="L134" s="14">
        <v>189</v>
      </c>
      <c r="M134" s="8" t="s">
        <v>306</v>
      </c>
    </row>
    <row r="135" spans="1:13" x14ac:dyDescent="0.2">
      <c r="A135" s="9" t="str">
        <f t="shared" si="9"/>
        <v>2000/6末</v>
      </c>
      <c r="B135" s="9" t="str">
        <f t="shared" si="9"/>
        <v>平成12/6末</v>
      </c>
      <c r="C135" s="16">
        <v>133</v>
      </c>
      <c r="D135" s="16">
        <v>158</v>
      </c>
      <c r="E135" s="17" t="s">
        <v>176</v>
      </c>
      <c r="F135" s="16">
        <v>19</v>
      </c>
      <c r="G135" s="16"/>
      <c r="H135" s="16">
        <v>81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2000/6末</v>
      </c>
      <c r="B136" s="7" t="str">
        <f t="shared" si="9"/>
        <v>平成12/6末</v>
      </c>
      <c r="C136" s="14">
        <v>134</v>
      </c>
      <c r="D136" s="14">
        <v>159</v>
      </c>
      <c r="E136" s="15" t="s">
        <v>177</v>
      </c>
      <c r="F136" s="14">
        <v>26</v>
      </c>
      <c r="G136" s="14"/>
      <c r="H136" s="14">
        <v>54</v>
      </c>
      <c r="I136" s="14"/>
      <c r="J136" s="14">
        <v>80</v>
      </c>
      <c r="K136" s="14"/>
      <c r="L136" s="14">
        <v>76</v>
      </c>
      <c r="M136" s="8" t="s">
        <v>307</v>
      </c>
    </row>
    <row r="137" spans="1:13" x14ac:dyDescent="0.2">
      <c r="A137" s="9" t="str">
        <f t="shared" si="9"/>
        <v>2000/6末</v>
      </c>
      <c r="B137" s="9" t="str">
        <f t="shared" si="9"/>
        <v>平成12/6末</v>
      </c>
      <c r="C137" s="16">
        <v>135</v>
      </c>
      <c r="D137" s="16">
        <v>160</v>
      </c>
      <c r="E137" s="17" t="s">
        <v>624</v>
      </c>
      <c r="F137" s="16">
        <v>108</v>
      </c>
      <c r="G137" s="16"/>
      <c r="H137" s="16">
        <v>93</v>
      </c>
      <c r="I137" s="16"/>
      <c r="J137" s="16">
        <v>201</v>
      </c>
      <c r="K137" s="16"/>
      <c r="L137" s="16">
        <v>86</v>
      </c>
      <c r="M137" s="6" t="s">
        <v>307</v>
      </c>
    </row>
    <row r="138" spans="1:13" x14ac:dyDescent="0.2">
      <c r="A138" s="7" t="str">
        <f t="shared" si="9"/>
        <v>2000/6末</v>
      </c>
      <c r="B138" s="7" t="str">
        <f t="shared" si="9"/>
        <v>平成12/6末</v>
      </c>
      <c r="C138" s="14">
        <v>136</v>
      </c>
      <c r="D138" s="14">
        <v>161</v>
      </c>
      <c r="E138" s="15" t="s">
        <v>178</v>
      </c>
      <c r="F138" s="14">
        <v>176</v>
      </c>
      <c r="G138" s="14"/>
      <c r="H138" s="14">
        <v>171</v>
      </c>
      <c r="I138" s="14"/>
      <c r="J138" s="14">
        <v>347</v>
      </c>
      <c r="K138" s="14"/>
      <c r="L138" s="14">
        <v>118</v>
      </c>
      <c r="M138" s="8" t="s">
        <v>307</v>
      </c>
    </row>
    <row r="139" spans="1:13" x14ac:dyDescent="0.2">
      <c r="A139" s="9" t="str">
        <f t="shared" si="9"/>
        <v>2000/6末</v>
      </c>
      <c r="B139" s="9" t="str">
        <f t="shared" si="9"/>
        <v>平成12/6末</v>
      </c>
      <c r="C139" s="16">
        <v>137</v>
      </c>
      <c r="D139" s="16">
        <v>162</v>
      </c>
      <c r="E139" s="17" t="s">
        <v>179</v>
      </c>
      <c r="F139" s="16">
        <v>111</v>
      </c>
      <c r="G139" s="16"/>
      <c r="H139" s="16">
        <v>98</v>
      </c>
      <c r="I139" s="16"/>
      <c r="J139" s="16">
        <v>209</v>
      </c>
      <c r="K139" s="16"/>
      <c r="L139" s="16">
        <v>76</v>
      </c>
      <c r="M139" s="6" t="s">
        <v>307</v>
      </c>
    </row>
    <row r="140" spans="1:13" x14ac:dyDescent="0.2">
      <c r="A140" s="7" t="str">
        <f t="shared" si="9"/>
        <v>2000/6末</v>
      </c>
      <c r="B140" s="7" t="str">
        <f t="shared" si="9"/>
        <v>平成12/6末</v>
      </c>
      <c r="C140" s="14">
        <v>138</v>
      </c>
      <c r="D140" s="14">
        <v>163</v>
      </c>
      <c r="E140" s="15" t="s">
        <v>180</v>
      </c>
      <c r="F140" s="14">
        <v>61</v>
      </c>
      <c r="G140" s="14"/>
      <c r="H140" s="14">
        <v>62</v>
      </c>
      <c r="I140" s="14"/>
      <c r="J140" s="14">
        <v>123</v>
      </c>
      <c r="K140" s="14"/>
      <c r="L140" s="14">
        <v>38</v>
      </c>
      <c r="M140" s="8" t="s">
        <v>307</v>
      </c>
    </row>
    <row r="141" spans="1:13" x14ac:dyDescent="0.2">
      <c r="A141" s="9" t="str">
        <f t="shared" si="9"/>
        <v>2000/6末</v>
      </c>
      <c r="B141" s="9" t="str">
        <f t="shared" si="9"/>
        <v>平成12/6末</v>
      </c>
      <c r="C141" s="16">
        <v>139</v>
      </c>
      <c r="D141" s="16">
        <v>164</v>
      </c>
      <c r="E141" s="17" t="s">
        <v>181</v>
      </c>
      <c r="F141" s="16">
        <v>92</v>
      </c>
      <c r="G141" s="16"/>
      <c r="H141" s="16">
        <v>106</v>
      </c>
      <c r="I141" s="16"/>
      <c r="J141" s="16">
        <v>198</v>
      </c>
      <c r="K141" s="16"/>
      <c r="L141" s="16">
        <v>57</v>
      </c>
      <c r="M141" s="6" t="s">
        <v>307</v>
      </c>
    </row>
    <row r="142" spans="1:13" x14ac:dyDescent="0.2">
      <c r="A142" s="7" t="str">
        <f t="shared" si="9"/>
        <v>2000/6末</v>
      </c>
      <c r="B142" s="7" t="str">
        <f t="shared" si="9"/>
        <v>平成12/6末</v>
      </c>
      <c r="C142" s="14">
        <v>140</v>
      </c>
      <c r="D142" s="14">
        <v>165</v>
      </c>
      <c r="E142" s="15" t="s">
        <v>182</v>
      </c>
      <c r="F142" s="14">
        <v>70</v>
      </c>
      <c r="G142" s="14"/>
      <c r="H142" s="14">
        <v>77</v>
      </c>
      <c r="I142" s="14"/>
      <c r="J142" s="14">
        <v>147</v>
      </c>
      <c r="K142" s="14"/>
      <c r="L142" s="14">
        <v>42</v>
      </c>
      <c r="M142" s="8" t="s">
        <v>307</v>
      </c>
    </row>
    <row r="143" spans="1:13" x14ac:dyDescent="0.2">
      <c r="A143" s="9" t="str">
        <f t="shared" si="9"/>
        <v>2000/6末</v>
      </c>
      <c r="B143" s="9" t="str">
        <f t="shared" si="9"/>
        <v>平成12/6末</v>
      </c>
      <c r="C143" s="16">
        <v>141</v>
      </c>
      <c r="D143" s="16">
        <v>166</v>
      </c>
      <c r="E143" s="17" t="s">
        <v>183</v>
      </c>
      <c r="F143" s="16">
        <v>183</v>
      </c>
      <c r="G143" s="16"/>
      <c r="H143" s="16">
        <v>204</v>
      </c>
      <c r="I143" s="16"/>
      <c r="J143" s="16">
        <v>387</v>
      </c>
      <c r="K143" s="16"/>
      <c r="L143" s="16">
        <v>107</v>
      </c>
      <c r="M143" s="6" t="s">
        <v>307</v>
      </c>
    </row>
    <row r="144" spans="1:13" x14ac:dyDescent="0.2">
      <c r="A144" s="7" t="str">
        <f t="shared" si="9"/>
        <v>2000/6末</v>
      </c>
      <c r="B144" s="7" t="str">
        <f t="shared" si="9"/>
        <v>平成12/6末</v>
      </c>
      <c r="C144" s="14">
        <v>142</v>
      </c>
      <c r="D144" s="14">
        <v>167</v>
      </c>
      <c r="E144" s="15" t="s">
        <v>184</v>
      </c>
      <c r="F144" s="14">
        <v>205</v>
      </c>
      <c r="G144" s="14"/>
      <c r="H144" s="14">
        <v>203</v>
      </c>
      <c r="I144" s="14"/>
      <c r="J144" s="14">
        <v>408</v>
      </c>
      <c r="K144" s="14"/>
      <c r="L144" s="14">
        <v>119</v>
      </c>
      <c r="M144" s="8" t="s">
        <v>307</v>
      </c>
    </row>
    <row r="145" spans="1:13" x14ac:dyDescent="0.2">
      <c r="A145" s="9" t="str">
        <f t="shared" si="9"/>
        <v>2000/6末</v>
      </c>
      <c r="B145" s="9" t="str">
        <f t="shared" si="9"/>
        <v>平成12/6末</v>
      </c>
      <c r="C145" s="16">
        <v>143</v>
      </c>
      <c r="D145" s="16">
        <v>168</v>
      </c>
      <c r="E145" s="17" t="s">
        <v>185</v>
      </c>
      <c r="F145" s="16">
        <v>340</v>
      </c>
      <c r="G145" s="16"/>
      <c r="H145" s="16">
        <v>309</v>
      </c>
      <c r="I145" s="16"/>
      <c r="J145" s="16">
        <v>649</v>
      </c>
      <c r="K145" s="16"/>
      <c r="L145" s="16">
        <v>219</v>
      </c>
      <c r="M145" s="6" t="s">
        <v>307</v>
      </c>
    </row>
    <row r="146" spans="1:13" x14ac:dyDescent="0.2">
      <c r="A146" s="7" t="str">
        <f t="shared" si="9"/>
        <v>2000/6末</v>
      </c>
      <c r="B146" s="7" t="str">
        <f t="shared" si="9"/>
        <v>平成12/6末</v>
      </c>
      <c r="C146" s="14">
        <v>144</v>
      </c>
      <c r="D146" s="14">
        <v>169</v>
      </c>
      <c r="E146" s="15" t="s">
        <v>186</v>
      </c>
      <c r="F146" s="14">
        <v>185</v>
      </c>
      <c r="G146" s="14"/>
      <c r="H146" s="14">
        <v>200</v>
      </c>
      <c r="I146" s="14"/>
      <c r="J146" s="14">
        <v>385</v>
      </c>
      <c r="K146" s="14"/>
      <c r="L146" s="14">
        <v>123</v>
      </c>
      <c r="M146" s="8" t="s">
        <v>307</v>
      </c>
    </row>
    <row r="147" spans="1:13" x14ac:dyDescent="0.2">
      <c r="A147" s="9" t="str">
        <f t="shared" si="9"/>
        <v>2000/6末</v>
      </c>
      <c r="B147" s="9" t="str">
        <f t="shared" si="9"/>
        <v>平成12/6末</v>
      </c>
      <c r="C147" s="16">
        <v>145</v>
      </c>
      <c r="D147" s="16">
        <v>170</v>
      </c>
      <c r="E147" s="17" t="s">
        <v>187</v>
      </c>
      <c r="F147" s="16">
        <v>542</v>
      </c>
      <c r="G147" s="16"/>
      <c r="H147" s="16">
        <v>568</v>
      </c>
      <c r="I147" s="16"/>
      <c r="J147" s="16">
        <v>1110</v>
      </c>
      <c r="K147" s="16"/>
      <c r="L147" s="16">
        <v>312</v>
      </c>
      <c r="M147" s="6" t="s">
        <v>307</v>
      </c>
    </row>
    <row r="148" spans="1:13" x14ac:dyDescent="0.2">
      <c r="A148" s="7" t="str">
        <f t="shared" si="9"/>
        <v>2000/6末</v>
      </c>
      <c r="B148" s="7" t="str">
        <f t="shared" si="9"/>
        <v>平成12/6末</v>
      </c>
      <c r="C148" s="14">
        <v>146</v>
      </c>
      <c r="D148" s="14">
        <v>171</v>
      </c>
      <c r="E148" s="15" t="s">
        <v>188</v>
      </c>
      <c r="F148" s="14">
        <v>331</v>
      </c>
      <c r="G148" s="14"/>
      <c r="H148" s="14">
        <v>337</v>
      </c>
      <c r="I148" s="14"/>
      <c r="J148" s="14">
        <v>668</v>
      </c>
      <c r="K148" s="14"/>
      <c r="L148" s="14">
        <v>176</v>
      </c>
      <c r="M148" s="8" t="s">
        <v>307</v>
      </c>
    </row>
    <row r="149" spans="1:13" x14ac:dyDescent="0.2">
      <c r="A149" s="9" t="str">
        <f t="shared" ref="A149:B164" si="10">A148</f>
        <v>2000/6末</v>
      </c>
      <c r="B149" s="9" t="str">
        <f t="shared" si="10"/>
        <v>平成12/6末</v>
      </c>
      <c r="C149" s="16">
        <v>147</v>
      </c>
      <c r="D149" s="16">
        <v>172</v>
      </c>
      <c r="E149" s="17" t="s">
        <v>189</v>
      </c>
      <c r="F149" s="16">
        <v>501</v>
      </c>
      <c r="G149" s="16"/>
      <c r="H149" s="16">
        <v>475</v>
      </c>
      <c r="I149" s="16"/>
      <c r="J149" s="16">
        <v>976</v>
      </c>
      <c r="K149" s="16"/>
      <c r="L149" s="16">
        <v>304</v>
      </c>
      <c r="M149" s="6" t="s">
        <v>307</v>
      </c>
    </row>
    <row r="150" spans="1:13" x14ac:dyDescent="0.2">
      <c r="A150" s="7" t="str">
        <f t="shared" si="10"/>
        <v>2000/6末</v>
      </c>
      <c r="B150" s="7" t="str">
        <f t="shared" si="10"/>
        <v>平成12/6末</v>
      </c>
      <c r="C150" s="14">
        <v>148</v>
      </c>
      <c r="D150" s="14">
        <v>173</v>
      </c>
      <c r="E150" s="15" t="s">
        <v>190</v>
      </c>
      <c r="F150" s="14">
        <v>308</v>
      </c>
      <c r="G150" s="14"/>
      <c r="H150" s="14">
        <v>295</v>
      </c>
      <c r="I150" s="14"/>
      <c r="J150" s="14">
        <v>603</v>
      </c>
      <c r="K150" s="14"/>
      <c r="L150" s="14">
        <v>173</v>
      </c>
      <c r="M150" s="8" t="s">
        <v>307</v>
      </c>
    </row>
    <row r="151" spans="1:13" x14ac:dyDescent="0.2">
      <c r="A151" s="9" t="str">
        <f t="shared" si="10"/>
        <v>2000/6末</v>
      </c>
      <c r="B151" s="9" t="str">
        <f t="shared" si="10"/>
        <v>平成12/6末</v>
      </c>
      <c r="C151" s="16">
        <v>149</v>
      </c>
      <c r="D151" s="16">
        <v>174</v>
      </c>
      <c r="E151" s="17" t="s">
        <v>625</v>
      </c>
      <c r="F151" s="16">
        <v>1</v>
      </c>
      <c r="G151" s="16"/>
      <c r="H151" s="16">
        <v>2</v>
      </c>
      <c r="I151" s="16"/>
      <c r="J151" s="16">
        <v>3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2000/6末</v>
      </c>
      <c r="B152" s="7" t="str">
        <f t="shared" si="10"/>
        <v>平成12/6末</v>
      </c>
      <c r="C152" s="14">
        <v>150</v>
      </c>
      <c r="D152" s="14">
        <v>175</v>
      </c>
      <c r="E152" s="15" t="s">
        <v>626</v>
      </c>
      <c r="F152" s="14">
        <v>229</v>
      </c>
      <c r="G152" s="14"/>
      <c r="H152" s="14">
        <v>216</v>
      </c>
      <c r="I152" s="14"/>
      <c r="J152" s="14">
        <v>445</v>
      </c>
      <c r="K152" s="14"/>
      <c r="L152" s="14">
        <v>148</v>
      </c>
      <c r="M152" s="8" t="s">
        <v>307</v>
      </c>
    </row>
    <row r="153" spans="1:13" x14ac:dyDescent="0.2">
      <c r="A153" s="9" t="str">
        <f t="shared" si="10"/>
        <v>2000/6末</v>
      </c>
      <c r="B153" s="9" t="str">
        <f t="shared" si="10"/>
        <v>平成12/6末</v>
      </c>
      <c r="C153" s="16">
        <v>151</v>
      </c>
      <c r="D153" s="16">
        <v>176</v>
      </c>
      <c r="E153" s="17" t="s">
        <v>627</v>
      </c>
      <c r="F153" s="16">
        <v>144</v>
      </c>
      <c r="G153" s="16"/>
      <c r="H153" s="16">
        <v>157</v>
      </c>
      <c r="I153" s="16"/>
      <c r="J153" s="16">
        <v>301</v>
      </c>
      <c r="K153" s="16"/>
      <c r="L153" s="16">
        <v>96</v>
      </c>
      <c r="M153" s="6" t="s">
        <v>307</v>
      </c>
    </row>
    <row r="154" spans="1:13" x14ac:dyDescent="0.2">
      <c r="A154" s="7" t="str">
        <f t="shared" si="10"/>
        <v>2000/6末</v>
      </c>
      <c r="B154" s="7" t="str">
        <f t="shared" si="10"/>
        <v>平成12/6末</v>
      </c>
      <c r="C154" s="14">
        <v>152</v>
      </c>
      <c r="D154" s="14">
        <v>177</v>
      </c>
      <c r="E154" s="15" t="s">
        <v>191</v>
      </c>
      <c r="F154" s="14">
        <v>72</v>
      </c>
      <c r="G154" s="14"/>
      <c r="H154" s="14">
        <v>71</v>
      </c>
      <c r="I154" s="14"/>
      <c r="J154" s="14">
        <v>143</v>
      </c>
      <c r="K154" s="14"/>
      <c r="L154" s="14">
        <v>49</v>
      </c>
      <c r="M154" s="8" t="s">
        <v>307</v>
      </c>
    </row>
    <row r="155" spans="1:13" x14ac:dyDescent="0.2">
      <c r="A155" s="9" t="str">
        <f t="shared" si="10"/>
        <v>2000/6末</v>
      </c>
      <c r="B155" s="9" t="str">
        <f t="shared" si="10"/>
        <v>平成12/6末</v>
      </c>
      <c r="C155" s="16">
        <v>153</v>
      </c>
      <c r="D155" s="16">
        <v>178</v>
      </c>
      <c r="E155" s="17" t="s">
        <v>192</v>
      </c>
      <c r="F155" s="16">
        <v>62</v>
      </c>
      <c r="G155" s="16"/>
      <c r="H155" s="16">
        <v>67</v>
      </c>
      <c r="I155" s="16"/>
      <c r="J155" s="16">
        <v>129</v>
      </c>
      <c r="K155" s="16"/>
      <c r="L155" s="16">
        <v>42</v>
      </c>
      <c r="M155" s="6" t="s">
        <v>307</v>
      </c>
    </row>
    <row r="156" spans="1:13" x14ac:dyDescent="0.2">
      <c r="A156" s="7" t="str">
        <f t="shared" si="10"/>
        <v>2000/6末</v>
      </c>
      <c r="B156" s="7" t="str">
        <f t="shared" si="10"/>
        <v>平成12/6末</v>
      </c>
      <c r="C156" s="14">
        <v>154</v>
      </c>
      <c r="D156" s="14">
        <v>179</v>
      </c>
      <c r="E156" s="15" t="s">
        <v>193</v>
      </c>
      <c r="F156" s="14">
        <v>219</v>
      </c>
      <c r="G156" s="14"/>
      <c r="H156" s="14">
        <v>230</v>
      </c>
      <c r="I156" s="14"/>
      <c r="J156" s="14">
        <v>449</v>
      </c>
      <c r="K156" s="14"/>
      <c r="L156" s="14">
        <v>154</v>
      </c>
      <c r="M156" s="8" t="s">
        <v>307</v>
      </c>
    </row>
    <row r="157" spans="1:13" x14ac:dyDescent="0.2">
      <c r="A157" s="9" t="str">
        <f t="shared" si="10"/>
        <v>2000/6末</v>
      </c>
      <c r="B157" s="9" t="str">
        <f t="shared" si="10"/>
        <v>平成12/6末</v>
      </c>
      <c r="C157" s="16">
        <v>155</v>
      </c>
      <c r="D157" s="16">
        <v>180</v>
      </c>
      <c r="E157" s="17" t="s">
        <v>196</v>
      </c>
      <c r="F157" s="16">
        <v>136</v>
      </c>
      <c r="G157" s="16"/>
      <c r="H157" s="16">
        <v>155</v>
      </c>
      <c r="I157" s="16"/>
      <c r="J157" s="16">
        <v>291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2000/6末</v>
      </c>
      <c r="B158" s="7" t="str">
        <f t="shared" si="10"/>
        <v>平成12/6末</v>
      </c>
      <c r="C158" s="14">
        <v>156</v>
      </c>
      <c r="D158" s="14">
        <v>181</v>
      </c>
      <c r="E158" s="15" t="s">
        <v>197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2000/6末</v>
      </c>
      <c r="B159" s="9" t="str">
        <f t="shared" si="10"/>
        <v>平成12/6末</v>
      </c>
      <c r="C159" s="16">
        <v>157</v>
      </c>
      <c r="D159" s="16">
        <v>182</v>
      </c>
      <c r="E159" s="17" t="s">
        <v>198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2000/6末</v>
      </c>
      <c r="B160" s="7" t="str">
        <f t="shared" si="10"/>
        <v>平成12/6末</v>
      </c>
      <c r="C160" s="14">
        <v>158</v>
      </c>
      <c r="D160" s="14">
        <v>183</v>
      </c>
      <c r="E160" s="15" t="s">
        <v>199</v>
      </c>
      <c r="F160" s="14">
        <v>500</v>
      </c>
      <c r="G160" s="14"/>
      <c r="H160" s="14">
        <v>538</v>
      </c>
      <c r="I160" s="14"/>
      <c r="J160" s="14">
        <v>1038</v>
      </c>
      <c r="K160" s="14"/>
      <c r="L160" s="14">
        <v>280</v>
      </c>
      <c r="M160" s="8" t="s">
        <v>308</v>
      </c>
    </row>
    <row r="161" spans="1:13" x14ac:dyDescent="0.2">
      <c r="A161" s="9" t="str">
        <f t="shared" si="10"/>
        <v>2000/6末</v>
      </c>
      <c r="B161" s="9" t="str">
        <f t="shared" si="10"/>
        <v>平成12/6末</v>
      </c>
      <c r="C161" s="16">
        <v>159</v>
      </c>
      <c r="D161" s="16">
        <v>184</v>
      </c>
      <c r="E161" s="17" t="s">
        <v>200</v>
      </c>
      <c r="F161" s="16">
        <v>164</v>
      </c>
      <c r="G161" s="16"/>
      <c r="H161" s="16">
        <v>148</v>
      </c>
      <c r="I161" s="16"/>
      <c r="J161" s="16">
        <v>312</v>
      </c>
      <c r="K161" s="16"/>
      <c r="L161" s="16">
        <v>81</v>
      </c>
      <c r="M161" s="6" t="s">
        <v>308</v>
      </c>
    </row>
    <row r="162" spans="1:13" x14ac:dyDescent="0.2">
      <c r="A162" s="7" t="str">
        <f t="shared" si="10"/>
        <v>2000/6末</v>
      </c>
      <c r="B162" s="7" t="str">
        <f t="shared" si="10"/>
        <v>平成12/6末</v>
      </c>
      <c r="C162" s="14">
        <v>160</v>
      </c>
      <c r="D162" s="14">
        <v>185</v>
      </c>
      <c r="E162" s="15" t="s">
        <v>201</v>
      </c>
      <c r="F162" s="14">
        <v>137</v>
      </c>
      <c r="G162" s="14"/>
      <c r="H162" s="14">
        <v>144</v>
      </c>
      <c r="I162" s="14"/>
      <c r="J162" s="14">
        <v>281</v>
      </c>
      <c r="K162" s="14"/>
      <c r="L162" s="14">
        <v>80</v>
      </c>
      <c r="M162" s="8" t="s">
        <v>308</v>
      </c>
    </row>
    <row r="163" spans="1:13" x14ac:dyDescent="0.2">
      <c r="A163" s="9" t="str">
        <f t="shared" si="10"/>
        <v>2000/6末</v>
      </c>
      <c r="B163" s="9" t="str">
        <f t="shared" si="10"/>
        <v>平成12/6末</v>
      </c>
      <c r="C163" s="16">
        <v>161</v>
      </c>
      <c r="D163" s="16">
        <v>186</v>
      </c>
      <c r="E163" s="17" t="s">
        <v>202</v>
      </c>
      <c r="F163" s="16">
        <v>237</v>
      </c>
      <c r="G163" s="16"/>
      <c r="H163" s="16">
        <v>220</v>
      </c>
      <c r="I163" s="16"/>
      <c r="J163" s="16">
        <v>457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2000/6末</v>
      </c>
      <c r="B164" s="7" t="str">
        <f t="shared" si="10"/>
        <v>平成12/6末</v>
      </c>
      <c r="C164" s="14">
        <v>162</v>
      </c>
      <c r="D164" s="14">
        <v>187</v>
      </c>
      <c r="E164" s="15" t="s">
        <v>203</v>
      </c>
      <c r="F164" s="14">
        <v>205</v>
      </c>
      <c r="G164" s="14"/>
      <c r="H164" s="14">
        <v>191</v>
      </c>
      <c r="I164" s="14"/>
      <c r="J164" s="14">
        <v>396</v>
      </c>
      <c r="K164" s="14"/>
      <c r="L164" s="14">
        <v>133</v>
      </c>
      <c r="M164" s="8" t="s">
        <v>308</v>
      </c>
    </row>
    <row r="165" spans="1:13" x14ac:dyDescent="0.2">
      <c r="A165" s="9" t="str">
        <f t="shared" ref="A165:B180" si="11">A164</f>
        <v>2000/6末</v>
      </c>
      <c r="B165" s="9" t="str">
        <f t="shared" si="11"/>
        <v>平成12/6末</v>
      </c>
      <c r="C165" s="16">
        <v>163</v>
      </c>
      <c r="D165" s="16">
        <v>188</v>
      </c>
      <c r="E165" s="17" t="s">
        <v>204</v>
      </c>
      <c r="F165" s="16">
        <v>229</v>
      </c>
      <c r="G165" s="16"/>
      <c r="H165" s="16">
        <v>204</v>
      </c>
      <c r="I165" s="16"/>
      <c r="J165" s="16">
        <v>433</v>
      </c>
      <c r="K165" s="16"/>
      <c r="L165" s="16">
        <v>139</v>
      </c>
      <c r="M165" s="6" t="s">
        <v>308</v>
      </c>
    </row>
    <row r="166" spans="1:13" x14ac:dyDescent="0.2">
      <c r="A166" s="7" t="str">
        <f t="shared" si="11"/>
        <v>2000/6末</v>
      </c>
      <c r="B166" s="7" t="str">
        <f t="shared" si="11"/>
        <v>平成12/6末</v>
      </c>
      <c r="C166" s="14">
        <v>164</v>
      </c>
      <c r="D166" s="14">
        <v>189</v>
      </c>
      <c r="E166" s="15" t="s">
        <v>205</v>
      </c>
      <c r="F166" s="14">
        <v>88</v>
      </c>
      <c r="G166" s="14"/>
      <c r="H166" s="14">
        <v>89</v>
      </c>
      <c r="I166" s="14"/>
      <c r="J166" s="14">
        <v>177</v>
      </c>
      <c r="K166" s="14"/>
      <c r="L166" s="14">
        <v>50</v>
      </c>
      <c r="M166" s="8" t="s">
        <v>308</v>
      </c>
    </row>
    <row r="167" spans="1:13" x14ac:dyDescent="0.2">
      <c r="A167" s="9" t="str">
        <f t="shared" si="11"/>
        <v>2000/6末</v>
      </c>
      <c r="B167" s="9" t="str">
        <f t="shared" si="11"/>
        <v>平成12/6末</v>
      </c>
      <c r="C167" s="16">
        <v>165</v>
      </c>
      <c r="D167" s="16">
        <v>190</v>
      </c>
      <c r="E167" s="17" t="s">
        <v>206</v>
      </c>
      <c r="F167" s="16">
        <v>175</v>
      </c>
      <c r="G167" s="16"/>
      <c r="H167" s="16">
        <v>167</v>
      </c>
      <c r="I167" s="16"/>
      <c r="J167" s="16">
        <v>342</v>
      </c>
      <c r="K167" s="16"/>
      <c r="L167" s="16">
        <v>108</v>
      </c>
      <c r="M167" s="6" t="s">
        <v>308</v>
      </c>
    </row>
    <row r="168" spans="1:13" x14ac:dyDescent="0.2">
      <c r="A168" s="7" t="str">
        <f t="shared" si="11"/>
        <v>2000/6末</v>
      </c>
      <c r="B168" s="7" t="str">
        <f t="shared" si="11"/>
        <v>平成12/6末</v>
      </c>
      <c r="C168" s="14">
        <v>166</v>
      </c>
      <c r="D168" s="14">
        <v>192</v>
      </c>
      <c r="E168" s="15" t="s">
        <v>207</v>
      </c>
      <c r="F168" s="14">
        <v>386</v>
      </c>
      <c r="G168" s="14"/>
      <c r="H168" s="14">
        <v>370</v>
      </c>
      <c r="I168" s="14"/>
      <c r="J168" s="14">
        <v>756</v>
      </c>
      <c r="K168" s="14"/>
      <c r="L168" s="14">
        <v>215</v>
      </c>
      <c r="M168" s="8" t="s">
        <v>308</v>
      </c>
    </row>
    <row r="169" spans="1:13" x14ac:dyDescent="0.2">
      <c r="A169" s="9" t="str">
        <f t="shared" si="11"/>
        <v>2000/6末</v>
      </c>
      <c r="B169" s="9" t="str">
        <f t="shared" si="11"/>
        <v>平成12/6末</v>
      </c>
      <c r="C169" s="16">
        <v>167</v>
      </c>
      <c r="D169" s="16">
        <v>191</v>
      </c>
      <c r="E169" s="17" t="s">
        <v>208</v>
      </c>
      <c r="F169" s="16">
        <v>487</v>
      </c>
      <c r="G169" s="16"/>
      <c r="H169" s="16">
        <v>457</v>
      </c>
      <c r="I169" s="16"/>
      <c r="J169" s="16">
        <v>944</v>
      </c>
      <c r="K169" s="16"/>
      <c r="L169" s="16">
        <v>296</v>
      </c>
      <c r="M169" s="6" t="s">
        <v>308</v>
      </c>
    </row>
    <row r="170" spans="1:13" x14ac:dyDescent="0.2">
      <c r="A170" s="7" t="str">
        <f t="shared" si="11"/>
        <v>2000/6末</v>
      </c>
      <c r="B170" s="7" t="str">
        <f t="shared" si="11"/>
        <v>平成12/6末</v>
      </c>
      <c r="C170" s="14">
        <v>168</v>
      </c>
      <c r="D170" s="14">
        <v>240</v>
      </c>
      <c r="E170" s="15" t="s">
        <v>209</v>
      </c>
      <c r="F170" s="14">
        <v>94</v>
      </c>
      <c r="G170" s="14"/>
      <c r="H170" s="14">
        <v>113</v>
      </c>
      <c r="I170" s="14"/>
      <c r="J170" s="14">
        <v>207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2000/6末</v>
      </c>
      <c r="B171" s="9" t="str">
        <f t="shared" si="11"/>
        <v>平成12/6末</v>
      </c>
      <c r="C171" s="16">
        <v>169</v>
      </c>
      <c r="D171" s="16">
        <v>241</v>
      </c>
      <c r="E171" s="17" t="s">
        <v>210</v>
      </c>
      <c r="F171" s="16">
        <v>223</v>
      </c>
      <c r="G171" s="16"/>
      <c r="H171" s="16">
        <v>225</v>
      </c>
      <c r="I171" s="16"/>
      <c r="J171" s="16">
        <v>448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2000/6末</v>
      </c>
      <c r="B172" s="7" t="str">
        <f t="shared" si="11"/>
        <v>平成12/6末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91</v>
      </c>
      <c r="I172" s="14"/>
      <c r="J172" s="14">
        <v>176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2000/6末</v>
      </c>
      <c r="B173" s="9" t="str">
        <f t="shared" si="11"/>
        <v>平成12/6末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98</v>
      </c>
      <c r="I173" s="16"/>
      <c r="J173" s="16">
        <v>187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2000/6末</v>
      </c>
      <c r="B174" s="7" t="str">
        <f t="shared" si="11"/>
        <v>平成12/6末</v>
      </c>
      <c r="C174" s="14">
        <v>172</v>
      </c>
      <c r="D174" s="14">
        <v>244</v>
      </c>
      <c r="E174" s="15" t="s">
        <v>213</v>
      </c>
      <c r="F174" s="14">
        <v>52</v>
      </c>
      <c r="G174" s="14"/>
      <c r="H174" s="14">
        <v>46</v>
      </c>
      <c r="I174" s="14"/>
      <c r="J174" s="14">
        <v>98</v>
      </c>
      <c r="K174" s="14"/>
      <c r="L174" s="14">
        <v>28</v>
      </c>
      <c r="M174" s="8" t="s">
        <v>309</v>
      </c>
    </row>
    <row r="175" spans="1:13" x14ac:dyDescent="0.2">
      <c r="A175" s="9" t="str">
        <f t="shared" si="11"/>
        <v>2000/6末</v>
      </c>
      <c r="B175" s="9" t="str">
        <f t="shared" si="11"/>
        <v>平成12/6末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31</v>
      </c>
      <c r="I175" s="16"/>
      <c r="J175" s="16">
        <v>64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2000/6末</v>
      </c>
      <c r="B176" s="7" t="str">
        <f t="shared" si="11"/>
        <v>平成12/6末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2000/6末</v>
      </c>
      <c r="B177" s="9" t="str">
        <f t="shared" si="11"/>
        <v>平成12/6末</v>
      </c>
      <c r="C177" s="16">
        <v>175</v>
      </c>
      <c r="D177" s="16">
        <v>247</v>
      </c>
      <c r="E177" s="17" t="s">
        <v>216</v>
      </c>
      <c r="F177" s="16">
        <v>18</v>
      </c>
      <c r="G177" s="16"/>
      <c r="H177" s="16">
        <v>62</v>
      </c>
      <c r="I177" s="16"/>
      <c r="J177" s="16">
        <v>80</v>
      </c>
      <c r="K177" s="16"/>
      <c r="L177" s="16">
        <v>80</v>
      </c>
      <c r="M177" s="6" t="s">
        <v>309</v>
      </c>
    </row>
    <row r="178" spans="1:13" x14ac:dyDescent="0.2">
      <c r="A178" s="7" t="str">
        <f t="shared" si="11"/>
        <v>2000/6末</v>
      </c>
      <c r="B178" s="7" t="str">
        <f t="shared" si="11"/>
        <v>平成12/6末</v>
      </c>
      <c r="C178" s="14">
        <v>176</v>
      </c>
      <c r="D178" s="14">
        <v>100</v>
      </c>
      <c r="E178" s="15" t="s">
        <v>217</v>
      </c>
      <c r="F178" s="14">
        <v>168</v>
      </c>
      <c r="G178" s="14"/>
      <c r="H178" s="14">
        <v>178</v>
      </c>
      <c r="I178" s="14"/>
      <c r="J178" s="14">
        <v>346</v>
      </c>
      <c r="K178" s="14"/>
      <c r="L178" s="14">
        <v>94</v>
      </c>
      <c r="M178" s="8" t="s">
        <v>310</v>
      </c>
    </row>
    <row r="179" spans="1:13" x14ac:dyDescent="0.2">
      <c r="A179" s="9" t="str">
        <f t="shared" si="11"/>
        <v>2000/6末</v>
      </c>
      <c r="B179" s="9" t="str">
        <f t="shared" si="11"/>
        <v>平成12/6末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6</v>
      </c>
      <c r="I179" s="16"/>
      <c r="J179" s="16">
        <v>10</v>
      </c>
      <c r="K179" s="16"/>
      <c r="L179" s="16">
        <v>3</v>
      </c>
      <c r="M179" s="6" t="s">
        <v>310</v>
      </c>
    </row>
    <row r="180" spans="1:13" x14ac:dyDescent="0.2">
      <c r="A180" s="7" t="str">
        <f t="shared" si="11"/>
        <v>2000/6末</v>
      </c>
      <c r="B180" s="7" t="str">
        <f t="shared" si="11"/>
        <v>平成12/6末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2000/6末</v>
      </c>
      <c r="B181" s="9" t="str">
        <f t="shared" si="12"/>
        <v>平成12/6末</v>
      </c>
      <c r="C181" s="16">
        <v>179</v>
      </c>
      <c r="D181" s="16">
        <v>220</v>
      </c>
      <c r="E181" s="17" t="s">
        <v>221</v>
      </c>
      <c r="F181" s="16">
        <v>102</v>
      </c>
      <c r="G181" s="16"/>
      <c r="H181" s="16">
        <v>114</v>
      </c>
      <c r="I181" s="16"/>
      <c r="J181" s="16">
        <v>216</v>
      </c>
      <c r="K181" s="16"/>
      <c r="L181" s="16">
        <v>63</v>
      </c>
      <c r="M181" s="6" t="s">
        <v>311</v>
      </c>
    </row>
    <row r="182" spans="1:13" x14ac:dyDescent="0.2">
      <c r="A182" s="7" t="str">
        <f t="shared" si="12"/>
        <v>2000/6末</v>
      </c>
      <c r="B182" s="7" t="str">
        <f t="shared" si="12"/>
        <v>平成12/6末</v>
      </c>
      <c r="C182" s="14">
        <v>180</v>
      </c>
      <c r="D182" s="14">
        <v>221</v>
      </c>
      <c r="E182" s="15" t="s">
        <v>222</v>
      </c>
      <c r="F182" s="14">
        <v>184</v>
      </c>
      <c r="G182" s="14"/>
      <c r="H182" s="14">
        <v>217</v>
      </c>
      <c r="I182" s="14"/>
      <c r="J182" s="14">
        <v>401</v>
      </c>
      <c r="K182" s="14"/>
      <c r="L182" s="14">
        <v>113</v>
      </c>
      <c r="M182" s="8" t="s">
        <v>311</v>
      </c>
    </row>
    <row r="183" spans="1:13" x14ac:dyDescent="0.2">
      <c r="A183" s="9" t="str">
        <f t="shared" si="12"/>
        <v>2000/6末</v>
      </c>
      <c r="B183" s="9" t="str">
        <f t="shared" si="12"/>
        <v>平成12/6末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2000/6末</v>
      </c>
      <c r="B184" s="7" t="str">
        <f t="shared" si="12"/>
        <v>平成12/6末</v>
      </c>
      <c r="C184" s="14">
        <v>182</v>
      </c>
      <c r="D184" s="14">
        <v>223</v>
      </c>
      <c r="E184" s="15" t="s">
        <v>224</v>
      </c>
      <c r="F184" s="14">
        <v>287</v>
      </c>
      <c r="G184" s="14"/>
      <c r="H184" s="14">
        <v>314</v>
      </c>
      <c r="I184" s="14"/>
      <c r="J184" s="14">
        <v>601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2000/6末</v>
      </c>
      <c r="B185" s="9" t="str">
        <f t="shared" si="12"/>
        <v>平成12/6末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2000/6末</v>
      </c>
      <c r="B186" s="7" t="str">
        <f t="shared" si="12"/>
        <v>平成12/6末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2000/6末</v>
      </c>
      <c r="B187" s="9" t="str">
        <f t="shared" si="12"/>
        <v>平成12/6末</v>
      </c>
      <c r="C187" s="16">
        <v>185</v>
      </c>
      <c r="D187" s="16">
        <v>226</v>
      </c>
      <c r="E187" s="17" t="s">
        <v>227</v>
      </c>
      <c r="F187" s="16">
        <v>34</v>
      </c>
      <c r="G187" s="16"/>
      <c r="H187" s="16">
        <v>39</v>
      </c>
      <c r="I187" s="16"/>
      <c r="J187" s="16">
        <v>73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2000/6末</v>
      </c>
      <c r="B188" s="7" t="str">
        <f t="shared" si="12"/>
        <v>平成12/6末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2000/6末</v>
      </c>
      <c r="B189" s="9" t="str">
        <f t="shared" si="12"/>
        <v>平成12/6末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2000/6末</v>
      </c>
      <c r="B190" s="7" t="str">
        <f t="shared" si="12"/>
        <v>平成12/6末</v>
      </c>
      <c r="C190" s="14">
        <v>188</v>
      </c>
      <c r="D190" s="14">
        <v>230</v>
      </c>
      <c r="E190" s="15" t="s">
        <v>230</v>
      </c>
      <c r="F190" s="14">
        <v>34</v>
      </c>
      <c r="G190" s="14"/>
      <c r="H190" s="14">
        <v>37</v>
      </c>
      <c r="I190" s="14"/>
      <c r="J190" s="14">
        <v>71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2000/6末</v>
      </c>
      <c r="B191" s="9" t="str">
        <f t="shared" si="12"/>
        <v>平成12/6末</v>
      </c>
      <c r="C191" s="16">
        <v>189</v>
      </c>
      <c r="D191" s="16">
        <v>231</v>
      </c>
      <c r="E191" s="17" t="s">
        <v>231</v>
      </c>
      <c r="F191" s="16">
        <v>212</v>
      </c>
      <c r="G191" s="16"/>
      <c r="H191" s="16">
        <v>247</v>
      </c>
      <c r="I191" s="16"/>
      <c r="J191" s="16">
        <v>459</v>
      </c>
      <c r="K191" s="16"/>
      <c r="L191" s="16">
        <v>157</v>
      </c>
      <c r="M191" s="6" t="s">
        <v>312</v>
      </c>
    </row>
    <row r="192" spans="1:13" x14ac:dyDescent="0.2">
      <c r="A192" s="7" t="str">
        <f t="shared" si="12"/>
        <v>2000/6末</v>
      </c>
      <c r="B192" s="7" t="str">
        <f t="shared" si="12"/>
        <v>平成12/6末</v>
      </c>
      <c r="C192" s="14">
        <v>190</v>
      </c>
      <c r="D192" s="14">
        <v>232</v>
      </c>
      <c r="E192" s="15" t="s">
        <v>232</v>
      </c>
      <c r="F192" s="14">
        <v>106</v>
      </c>
      <c r="G192" s="14"/>
      <c r="H192" s="14">
        <v>128</v>
      </c>
      <c r="I192" s="14"/>
      <c r="J192" s="14">
        <v>234</v>
      </c>
      <c r="K192" s="14"/>
      <c r="L192" s="14">
        <v>93</v>
      </c>
      <c r="M192" s="8" t="s">
        <v>312</v>
      </c>
    </row>
    <row r="193" spans="1:13" x14ac:dyDescent="0.2">
      <c r="A193" s="9" t="str">
        <f t="shared" si="12"/>
        <v>2000/6末</v>
      </c>
      <c r="B193" s="9" t="str">
        <f t="shared" si="12"/>
        <v>平成12/6末</v>
      </c>
      <c r="C193" s="16">
        <v>191</v>
      </c>
      <c r="D193" s="16">
        <v>200</v>
      </c>
      <c r="E193" s="17" t="s">
        <v>685</v>
      </c>
      <c r="F193" s="16">
        <v>39</v>
      </c>
      <c r="G193" s="16"/>
      <c r="H193" s="16">
        <v>38</v>
      </c>
      <c r="I193" s="16"/>
      <c r="J193" s="16">
        <v>77</v>
      </c>
      <c r="K193" s="16"/>
      <c r="L193" s="16">
        <v>19</v>
      </c>
      <c r="M193" s="6" t="s">
        <v>313</v>
      </c>
    </row>
    <row r="194" spans="1:13" x14ac:dyDescent="0.2">
      <c r="A194" s="7" t="str">
        <f t="shared" si="12"/>
        <v>2000/6末</v>
      </c>
      <c r="B194" s="7" t="str">
        <f t="shared" si="12"/>
        <v>平成12/6末</v>
      </c>
      <c r="C194" s="14">
        <v>192</v>
      </c>
      <c r="D194" s="14">
        <v>201</v>
      </c>
      <c r="E194" s="15" t="s">
        <v>234</v>
      </c>
      <c r="F194" s="14">
        <v>83</v>
      </c>
      <c r="G194" s="14"/>
      <c r="H194" s="14">
        <v>101</v>
      </c>
      <c r="I194" s="14"/>
      <c r="J194" s="14">
        <v>184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2000/6末</v>
      </c>
      <c r="B195" s="9" t="str">
        <f t="shared" si="12"/>
        <v>平成12/6末</v>
      </c>
      <c r="C195" s="16">
        <v>193</v>
      </c>
      <c r="D195" s="16">
        <v>202</v>
      </c>
      <c r="E195" s="17" t="s">
        <v>235</v>
      </c>
      <c r="F195" s="16">
        <v>65</v>
      </c>
      <c r="G195" s="16"/>
      <c r="H195" s="16">
        <v>66</v>
      </c>
      <c r="I195" s="16"/>
      <c r="J195" s="16">
        <v>131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2000/6末</v>
      </c>
      <c r="B196" s="7" t="str">
        <f t="shared" si="12"/>
        <v>平成12/6末</v>
      </c>
      <c r="C196" s="14">
        <v>194</v>
      </c>
      <c r="D196" s="14">
        <v>203</v>
      </c>
      <c r="E196" s="15" t="s">
        <v>686</v>
      </c>
      <c r="F196" s="14">
        <v>254</v>
      </c>
      <c r="G196" s="14"/>
      <c r="H196" s="14">
        <v>265</v>
      </c>
      <c r="I196" s="14"/>
      <c r="J196" s="14">
        <v>519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2000/6末</v>
      </c>
      <c r="B197" s="9" t="str">
        <f t="shared" si="13"/>
        <v>平成12/6末</v>
      </c>
      <c r="C197" s="16">
        <v>195</v>
      </c>
      <c r="D197" s="16">
        <v>204</v>
      </c>
      <c r="E197" s="17" t="s">
        <v>237</v>
      </c>
      <c r="F197" s="16">
        <v>287</v>
      </c>
      <c r="G197" s="16"/>
      <c r="H197" s="16">
        <v>311</v>
      </c>
      <c r="I197" s="16"/>
      <c r="J197" s="16">
        <v>598</v>
      </c>
      <c r="K197" s="16"/>
      <c r="L197" s="16">
        <v>156</v>
      </c>
      <c r="M197" s="6" t="s">
        <v>313</v>
      </c>
    </row>
    <row r="198" spans="1:13" x14ac:dyDescent="0.2">
      <c r="A198" s="7" t="str">
        <f t="shared" si="13"/>
        <v>2000/6末</v>
      </c>
      <c r="B198" s="7" t="str">
        <f t="shared" si="13"/>
        <v>平成12/6末</v>
      </c>
      <c r="C198" s="14">
        <v>196</v>
      </c>
      <c r="D198" s="14">
        <v>205</v>
      </c>
      <c r="E198" s="15" t="s">
        <v>238</v>
      </c>
      <c r="F198" s="14">
        <v>150</v>
      </c>
      <c r="G198" s="14"/>
      <c r="H198" s="14">
        <v>142</v>
      </c>
      <c r="I198" s="14"/>
      <c r="J198" s="14">
        <v>292</v>
      </c>
      <c r="K198" s="14"/>
      <c r="L198" s="14">
        <v>77</v>
      </c>
      <c r="M198" s="8" t="s">
        <v>313</v>
      </c>
    </row>
    <row r="199" spans="1:13" x14ac:dyDescent="0.2">
      <c r="A199" s="9" t="str">
        <f t="shared" si="13"/>
        <v>2000/6末</v>
      </c>
      <c r="B199" s="9" t="str">
        <f t="shared" si="13"/>
        <v>平成12/6末</v>
      </c>
      <c r="C199" s="16">
        <v>197</v>
      </c>
      <c r="D199" s="16">
        <v>206</v>
      </c>
      <c r="E199" s="17" t="s">
        <v>239</v>
      </c>
      <c r="F199" s="16">
        <v>16</v>
      </c>
      <c r="G199" s="16"/>
      <c r="H199" s="16">
        <v>15</v>
      </c>
      <c r="I199" s="16"/>
      <c r="J199" s="16">
        <v>31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2000/6末</v>
      </c>
      <c r="B200" s="7" t="str">
        <f t="shared" si="13"/>
        <v>平成12/6末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2000/6末</v>
      </c>
      <c r="B201" s="9" t="str">
        <f t="shared" si="13"/>
        <v>平成12/6末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2000/6末</v>
      </c>
      <c r="B202" s="7" t="str">
        <f t="shared" si="13"/>
        <v>平成12/6末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25</v>
      </c>
      <c r="I202" s="14"/>
      <c r="J202" s="14">
        <v>48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2000/6末</v>
      </c>
      <c r="B203" s="9" t="str">
        <f t="shared" si="13"/>
        <v>平成12/6末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15</v>
      </c>
      <c r="I203" s="16"/>
      <c r="J203" s="16">
        <v>34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2000/6末</v>
      </c>
      <c r="B204" s="7" t="str">
        <f t="shared" si="13"/>
        <v>平成12/6末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12</v>
      </c>
      <c r="I204" s="14"/>
      <c r="J204" s="14">
        <v>20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2000/6末</v>
      </c>
      <c r="B205" s="9" t="str">
        <f t="shared" si="13"/>
        <v>平成12/6末</v>
      </c>
      <c r="C205" s="16">
        <v>203</v>
      </c>
      <c r="D205" s="16">
        <v>320</v>
      </c>
      <c r="E205" s="17" t="s">
        <v>245</v>
      </c>
      <c r="F205" s="16">
        <v>261</v>
      </c>
      <c r="G205" s="16"/>
      <c r="H205" s="16">
        <v>279</v>
      </c>
      <c r="I205" s="16"/>
      <c r="J205" s="16">
        <v>540</v>
      </c>
      <c r="K205" s="16"/>
      <c r="L205" s="16">
        <v>150</v>
      </c>
      <c r="M205" s="6" t="s">
        <v>314</v>
      </c>
    </row>
    <row r="206" spans="1:13" x14ac:dyDescent="0.2">
      <c r="A206" s="7" t="str">
        <f t="shared" si="13"/>
        <v>2000/6末</v>
      </c>
      <c r="B206" s="7" t="str">
        <f t="shared" si="13"/>
        <v>平成12/6末</v>
      </c>
      <c r="C206" s="14">
        <v>204</v>
      </c>
      <c r="D206" s="14">
        <v>322</v>
      </c>
      <c r="E206" s="15" t="s">
        <v>195</v>
      </c>
      <c r="F206" s="14">
        <v>43</v>
      </c>
      <c r="G206" s="14"/>
      <c r="H206" s="14">
        <v>47</v>
      </c>
      <c r="I206" s="14"/>
      <c r="J206" s="14">
        <v>90</v>
      </c>
      <c r="K206" s="14"/>
      <c r="L206" s="14">
        <v>23</v>
      </c>
      <c r="M206" s="8" t="s">
        <v>314</v>
      </c>
    </row>
    <row r="207" spans="1:13" x14ac:dyDescent="0.2">
      <c r="A207" s="9" t="str">
        <f t="shared" si="13"/>
        <v>2000/6末</v>
      </c>
      <c r="B207" s="9" t="str">
        <f t="shared" si="13"/>
        <v>平成12/6末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67</v>
      </c>
      <c r="I207" s="16"/>
      <c r="J207" s="16">
        <v>127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2000/6末</v>
      </c>
      <c r="B208" s="7" t="str">
        <f t="shared" si="13"/>
        <v>平成12/6末</v>
      </c>
      <c r="C208" s="14">
        <v>206</v>
      </c>
      <c r="D208" s="14">
        <v>324</v>
      </c>
      <c r="E208" s="15" t="s">
        <v>247</v>
      </c>
      <c r="F208" s="14">
        <v>62</v>
      </c>
      <c r="G208" s="14"/>
      <c r="H208" s="14">
        <v>73</v>
      </c>
      <c r="I208" s="14"/>
      <c r="J208" s="14">
        <v>135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2000/6末</v>
      </c>
      <c r="B209" s="9" t="str">
        <f t="shared" si="13"/>
        <v>平成12/6末</v>
      </c>
      <c r="C209" s="16">
        <v>207</v>
      </c>
      <c r="D209" s="16">
        <v>325</v>
      </c>
      <c r="E209" s="17" t="s">
        <v>248</v>
      </c>
      <c r="F209" s="16">
        <v>53</v>
      </c>
      <c r="G209" s="16"/>
      <c r="H209" s="16">
        <v>62</v>
      </c>
      <c r="I209" s="16"/>
      <c r="J209" s="16">
        <v>115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2000/6末</v>
      </c>
      <c r="B210" s="7" t="str">
        <f t="shared" si="13"/>
        <v>平成12/6末</v>
      </c>
      <c r="C210" s="14">
        <v>208</v>
      </c>
      <c r="D210" s="14">
        <v>327</v>
      </c>
      <c r="E210" s="15" t="s">
        <v>249</v>
      </c>
      <c r="F210" s="14">
        <v>208</v>
      </c>
      <c r="G210" s="14"/>
      <c r="H210" s="14">
        <v>197</v>
      </c>
      <c r="I210" s="14"/>
      <c r="J210" s="14">
        <v>405</v>
      </c>
      <c r="K210" s="14"/>
      <c r="L210" s="14">
        <v>116</v>
      </c>
      <c r="M210" s="8" t="s">
        <v>314</v>
      </c>
    </row>
    <row r="211" spans="1:13" x14ac:dyDescent="0.2">
      <c r="A211" s="9" t="str">
        <f t="shared" si="13"/>
        <v>2000/6末</v>
      </c>
      <c r="B211" s="9" t="str">
        <f t="shared" si="13"/>
        <v>平成12/6末</v>
      </c>
      <c r="C211" s="16">
        <v>209</v>
      </c>
      <c r="D211" s="16">
        <v>328</v>
      </c>
      <c r="E211" s="17" t="s">
        <v>250</v>
      </c>
      <c r="F211" s="16">
        <v>58</v>
      </c>
      <c r="G211" s="16"/>
      <c r="H211" s="16">
        <v>70</v>
      </c>
      <c r="I211" s="16"/>
      <c r="J211" s="16">
        <v>128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2000/6末</v>
      </c>
      <c r="B212" s="7" t="str">
        <f t="shared" si="13"/>
        <v>平成12/6末</v>
      </c>
      <c r="C212" s="14">
        <v>210</v>
      </c>
      <c r="D212" s="14">
        <v>329</v>
      </c>
      <c r="E212" s="15" t="s">
        <v>251</v>
      </c>
      <c r="F212" s="14">
        <v>58</v>
      </c>
      <c r="G212" s="14"/>
      <c r="H212" s="14">
        <v>65</v>
      </c>
      <c r="I212" s="14"/>
      <c r="J212" s="14">
        <v>123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2000/6末</v>
      </c>
      <c r="B213" s="9" t="str">
        <f t="shared" si="14"/>
        <v>平成12/6末</v>
      </c>
      <c r="C213" s="16">
        <v>211</v>
      </c>
      <c r="D213" s="16">
        <v>331</v>
      </c>
      <c r="E213" s="17" t="s">
        <v>252</v>
      </c>
      <c r="F213" s="16">
        <v>82</v>
      </c>
      <c r="G213" s="16"/>
      <c r="H213" s="16">
        <v>67</v>
      </c>
      <c r="I213" s="16"/>
      <c r="J213" s="16">
        <v>149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2000/6末</v>
      </c>
      <c r="B214" s="7" t="str">
        <f t="shared" si="14"/>
        <v>平成12/6末</v>
      </c>
      <c r="C214" s="14">
        <v>212</v>
      </c>
      <c r="D214" s="14">
        <v>332</v>
      </c>
      <c r="E214" s="15" t="s">
        <v>253</v>
      </c>
      <c r="F214" s="14">
        <v>133</v>
      </c>
      <c r="G214" s="14"/>
      <c r="H214" s="14">
        <v>144</v>
      </c>
      <c r="I214" s="14"/>
      <c r="J214" s="14">
        <v>277</v>
      </c>
      <c r="K214" s="14"/>
      <c r="L214" s="14">
        <v>76</v>
      </c>
      <c r="M214" s="8" t="s">
        <v>314</v>
      </c>
    </row>
    <row r="215" spans="1:13" x14ac:dyDescent="0.2">
      <c r="A215" s="9" t="str">
        <f t="shared" si="14"/>
        <v>2000/6末</v>
      </c>
      <c r="B215" s="9" t="str">
        <f t="shared" si="14"/>
        <v>平成12/6末</v>
      </c>
      <c r="C215" s="16">
        <v>213</v>
      </c>
      <c r="D215" s="16">
        <v>333</v>
      </c>
      <c r="E215" s="17" t="s">
        <v>254</v>
      </c>
      <c r="F215" s="16">
        <v>158</v>
      </c>
      <c r="G215" s="16"/>
      <c r="H215" s="16">
        <v>170</v>
      </c>
      <c r="I215" s="16"/>
      <c r="J215" s="16">
        <v>328</v>
      </c>
      <c r="K215" s="16"/>
      <c r="L215" s="16">
        <v>84</v>
      </c>
      <c r="M215" s="6" t="s">
        <v>314</v>
      </c>
    </row>
    <row r="216" spans="1:13" x14ac:dyDescent="0.2">
      <c r="A216" s="7" t="str">
        <f t="shared" si="14"/>
        <v>2000/6末</v>
      </c>
      <c r="B216" s="7" t="str">
        <f t="shared" si="14"/>
        <v>平成12/6末</v>
      </c>
      <c r="C216" s="14">
        <v>214</v>
      </c>
      <c r="D216" s="14">
        <v>334</v>
      </c>
      <c r="E216" s="15" t="s">
        <v>255</v>
      </c>
      <c r="F216" s="14">
        <v>127</v>
      </c>
      <c r="G216" s="14"/>
      <c r="H216" s="14">
        <v>131</v>
      </c>
      <c r="I216" s="14"/>
      <c r="J216" s="14">
        <v>258</v>
      </c>
      <c r="K216" s="14"/>
      <c r="L216" s="14">
        <v>80</v>
      </c>
      <c r="M216" s="8" t="s">
        <v>314</v>
      </c>
    </row>
    <row r="217" spans="1:13" x14ac:dyDescent="0.2">
      <c r="A217" s="9" t="str">
        <f t="shared" si="14"/>
        <v>2000/6末</v>
      </c>
      <c r="B217" s="9" t="str">
        <f t="shared" si="14"/>
        <v>平成12/6末</v>
      </c>
      <c r="C217" s="16">
        <v>215</v>
      </c>
      <c r="D217" s="16">
        <v>335</v>
      </c>
      <c r="E217" s="17" t="s">
        <v>256</v>
      </c>
      <c r="F217" s="16">
        <v>170</v>
      </c>
      <c r="G217" s="16"/>
      <c r="H217" s="16">
        <v>185</v>
      </c>
      <c r="I217" s="16"/>
      <c r="J217" s="16">
        <v>355</v>
      </c>
      <c r="K217" s="16"/>
      <c r="L217" s="16">
        <v>100</v>
      </c>
      <c r="M217" s="6" t="s">
        <v>314</v>
      </c>
    </row>
    <row r="218" spans="1:13" x14ac:dyDescent="0.2">
      <c r="A218" s="7" t="str">
        <f t="shared" si="14"/>
        <v>2000/6末</v>
      </c>
      <c r="B218" s="7" t="str">
        <f t="shared" si="14"/>
        <v>平成12/6末</v>
      </c>
      <c r="C218" s="14">
        <v>216</v>
      </c>
      <c r="D218" s="14">
        <v>336</v>
      </c>
      <c r="E218" s="15" t="s">
        <v>257</v>
      </c>
      <c r="F218" s="14">
        <v>192</v>
      </c>
      <c r="G218" s="14"/>
      <c r="H218" s="14">
        <v>212</v>
      </c>
      <c r="I218" s="14"/>
      <c r="J218" s="14">
        <v>404</v>
      </c>
      <c r="K218" s="14"/>
      <c r="L218" s="14">
        <v>117</v>
      </c>
      <c r="M218" s="8" t="s">
        <v>314</v>
      </c>
    </row>
    <row r="219" spans="1:13" x14ac:dyDescent="0.2">
      <c r="A219" s="9" t="str">
        <f t="shared" si="14"/>
        <v>2000/6末</v>
      </c>
      <c r="B219" s="9" t="str">
        <f t="shared" si="14"/>
        <v>平成12/6末</v>
      </c>
      <c r="C219" s="16">
        <v>217</v>
      </c>
      <c r="D219" s="16">
        <v>338</v>
      </c>
      <c r="E219" s="17" t="s">
        <v>160</v>
      </c>
      <c r="F219" s="16">
        <v>46</v>
      </c>
      <c r="G219" s="16"/>
      <c r="H219" s="16">
        <v>52</v>
      </c>
      <c r="I219" s="16"/>
      <c r="J219" s="16">
        <v>98</v>
      </c>
      <c r="K219" s="16"/>
      <c r="L219" s="16">
        <v>28</v>
      </c>
      <c r="M219" s="6" t="s">
        <v>314</v>
      </c>
    </row>
    <row r="220" spans="1:13" x14ac:dyDescent="0.2">
      <c r="A220" s="7" t="str">
        <f t="shared" si="14"/>
        <v>2000/6末</v>
      </c>
      <c r="B220" s="7" t="str">
        <f t="shared" si="14"/>
        <v>平成12/6末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2000/6末</v>
      </c>
      <c r="B221" s="9" t="str">
        <f t="shared" si="14"/>
        <v>平成12/6末</v>
      </c>
      <c r="C221" s="16">
        <v>219</v>
      </c>
      <c r="D221" s="16">
        <v>340</v>
      </c>
      <c r="E221" s="17" t="s">
        <v>259</v>
      </c>
      <c r="F221" s="16">
        <v>109</v>
      </c>
      <c r="G221" s="16"/>
      <c r="H221" s="16">
        <v>120</v>
      </c>
      <c r="I221" s="16"/>
      <c r="J221" s="16">
        <v>229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2000/6末</v>
      </c>
      <c r="B222" s="7" t="str">
        <f t="shared" si="14"/>
        <v>平成12/6末</v>
      </c>
      <c r="C222" s="14">
        <v>220</v>
      </c>
      <c r="D222" s="14">
        <v>341</v>
      </c>
      <c r="E222" s="15" t="s">
        <v>260</v>
      </c>
      <c r="F222" s="14">
        <v>93</v>
      </c>
      <c r="G222" s="14"/>
      <c r="H222" s="14">
        <v>109</v>
      </c>
      <c r="I222" s="14"/>
      <c r="J222" s="14">
        <v>202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2000/6末</v>
      </c>
      <c r="B223" s="9" t="str">
        <f t="shared" si="14"/>
        <v>平成12/6末</v>
      </c>
      <c r="C223" s="16">
        <v>221</v>
      </c>
      <c r="D223" s="16">
        <v>343</v>
      </c>
      <c r="E223" s="17" t="s">
        <v>261</v>
      </c>
      <c r="F223" s="16">
        <v>47</v>
      </c>
      <c r="G223" s="16"/>
      <c r="H223" s="16">
        <v>54</v>
      </c>
      <c r="I223" s="16"/>
      <c r="J223" s="16">
        <v>101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2000/6末</v>
      </c>
      <c r="B224" s="7" t="str">
        <f t="shared" si="14"/>
        <v>平成12/6末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2000/6末</v>
      </c>
      <c r="B225" s="9" t="str">
        <f t="shared" si="14"/>
        <v>平成12/6末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2000/6末</v>
      </c>
      <c r="B226" s="7" t="str">
        <f t="shared" si="14"/>
        <v>平成12/6末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2000/6末</v>
      </c>
      <c r="B227" s="9" t="str">
        <f t="shared" si="14"/>
        <v>平成12/6末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2000/6末</v>
      </c>
      <c r="B228" s="7" t="str">
        <f t="shared" si="14"/>
        <v>平成12/6末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79</v>
      </c>
      <c r="I228" s="14"/>
      <c r="J228" s="14">
        <v>153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2000/6末</v>
      </c>
      <c r="B229" s="9" t="str">
        <f t="shared" si="15"/>
        <v>平成12/6末</v>
      </c>
      <c r="C229" s="16">
        <v>227</v>
      </c>
      <c r="D229" s="16">
        <v>349</v>
      </c>
      <c r="E229" s="17" t="s">
        <v>267</v>
      </c>
      <c r="F229" s="16">
        <v>6</v>
      </c>
      <c r="G229" s="16"/>
      <c r="H229" s="16">
        <v>9</v>
      </c>
      <c r="I229" s="16"/>
      <c r="J229" s="16">
        <v>15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2000/6末</v>
      </c>
      <c r="B230" s="7" t="str">
        <f t="shared" si="15"/>
        <v>平成12/6末</v>
      </c>
      <c r="C230" s="14">
        <v>228</v>
      </c>
      <c r="D230" s="14">
        <v>250</v>
      </c>
      <c r="E230" s="15" t="s">
        <v>268</v>
      </c>
      <c r="F230" s="14">
        <v>150</v>
      </c>
      <c r="G230" s="14"/>
      <c r="H230" s="14">
        <v>178</v>
      </c>
      <c r="I230" s="14"/>
      <c r="J230" s="14">
        <v>328</v>
      </c>
      <c r="K230" s="14"/>
      <c r="L230" s="14">
        <v>84</v>
      </c>
      <c r="M230" s="8" t="s">
        <v>315</v>
      </c>
    </row>
    <row r="231" spans="1:13" x14ac:dyDescent="0.2">
      <c r="A231" s="9" t="str">
        <f t="shared" si="15"/>
        <v>2000/6末</v>
      </c>
      <c r="B231" s="9" t="str">
        <f t="shared" si="15"/>
        <v>平成12/6末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2000/6末</v>
      </c>
      <c r="B232" s="7" t="str">
        <f t="shared" si="15"/>
        <v>平成12/6末</v>
      </c>
      <c r="C232" s="14">
        <v>230</v>
      </c>
      <c r="D232" s="14">
        <v>252</v>
      </c>
      <c r="E232" s="15" t="s">
        <v>270</v>
      </c>
      <c r="F232" s="14">
        <v>139</v>
      </c>
      <c r="G232" s="14"/>
      <c r="H232" s="14">
        <v>166</v>
      </c>
      <c r="I232" s="14"/>
      <c r="J232" s="14">
        <v>305</v>
      </c>
      <c r="K232" s="14"/>
      <c r="L232" s="14">
        <v>79</v>
      </c>
      <c r="M232" s="8" t="s">
        <v>315</v>
      </c>
    </row>
    <row r="233" spans="1:13" x14ac:dyDescent="0.2">
      <c r="A233" s="9" t="str">
        <f t="shared" si="15"/>
        <v>2000/6末</v>
      </c>
      <c r="B233" s="9" t="str">
        <f t="shared" si="15"/>
        <v>平成12/6末</v>
      </c>
      <c r="C233" s="16">
        <v>231</v>
      </c>
      <c r="D233" s="16">
        <v>253</v>
      </c>
      <c r="E233" s="17" t="s">
        <v>271</v>
      </c>
      <c r="F233" s="16">
        <v>165</v>
      </c>
      <c r="G233" s="16"/>
      <c r="H233" s="16">
        <v>175</v>
      </c>
      <c r="I233" s="16"/>
      <c r="J233" s="16">
        <v>340</v>
      </c>
      <c r="K233" s="16"/>
      <c r="L233" s="16">
        <v>96</v>
      </c>
      <c r="M233" s="6" t="s">
        <v>315</v>
      </c>
    </row>
    <row r="234" spans="1:13" x14ac:dyDescent="0.2">
      <c r="A234" s="7" t="str">
        <f t="shared" si="15"/>
        <v>2000/6末</v>
      </c>
      <c r="B234" s="7" t="str">
        <f t="shared" si="15"/>
        <v>平成12/6末</v>
      </c>
      <c r="C234" s="14">
        <v>232</v>
      </c>
      <c r="D234" s="14">
        <v>254</v>
      </c>
      <c r="E234" s="15" t="s">
        <v>272</v>
      </c>
      <c r="F234" s="14">
        <v>83</v>
      </c>
      <c r="G234" s="14"/>
      <c r="H234" s="14">
        <v>114</v>
      </c>
      <c r="I234" s="14"/>
      <c r="J234" s="14">
        <v>197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2000/6末</v>
      </c>
      <c r="B235" s="9" t="str">
        <f t="shared" si="15"/>
        <v>平成12/6末</v>
      </c>
      <c r="C235" s="16">
        <v>233</v>
      </c>
      <c r="D235" s="16">
        <v>255</v>
      </c>
      <c r="E235" s="17" t="s">
        <v>558</v>
      </c>
      <c r="F235" s="16">
        <v>39</v>
      </c>
      <c r="G235" s="16"/>
      <c r="H235" s="16">
        <v>41</v>
      </c>
      <c r="I235" s="16"/>
      <c r="J235" s="16">
        <v>80</v>
      </c>
      <c r="K235" s="16"/>
      <c r="L235" s="16">
        <v>28</v>
      </c>
      <c r="M235" s="6" t="s">
        <v>315</v>
      </c>
    </row>
    <row r="236" spans="1:13" x14ac:dyDescent="0.2">
      <c r="A236" s="7" t="str">
        <f t="shared" si="15"/>
        <v>2000/6末</v>
      </c>
      <c r="B236" s="7" t="str">
        <f t="shared" si="15"/>
        <v>平成12/6末</v>
      </c>
      <c r="C236" s="14">
        <v>234</v>
      </c>
      <c r="D236" s="14">
        <v>256</v>
      </c>
      <c r="E236" s="15" t="s">
        <v>273</v>
      </c>
      <c r="F236" s="14">
        <v>44</v>
      </c>
      <c r="G236" s="14"/>
      <c r="H236" s="14">
        <v>38</v>
      </c>
      <c r="I236" s="14"/>
      <c r="J236" s="14">
        <v>82</v>
      </c>
      <c r="K236" s="14"/>
      <c r="L236" s="14">
        <v>22</v>
      </c>
      <c r="M236" s="8" t="s">
        <v>315</v>
      </c>
    </row>
    <row r="237" spans="1:13" x14ac:dyDescent="0.2">
      <c r="A237" s="9" t="str">
        <f t="shared" si="15"/>
        <v>2000/6末</v>
      </c>
      <c r="B237" s="9" t="str">
        <f t="shared" si="15"/>
        <v>平成12/6末</v>
      </c>
      <c r="C237" s="16">
        <v>235</v>
      </c>
      <c r="D237" s="16">
        <v>257</v>
      </c>
      <c r="E237" s="17" t="s">
        <v>559</v>
      </c>
      <c r="F237" s="16">
        <v>89</v>
      </c>
      <c r="G237" s="16"/>
      <c r="H237" s="16">
        <v>94</v>
      </c>
      <c r="I237" s="16"/>
      <c r="J237" s="16">
        <v>183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2000/6末</v>
      </c>
      <c r="B238" s="7" t="str">
        <f t="shared" si="15"/>
        <v>平成12/6末</v>
      </c>
      <c r="C238" s="14">
        <v>236</v>
      </c>
      <c r="D238" s="14">
        <v>258</v>
      </c>
      <c r="E238" s="15" t="s">
        <v>274</v>
      </c>
      <c r="F238" s="14">
        <v>94</v>
      </c>
      <c r="G238" s="14"/>
      <c r="H238" s="14">
        <v>99</v>
      </c>
      <c r="I238" s="14"/>
      <c r="J238" s="14">
        <v>193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2000/6末</v>
      </c>
      <c r="B239" s="9" t="str">
        <f t="shared" si="15"/>
        <v>平成12/6末</v>
      </c>
      <c r="C239" s="16">
        <v>237</v>
      </c>
      <c r="D239" s="16">
        <v>259</v>
      </c>
      <c r="E239" s="17" t="s">
        <v>560</v>
      </c>
      <c r="F239" s="16">
        <v>93</v>
      </c>
      <c r="G239" s="16"/>
      <c r="H239" s="16">
        <v>95</v>
      </c>
      <c r="I239" s="16"/>
      <c r="J239" s="16">
        <v>188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2000/6末</v>
      </c>
      <c r="B240" s="7" t="str">
        <f t="shared" si="15"/>
        <v>平成12/6末</v>
      </c>
      <c r="C240" s="14">
        <v>238</v>
      </c>
      <c r="D240" s="14">
        <v>270</v>
      </c>
      <c r="E240" s="15" t="s">
        <v>275</v>
      </c>
      <c r="F240" s="14">
        <v>82</v>
      </c>
      <c r="G240" s="14"/>
      <c r="H240" s="14">
        <v>74</v>
      </c>
      <c r="I240" s="14"/>
      <c r="J240" s="14">
        <v>156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2000/6末</v>
      </c>
      <c r="B241" s="9" t="str">
        <f t="shared" si="15"/>
        <v>平成12/6末</v>
      </c>
      <c r="C241" s="16">
        <v>239</v>
      </c>
      <c r="D241" s="16">
        <v>271</v>
      </c>
      <c r="E241" s="17" t="s">
        <v>276</v>
      </c>
      <c r="F241" s="16">
        <v>62</v>
      </c>
      <c r="G241" s="16"/>
      <c r="H241" s="16">
        <v>64</v>
      </c>
      <c r="I241" s="16"/>
      <c r="J241" s="16">
        <v>126</v>
      </c>
      <c r="K241" s="16"/>
      <c r="L241" s="16">
        <v>32</v>
      </c>
      <c r="M241" s="6" t="s">
        <v>316</v>
      </c>
    </row>
    <row r="242" spans="1:13" x14ac:dyDescent="0.2">
      <c r="A242" s="7" t="str">
        <f t="shared" si="15"/>
        <v>2000/6末</v>
      </c>
      <c r="B242" s="7" t="str">
        <f t="shared" si="15"/>
        <v>平成12/6末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66</v>
      </c>
      <c r="I242" s="14"/>
      <c r="J242" s="14">
        <v>137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2000/6末</v>
      </c>
      <c r="B243" s="9" t="str">
        <f t="shared" si="15"/>
        <v>平成12/6末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90</v>
      </c>
      <c r="I243" s="16"/>
      <c r="J243" s="16">
        <v>167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2000/6末</v>
      </c>
      <c r="B244" s="7" t="str">
        <f t="shared" si="15"/>
        <v>平成12/6末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2000/6末</v>
      </c>
      <c r="B245" s="9" t="str">
        <f t="shared" si="16"/>
        <v>平成12/6末</v>
      </c>
      <c r="C245" s="16">
        <v>243</v>
      </c>
      <c r="D245" s="16">
        <v>275</v>
      </c>
      <c r="E245" s="17" t="s">
        <v>280</v>
      </c>
      <c r="F245" s="16">
        <v>65</v>
      </c>
      <c r="G245" s="16"/>
      <c r="H245" s="16">
        <v>80</v>
      </c>
      <c r="I245" s="16"/>
      <c r="J245" s="16">
        <v>145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2000/6末</v>
      </c>
      <c r="B246" s="7" t="str">
        <f t="shared" si="16"/>
        <v>平成12/6末</v>
      </c>
      <c r="C246" s="14">
        <v>244</v>
      </c>
      <c r="D246" s="14">
        <v>276</v>
      </c>
      <c r="E246" s="15" t="s">
        <v>281</v>
      </c>
      <c r="F246" s="14">
        <v>179</v>
      </c>
      <c r="G246" s="14"/>
      <c r="H246" s="14">
        <v>185</v>
      </c>
      <c r="I246" s="14"/>
      <c r="J246" s="14">
        <v>364</v>
      </c>
      <c r="K246" s="14"/>
      <c r="L246" s="14">
        <v>115</v>
      </c>
      <c r="M246" s="8" t="s">
        <v>316</v>
      </c>
    </row>
    <row r="247" spans="1:13" x14ac:dyDescent="0.2">
      <c r="A247" s="9" t="str">
        <f t="shared" si="16"/>
        <v>2000/6末</v>
      </c>
      <c r="B247" s="9" t="str">
        <f t="shared" si="16"/>
        <v>平成12/6末</v>
      </c>
      <c r="C247" s="16">
        <v>245</v>
      </c>
      <c r="D247" s="16">
        <v>277</v>
      </c>
      <c r="E247" s="17" t="s">
        <v>282</v>
      </c>
      <c r="F247" s="16">
        <v>127</v>
      </c>
      <c r="G247" s="16"/>
      <c r="H247" s="16">
        <v>149</v>
      </c>
      <c r="I247" s="16"/>
      <c r="J247" s="16">
        <v>276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2000/6末</v>
      </c>
      <c r="B248" s="7" t="str">
        <f t="shared" si="16"/>
        <v>平成12/6末</v>
      </c>
      <c r="C248" s="14">
        <v>246</v>
      </c>
      <c r="D248" s="14">
        <v>278</v>
      </c>
      <c r="E248" s="15" t="s">
        <v>283</v>
      </c>
      <c r="F248" s="14">
        <v>210</v>
      </c>
      <c r="G248" s="14"/>
      <c r="H248" s="14">
        <v>236</v>
      </c>
      <c r="I248" s="14"/>
      <c r="J248" s="14">
        <v>446</v>
      </c>
      <c r="K248" s="14"/>
      <c r="L248" s="14">
        <v>135</v>
      </c>
      <c r="M248" s="8" t="s">
        <v>316</v>
      </c>
    </row>
    <row r="249" spans="1:13" x14ac:dyDescent="0.2">
      <c r="A249" s="9" t="str">
        <f t="shared" si="16"/>
        <v>2000/6末</v>
      </c>
      <c r="B249" s="9" t="str">
        <f t="shared" si="16"/>
        <v>平成12/6末</v>
      </c>
      <c r="C249" s="16">
        <v>247</v>
      </c>
      <c r="D249" s="16">
        <v>280</v>
      </c>
      <c r="E249" s="17" t="s">
        <v>561</v>
      </c>
      <c r="F249" s="16">
        <v>174</v>
      </c>
      <c r="G249" s="16"/>
      <c r="H249" s="16">
        <v>189</v>
      </c>
      <c r="I249" s="16"/>
      <c r="J249" s="16">
        <v>363</v>
      </c>
      <c r="K249" s="16"/>
      <c r="L249" s="16">
        <v>101</v>
      </c>
      <c r="M249" s="6" t="s">
        <v>317</v>
      </c>
    </row>
    <row r="250" spans="1:13" x14ac:dyDescent="0.2">
      <c r="A250" s="7" t="str">
        <f t="shared" si="16"/>
        <v>2000/6末</v>
      </c>
      <c r="B250" s="7" t="str">
        <f t="shared" si="16"/>
        <v>平成12/6末</v>
      </c>
      <c r="C250" s="14">
        <v>248</v>
      </c>
      <c r="D250" s="14">
        <v>281</v>
      </c>
      <c r="E250" s="15" t="s">
        <v>562</v>
      </c>
      <c r="F250" s="14">
        <v>103</v>
      </c>
      <c r="G250" s="14"/>
      <c r="H250" s="14">
        <v>100</v>
      </c>
      <c r="I250" s="14"/>
      <c r="J250" s="14">
        <v>203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2000/6末</v>
      </c>
      <c r="B251" s="9" t="str">
        <f t="shared" si="16"/>
        <v>平成12/6末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47</v>
      </c>
      <c r="I251" s="16"/>
      <c r="J251" s="16">
        <v>88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2000/6末</v>
      </c>
      <c r="B252" s="7" t="str">
        <f t="shared" si="16"/>
        <v>平成12/6末</v>
      </c>
      <c r="C252" s="14">
        <v>250</v>
      </c>
      <c r="D252" s="14">
        <v>283</v>
      </c>
      <c r="E252" s="15" t="s">
        <v>628</v>
      </c>
      <c r="F252" s="14">
        <v>84</v>
      </c>
      <c r="G252" s="14"/>
      <c r="H252" s="14">
        <v>98</v>
      </c>
      <c r="I252" s="14"/>
      <c r="J252" s="14">
        <v>182</v>
      </c>
      <c r="K252" s="14"/>
      <c r="L252" s="14">
        <v>56</v>
      </c>
      <c r="M252" s="8" t="s">
        <v>317</v>
      </c>
    </row>
    <row r="253" spans="1:13" x14ac:dyDescent="0.2">
      <c r="A253" s="9" t="str">
        <f t="shared" si="16"/>
        <v>2000/6末</v>
      </c>
      <c r="B253" s="9" t="str">
        <f t="shared" si="16"/>
        <v>平成12/6末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2000/6末</v>
      </c>
      <c r="B254" s="7" t="str">
        <f t="shared" si="16"/>
        <v>平成12/6末</v>
      </c>
      <c r="C254" s="14">
        <v>252</v>
      </c>
      <c r="D254" s="14">
        <v>285</v>
      </c>
      <c r="E254" s="15" t="s">
        <v>630</v>
      </c>
      <c r="F254" s="14">
        <v>40</v>
      </c>
      <c r="G254" s="14"/>
      <c r="H254" s="14">
        <v>48</v>
      </c>
      <c r="I254" s="14"/>
      <c r="J254" s="14">
        <v>88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2000/6末</v>
      </c>
      <c r="B255" s="9" t="str">
        <f t="shared" si="16"/>
        <v>平成12/6末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43</v>
      </c>
      <c r="I255" s="16"/>
      <c r="J255" s="16">
        <v>80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2000/6末</v>
      </c>
      <c r="B256" s="7" t="str">
        <f t="shared" si="16"/>
        <v>平成12/6末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60</v>
      </c>
      <c r="I256" s="14"/>
      <c r="J256" s="14">
        <v>114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2000/6末</v>
      </c>
      <c r="B257" s="9" t="str">
        <f t="shared" si="16"/>
        <v>平成12/6末</v>
      </c>
      <c r="C257" s="16">
        <v>255</v>
      </c>
      <c r="D257" s="16">
        <v>288</v>
      </c>
      <c r="E257" s="17" t="s">
        <v>633</v>
      </c>
      <c r="F257" s="16">
        <v>61</v>
      </c>
      <c r="G257" s="16"/>
      <c r="H257" s="16">
        <v>66</v>
      </c>
      <c r="I257" s="16"/>
      <c r="J257" s="16">
        <v>127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2000/6末</v>
      </c>
      <c r="B258" s="7" t="str">
        <f t="shared" si="16"/>
        <v>平成12/6末</v>
      </c>
      <c r="C258" s="14">
        <v>256</v>
      </c>
      <c r="D258" s="14">
        <v>289</v>
      </c>
      <c r="E258" s="15" t="s">
        <v>634</v>
      </c>
      <c r="F258" s="14">
        <v>35</v>
      </c>
      <c r="G258" s="14"/>
      <c r="H258" s="14">
        <v>42</v>
      </c>
      <c r="I258" s="14"/>
      <c r="J258" s="14">
        <v>77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2000/6末</v>
      </c>
      <c r="B259" s="9" t="str">
        <f t="shared" si="16"/>
        <v>平成12/6末</v>
      </c>
      <c r="C259" s="16">
        <v>257</v>
      </c>
      <c r="D259" s="16">
        <v>290</v>
      </c>
      <c r="E259" s="17" t="s">
        <v>635</v>
      </c>
      <c r="F259" s="16">
        <v>72</v>
      </c>
      <c r="G259" s="16"/>
      <c r="H259" s="16">
        <v>77</v>
      </c>
      <c r="I259" s="16"/>
      <c r="J259" s="16">
        <v>149</v>
      </c>
      <c r="K259" s="16"/>
      <c r="L259" s="16">
        <v>42</v>
      </c>
      <c r="M259" s="6" t="s">
        <v>317</v>
      </c>
    </row>
    <row r="260" spans="1:13" x14ac:dyDescent="0.2">
      <c r="A260" s="7" t="str">
        <f t="shared" si="16"/>
        <v>2000/6末</v>
      </c>
      <c r="B260" s="7" t="str">
        <f t="shared" si="16"/>
        <v>平成12/6末</v>
      </c>
      <c r="C260" s="14">
        <v>258</v>
      </c>
      <c r="D260" s="14">
        <v>291</v>
      </c>
      <c r="E260" s="15" t="s">
        <v>636</v>
      </c>
      <c r="F260" s="14">
        <v>18</v>
      </c>
      <c r="G260" s="14"/>
      <c r="H260" s="14">
        <v>14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2000/6末</v>
      </c>
      <c r="B261" s="9" t="str">
        <f t="shared" si="17"/>
        <v>平成12/6末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2000/6末</v>
      </c>
      <c r="B262" s="7" t="str">
        <f t="shared" si="17"/>
        <v>平成12/6末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2000/6末</v>
      </c>
      <c r="B263" s="9" t="str">
        <f t="shared" si="17"/>
        <v>平成12/6末</v>
      </c>
      <c r="C263" s="16">
        <v>261</v>
      </c>
      <c r="D263" s="16">
        <v>294</v>
      </c>
      <c r="E263" s="17" t="s">
        <v>639</v>
      </c>
      <c r="F263" s="16">
        <v>26</v>
      </c>
      <c r="G263" s="16"/>
      <c r="H263" s="16">
        <v>31</v>
      </c>
      <c r="I263" s="16"/>
      <c r="J263" s="16">
        <v>57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2000/6末</v>
      </c>
      <c r="B264" s="7" t="str">
        <f t="shared" si="17"/>
        <v>平成12/6末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2000/6末</v>
      </c>
      <c r="B265" s="9" t="str">
        <f t="shared" si="17"/>
        <v>平成12/6末</v>
      </c>
      <c r="C265" s="16">
        <v>263</v>
      </c>
      <c r="D265" s="16">
        <v>296</v>
      </c>
      <c r="E265" s="17" t="s">
        <v>679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2000/6末</v>
      </c>
      <c r="B266" s="7" t="str">
        <f t="shared" si="17"/>
        <v>平成12/6末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2000/6末</v>
      </c>
      <c r="B267" s="9" t="str">
        <f t="shared" si="17"/>
        <v>平成12/6末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2000/6末</v>
      </c>
      <c r="B268" s="7" t="str">
        <f t="shared" si="17"/>
        <v>平成12/6末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2000/6末</v>
      </c>
      <c r="B269" s="9" t="str">
        <f t="shared" si="17"/>
        <v>平成12/6末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2000/6末</v>
      </c>
      <c r="B270" s="7" t="str">
        <f t="shared" si="17"/>
        <v>平成12/6末</v>
      </c>
      <c r="C270" s="14">
        <v>268</v>
      </c>
      <c r="D270" s="14">
        <v>301</v>
      </c>
      <c r="E270" s="15" t="s">
        <v>645</v>
      </c>
      <c r="F270" s="14">
        <v>14</v>
      </c>
      <c r="G270" s="14"/>
      <c r="H270" s="14">
        <v>15</v>
      </c>
      <c r="I270" s="14"/>
      <c r="J270" s="14">
        <v>29</v>
      </c>
      <c r="K270" s="14"/>
      <c r="L270" s="14">
        <v>14</v>
      </c>
      <c r="M270" s="8" t="s">
        <v>317</v>
      </c>
    </row>
    <row r="271" spans="1:13" x14ac:dyDescent="0.2">
      <c r="A271" s="9" t="str">
        <f t="shared" si="17"/>
        <v>2000/6末</v>
      </c>
      <c r="B271" s="9" t="str">
        <f t="shared" si="17"/>
        <v>平成12/6末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13</v>
      </c>
      <c r="I271" s="16"/>
      <c r="J271" s="16">
        <v>24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2000/6末</v>
      </c>
      <c r="B272" s="7" t="str">
        <f t="shared" si="17"/>
        <v>平成12/6末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Hu2tGQEpKZoPr+DVXCQDr+cYF9xr/MX5lHD1uJPA6Nw8wDD7UhBAGrSVMgPo6rBHmsKUHbhADw4vCleEI9vsuw==" saltValue="mud6ud1hIMNQW6Y4gDZcQw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659</v>
      </c>
      <c r="B2" s="20" t="s">
        <v>660</v>
      </c>
      <c r="C2" s="21" t="s">
        <v>287</v>
      </c>
      <c r="D2" s="21" t="s">
        <v>287</v>
      </c>
      <c r="E2" s="21" t="s">
        <v>287</v>
      </c>
      <c r="F2" s="22">
        <f t="shared" ref="F2:L2" si="0">SUM(F3:F272)</f>
        <v>42949</v>
      </c>
      <c r="G2" s="22">
        <f t="shared" si="0"/>
        <v>0</v>
      </c>
      <c r="H2" s="22">
        <f t="shared" si="0"/>
        <v>44327</v>
      </c>
      <c r="I2" s="22">
        <f t="shared" si="0"/>
        <v>0</v>
      </c>
      <c r="J2" s="22">
        <f t="shared" si="0"/>
        <v>87276</v>
      </c>
      <c r="K2" s="22">
        <f t="shared" si="0"/>
        <v>0</v>
      </c>
      <c r="L2" s="22">
        <f t="shared" si="0"/>
        <v>29291</v>
      </c>
      <c r="M2" s="72" t="s">
        <v>284</v>
      </c>
    </row>
    <row r="3" spans="1:17" x14ac:dyDescent="0.2">
      <c r="A3" s="5" t="str">
        <f>A2</f>
        <v>2000/7末</v>
      </c>
      <c r="B3" s="5" t="str">
        <f>B2</f>
        <v>平成12/7末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36</v>
      </c>
      <c r="I3" s="12"/>
      <c r="J3" s="12">
        <v>72</v>
      </c>
      <c r="K3" s="12"/>
      <c r="L3" s="12">
        <v>33</v>
      </c>
      <c r="M3" s="10" t="s">
        <v>303</v>
      </c>
    </row>
    <row r="4" spans="1:17" x14ac:dyDescent="0.2">
      <c r="A4" s="7" t="str">
        <f>A3</f>
        <v>2000/7末</v>
      </c>
      <c r="B4" s="7" t="str">
        <f>B3</f>
        <v>平成12/7末</v>
      </c>
      <c r="C4" s="14">
        <v>2</v>
      </c>
      <c r="D4" s="14">
        <v>2</v>
      </c>
      <c r="E4" s="15" t="s">
        <v>39</v>
      </c>
      <c r="F4" s="14">
        <v>97</v>
      </c>
      <c r="G4" s="14"/>
      <c r="H4" s="14">
        <v>99</v>
      </c>
      <c r="I4" s="14"/>
      <c r="J4" s="14">
        <v>196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2000/7末</v>
      </c>
      <c r="B5" s="9" t="str">
        <f t="shared" si="1"/>
        <v>平成12/7末</v>
      </c>
      <c r="C5" s="16">
        <v>3</v>
      </c>
      <c r="D5" s="16">
        <v>3</v>
      </c>
      <c r="E5" s="17" t="s">
        <v>40</v>
      </c>
      <c r="F5" s="16">
        <v>223</v>
      </c>
      <c r="G5" s="16"/>
      <c r="H5" s="16">
        <v>250</v>
      </c>
      <c r="I5" s="16"/>
      <c r="J5" s="16">
        <v>473</v>
      </c>
      <c r="K5" s="16"/>
      <c r="L5" s="16">
        <v>168</v>
      </c>
      <c r="M5" s="6" t="s">
        <v>303</v>
      </c>
    </row>
    <row r="6" spans="1:17" x14ac:dyDescent="0.2">
      <c r="A6" s="7" t="str">
        <f t="shared" si="1"/>
        <v>2000/7末</v>
      </c>
      <c r="B6" s="7" t="str">
        <f t="shared" si="1"/>
        <v>平成12/7末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408</v>
      </c>
      <c r="I6" s="14"/>
      <c r="J6" s="14">
        <v>807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2000/7末</v>
      </c>
      <c r="B7" s="9" t="str">
        <f t="shared" si="1"/>
        <v>平成12/7末</v>
      </c>
      <c r="C7" s="16">
        <v>5</v>
      </c>
      <c r="D7" s="16">
        <v>5</v>
      </c>
      <c r="E7" s="17" t="s">
        <v>42</v>
      </c>
      <c r="F7" s="16">
        <v>241</v>
      </c>
      <c r="G7" s="16"/>
      <c r="H7" s="16">
        <v>267</v>
      </c>
      <c r="I7" s="16"/>
      <c r="J7" s="16">
        <v>508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2000/7末</v>
      </c>
      <c r="B8" s="7" t="str">
        <f t="shared" si="1"/>
        <v>平成12/7末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431</v>
      </c>
      <c r="I8" s="14"/>
      <c r="J8" s="14">
        <v>786</v>
      </c>
      <c r="K8" s="14"/>
      <c r="L8" s="14">
        <v>284</v>
      </c>
      <c r="M8" s="8" t="s">
        <v>303</v>
      </c>
    </row>
    <row r="9" spans="1:17" x14ac:dyDescent="0.2">
      <c r="A9" s="9" t="str">
        <f t="shared" si="1"/>
        <v>2000/7末</v>
      </c>
      <c r="B9" s="9" t="str">
        <f t="shared" si="1"/>
        <v>平成12/7末</v>
      </c>
      <c r="C9" s="16">
        <v>7</v>
      </c>
      <c r="D9" s="16">
        <v>7</v>
      </c>
      <c r="E9" s="17" t="s">
        <v>44</v>
      </c>
      <c r="F9" s="16">
        <v>203</v>
      </c>
      <c r="G9" s="16"/>
      <c r="H9" s="16">
        <v>220</v>
      </c>
      <c r="I9" s="16"/>
      <c r="J9" s="16">
        <v>423</v>
      </c>
      <c r="K9" s="16"/>
      <c r="L9" s="16">
        <v>152</v>
      </c>
      <c r="M9" s="6" t="s">
        <v>303</v>
      </c>
    </row>
    <row r="10" spans="1:17" x14ac:dyDescent="0.2">
      <c r="A10" s="7" t="str">
        <f t="shared" si="1"/>
        <v>2000/7末</v>
      </c>
      <c r="B10" s="7" t="str">
        <f t="shared" si="1"/>
        <v>平成12/7末</v>
      </c>
      <c r="C10" s="14">
        <v>8</v>
      </c>
      <c r="D10" s="14">
        <v>8</v>
      </c>
      <c r="E10" s="15" t="s">
        <v>45</v>
      </c>
      <c r="F10" s="14">
        <v>240</v>
      </c>
      <c r="G10" s="14"/>
      <c r="H10" s="14">
        <v>242</v>
      </c>
      <c r="I10" s="14"/>
      <c r="J10" s="14">
        <v>482</v>
      </c>
      <c r="K10" s="14"/>
      <c r="L10" s="14">
        <v>179</v>
      </c>
      <c r="M10" s="8" t="s">
        <v>303</v>
      </c>
    </row>
    <row r="11" spans="1:17" x14ac:dyDescent="0.2">
      <c r="A11" s="9" t="str">
        <f t="shared" si="1"/>
        <v>2000/7末</v>
      </c>
      <c r="B11" s="9" t="str">
        <f t="shared" si="1"/>
        <v>平成12/7末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2000/7末</v>
      </c>
      <c r="B12" s="7" t="str">
        <f t="shared" si="1"/>
        <v>平成12/7末</v>
      </c>
      <c r="C12" s="14">
        <v>10</v>
      </c>
      <c r="D12" s="14">
        <v>11</v>
      </c>
      <c r="E12" s="15" t="s">
        <v>47</v>
      </c>
      <c r="F12" s="14">
        <v>171</v>
      </c>
      <c r="G12" s="14"/>
      <c r="H12" s="14">
        <v>163</v>
      </c>
      <c r="I12" s="14"/>
      <c r="J12" s="14">
        <v>334</v>
      </c>
      <c r="K12" s="14"/>
      <c r="L12" s="14">
        <v>128</v>
      </c>
      <c r="M12" s="8" t="s">
        <v>303</v>
      </c>
    </row>
    <row r="13" spans="1:17" x14ac:dyDescent="0.2">
      <c r="A13" s="9" t="str">
        <f t="shared" si="1"/>
        <v>2000/7末</v>
      </c>
      <c r="B13" s="9" t="str">
        <f t="shared" si="1"/>
        <v>平成12/7末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125</v>
      </c>
      <c r="I13" s="16"/>
      <c r="J13" s="16">
        <v>233</v>
      </c>
      <c r="K13" s="16"/>
      <c r="L13" s="16">
        <v>114</v>
      </c>
      <c r="M13" s="6" t="s">
        <v>303</v>
      </c>
    </row>
    <row r="14" spans="1:17" x14ac:dyDescent="0.2">
      <c r="A14" s="7" t="str">
        <f t="shared" si="1"/>
        <v>2000/7末</v>
      </c>
      <c r="B14" s="7" t="str">
        <f t="shared" si="1"/>
        <v>平成12/7末</v>
      </c>
      <c r="C14" s="14">
        <v>12</v>
      </c>
      <c r="D14" s="14">
        <v>13</v>
      </c>
      <c r="E14" s="15" t="s">
        <v>49</v>
      </c>
      <c r="F14" s="14">
        <v>251</v>
      </c>
      <c r="G14" s="14"/>
      <c r="H14" s="14">
        <v>288</v>
      </c>
      <c r="I14" s="14"/>
      <c r="J14" s="14">
        <v>539</v>
      </c>
      <c r="K14" s="14"/>
      <c r="L14" s="14">
        <v>184</v>
      </c>
      <c r="M14" s="8" t="s">
        <v>303</v>
      </c>
    </row>
    <row r="15" spans="1:17" x14ac:dyDescent="0.2">
      <c r="A15" s="9" t="str">
        <f t="shared" si="1"/>
        <v>2000/7末</v>
      </c>
      <c r="B15" s="9" t="str">
        <f t="shared" si="1"/>
        <v>平成12/7末</v>
      </c>
      <c r="C15" s="16">
        <v>13</v>
      </c>
      <c r="D15" s="16">
        <v>14</v>
      </c>
      <c r="E15" s="17" t="s">
        <v>50</v>
      </c>
      <c r="F15" s="16">
        <v>151</v>
      </c>
      <c r="G15" s="16"/>
      <c r="H15" s="16">
        <v>146</v>
      </c>
      <c r="I15" s="16"/>
      <c r="J15" s="16">
        <v>297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2000/7末</v>
      </c>
      <c r="B16" s="7" t="str">
        <f t="shared" si="1"/>
        <v>平成12/7末</v>
      </c>
      <c r="C16" s="14">
        <v>14</v>
      </c>
      <c r="D16" s="14">
        <v>15</v>
      </c>
      <c r="E16" s="15" t="s">
        <v>51</v>
      </c>
      <c r="F16" s="14">
        <v>292</v>
      </c>
      <c r="G16" s="14"/>
      <c r="H16" s="14">
        <v>327</v>
      </c>
      <c r="I16" s="14"/>
      <c r="J16" s="14">
        <v>619</v>
      </c>
      <c r="K16" s="14"/>
      <c r="L16" s="14">
        <v>231</v>
      </c>
      <c r="M16" s="8" t="s">
        <v>303</v>
      </c>
    </row>
    <row r="17" spans="1:13" x14ac:dyDescent="0.2">
      <c r="A17" s="9" t="str">
        <f t="shared" si="1"/>
        <v>2000/7末</v>
      </c>
      <c r="B17" s="9" t="str">
        <f t="shared" si="1"/>
        <v>平成12/7末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109</v>
      </c>
      <c r="I17" s="16"/>
      <c r="J17" s="16">
        <v>201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2000/7末</v>
      </c>
      <c r="B18" s="7" t="str">
        <f t="shared" si="1"/>
        <v>平成12/7末</v>
      </c>
      <c r="C18" s="14">
        <v>16</v>
      </c>
      <c r="D18" s="14">
        <v>17</v>
      </c>
      <c r="E18" s="15" t="s">
        <v>53</v>
      </c>
      <c r="F18" s="14">
        <v>263</v>
      </c>
      <c r="G18" s="14"/>
      <c r="H18" s="14">
        <v>269</v>
      </c>
      <c r="I18" s="14"/>
      <c r="J18" s="14">
        <v>532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2000/7末</v>
      </c>
      <c r="B19" s="9" t="str">
        <f t="shared" si="1"/>
        <v>平成12/7末</v>
      </c>
      <c r="C19" s="16">
        <v>17</v>
      </c>
      <c r="D19" s="16">
        <v>18</v>
      </c>
      <c r="E19" s="17" t="s">
        <v>54</v>
      </c>
      <c r="F19" s="16">
        <v>308</v>
      </c>
      <c r="G19" s="16"/>
      <c r="H19" s="16">
        <v>328</v>
      </c>
      <c r="I19" s="16"/>
      <c r="J19" s="16">
        <v>636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2000/7末</v>
      </c>
      <c r="B20" s="7" t="str">
        <f t="shared" si="1"/>
        <v>平成12/7末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221</v>
      </c>
      <c r="I20" s="14"/>
      <c r="J20" s="14">
        <v>429</v>
      </c>
      <c r="K20" s="14"/>
      <c r="L20" s="14">
        <v>142</v>
      </c>
      <c r="M20" s="8" t="s">
        <v>303</v>
      </c>
    </row>
    <row r="21" spans="1:13" x14ac:dyDescent="0.2">
      <c r="A21" s="9" t="str">
        <f t="shared" ref="A21:B36" si="2">A20</f>
        <v>2000/7末</v>
      </c>
      <c r="B21" s="9" t="str">
        <f t="shared" si="2"/>
        <v>平成12/7末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229</v>
      </c>
      <c r="I21" s="16"/>
      <c r="J21" s="16">
        <v>457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2000/7末</v>
      </c>
      <c r="B22" s="7" t="str">
        <f t="shared" si="2"/>
        <v>平成12/7末</v>
      </c>
      <c r="C22" s="14">
        <v>20</v>
      </c>
      <c r="D22" s="14">
        <v>104</v>
      </c>
      <c r="E22" s="15" t="s">
        <v>57</v>
      </c>
      <c r="F22" s="14">
        <v>63</v>
      </c>
      <c r="G22" s="14"/>
      <c r="H22" s="14">
        <v>91</v>
      </c>
      <c r="I22" s="14"/>
      <c r="J22" s="14">
        <v>154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2000/7末</v>
      </c>
      <c r="B23" s="9" t="str">
        <f t="shared" si="2"/>
        <v>平成12/7末</v>
      </c>
      <c r="C23" s="16">
        <v>21</v>
      </c>
      <c r="D23" s="16">
        <v>105</v>
      </c>
      <c r="E23" s="17" t="s">
        <v>58</v>
      </c>
      <c r="F23" s="16">
        <v>19</v>
      </c>
      <c r="G23" s="16"/>
      <c r="H23" s="16">
        <v>25</v>
      </c>
      <c r="I23" s="16"/>
      <c r="J23" s="16">
        <v>44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2000/7末</v>
      </c>
      <c r="B24" s="7" t="str">
        <f t="shared" si="2"/>
        <v>平成12/7末</v>
      </c>
      <c r="C24" s="14">
        <v>22</v>
      </c>
      <c r="D24" s="14">
        <v>20</v>
      </c>
      <c r="E24" s="15" t="s">
        <v>59</v>
      </c>
      <c r="F24" s="14">
        <v>37</v>
      </c>
      <c r="G24" s="14"/>
      <c r="H24" s="14">
        <v>40</v>
      </c>
      <c r="I24" s="14"/>
      <c r="J24" s="14">
        <v>77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2000/7末</v>
      </c>
      <c r="B25" s="9" t="str">
        <f t="shared" si="2"/>
        <v>平成12/7末</v>
      </c>
      <c r="C25" s="16">
        <v>23</v>
      </c>
      <c r="D25" s="16">
        <v>21</v>
      </c>
      <c r="E25" s="17" t="s">
        <v>60</v>
      </c>
      <c r="F25" s="16">
        <v>246</v>
      </c>
      <c r="G25" s="16"/>
      <c r="H25" s="16">
        <v>260</v>
      </c>
      <c r="I25" s="16"/>
      <c r="J25" s="16">
        <v>506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2000/7末</v>
      </c>
      <c r="B26" s="7" t="str">
        <f t="shared" si="2"/>
        <v>平成12/7末</v>
      </c>
      <c r="C26" s="14">
        <v>24</v>
      </c>
      <c r="D26" s="14">
        <v>22</v>
      </c>
      <c r="E26" s="15" t="s">
        <v>61</v>
      </c>
      <c r="F26" s="14">
        <v>400</v>
      </c>
      <c r="G26" s="14"/>
      <c r="H26" s="14">
        <v>449</v>
      </c>
      <c r="I26" s="14"/>
      <c r="J26" s="14">
        <v>849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2000/7末</v>
      </c>
      <c r="B27" s="9" t="str">
        <f t="shared" si="2"/>
        <v>平成12/7末</v>
      </c>
      <c r="C27" s="16">
        <v>25</v>
      </c>
      <c r="D27" s="16">
        <v>23</v>
      </c>
      <c r="E27" s="17" t="s">
        <v>62</v>
      </c>
      <c r="F27" s="16">
        <v>304</v>
      </c>
      <c r="G27" s="16"/>
      <c r="H27" s="16">
        <v>315</v>
      </c>
      <c r="I27" s="16"/>
      <c r="J27" s="16">
        <v>619</v>
      </c>
      <c r="K27" s="16"/>
      <c r="L27" s="16">
        <v>204</v>
      </c>
      <c r="M27" s="6" t="s">
        <v>303</v>
      </c>
    </row>
    <row r="28" spans="1:13" x14ac:dyDescent="0.2">
      <c r="A28" s="7" t="str">
        <f t="shared" si="2"/>
        <v>2000/7末</v>
      </c>
      <c r="B28" s="7" t="str">
        <f t="shared" si="2"/>
        <v>平成12/7末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480</v>
      </c>
      <c r="I28" s="14"/>
      <c r="J28" s="14">
        <v>885</v>
      </c>
      <c r="K28" s="14"/>
      <c r="L28" s="14">
        <v>311</v>
      </c>
      <c r="M28" s="8" t="s">
        <v>303</v>
      </c>
    </row>
    <row r="29" spans="1:13" x14ac:dyDescent="0.2">
      <c r="A29" s="9" t="str">
        <f t="shared" si="2"/>
        <v>2000/7末</v>
      </c>
      <c r="B29" s="9" t="str">
        <f t="shared" si="2"/>
        <v>平成12/7末</v>
      </c>
      <c r="C29" s="16">
        <v>27</v>
      </c>
      <c r="D29" s="16">
        <v>25</v>
      </c>
      <c r="E29" s="17" t="s">
        <v>64</v>
      </c>
      <c r="F29" s="16">
        <v>251</v>
      </c>
      <c r="G29" s="16"/>
      <c r="H29" s="16">
        <v>291</v>
      </c>
      <c r="I29" s="16"/>
      <c r="J29" s="16">
        <v>542</v>
      </c>
      <c r="K29" s="16"/>
      <c r="L29" s="16">
        <v>216</v>
      </c>
      <c r="M29" s="6" t="s">
        <v>303</v>
      </c>
    </row>
    <row r="30" spans="1:13" x14ac:dyDescent="0.2">
      <c r="A30" s="7" t="str">
        <f t="shared" si="2"/>
        <v>2000/7末</v>
      </c>
      <c r="B30" s="7" t="str">
        <f t="shared" si="2"/>
        <v>平成12/7末</v>
      </c>
      <c r="C30" s="14">
        <v>28</v>
      </c>
      <c r="D30" s="14">
        <v>26</v>
      </c>
      <c r="E30" s="15" t="s">
        <v>65</v>
      </c>
      <c r="F30" s="14">
        <v>243</v>
      </c>
      <c r="G30" s="14"/>
      <c r="H30" s="14">
        <v>258</v>
      </c>
      <c r="I30" s="14"/>
      <c r="J30" s="14">
        <v>501</v>
      </c>
      <c r="K30" s="14"/>
      <c r="L30" s="14">
        <v>187</v>
      </c>
      <c r="M30" s="8" t="s">
        <v>303</v>
      </c>
    </row>
    <row r="31" spans="1:13" x14ac:dyDescent="0.2">
      <c r="A31" s="9" t="str">
        <f t="shared" si="2"/>
        <v>2000/7末</v>
      </c>
      <c r="B31" s="9" t="str">
        <f t="shared" si="2"/>
        <v>平成12/7末</v>
      </c>
      <c r="C31" s="16">
        <v>29</v>
      </c>
      <c r="D31" s="16">
        <v>28</v>
      </c>
      <c r="E31" s="17" t="s">
        <v>66</v>
      </c>
      <c r="F31" s="16">
        <v>12</v>
      </c>
      <c r="G31" s="16"/>
      <c r="H31" s="16">
        <v>38</v>
      </c>
      <c r="I31" s="16"/>
      <c r="J31" s="16">
        <v>50</v>
      </c>
      <c r="K31" s="16"/>
      <c r="L31" s="16">
        <v>50</v>
      </c>
      <c r="M31" s="6" t="s">
        <v>303</v>
      </c>
    </row>
    <row r="32" spans="1:13" x14ac:dyDescent="0.2">
      <c r="A32" s="7" t="str">
        <f t="shared" si="2"/>
        <v>2000/7末</v>
      </c>
      <c r="B32" s="7" t="str">
        <f t="shared" si="2"/>
        <v>平成12/7末</v>
      </c>
      <c r="C32" s="14">
        <v>30</v>
      </c>
      <c r="D32" s="14">
        <v>29</v>
      </c>
      <c r="E32" s="15" t="s">
        <v>67</v>
      </c>
      <c r="F32" s="14">
        <v>0</v>
      </c>
      <c r="G32" s="14"/>
      <c r="H32" s="14">
        <v>0</v>
      </c>
      <c r="I32" s="14"/>
      <c r="J32" s="14">
        <v>0</v>
      </c>
      <c r="K32" s="14"/>
      <c r="L32" s="14">
        <v>0</v>
      </c>
      <c r="M32" s="8" t="s">
        <v>303</v>
      </c>
    </row>
    <row r="33" spans="1:13" x14ac:dyDescent="0.2">
      <c r="A33" s="9" t="str">
        <f t="shared" si="2"/>
        <v>2000/7末</v>
      </c>
      <c r="B33" s="9" t="str">
        <f t="shared" si="2"/>
        <v>平成12/7末</v>
      </c>
      <c r="C33" s="16">
        <v>31</v>
      </c>
      <c r="D33" s="16">
        <v>30</v>
      </c>
      <c r="E33" s="17" t="s">
        <v>68</v>
      </c>
      <c r="F33" s="16">
        <v>752</v>
      </c>
      <c r="G33" s="16"/>
      <c r="H33" s="16">
        <v>745</v>
      </c>
      <c r="I33" s="16"/>
      <c r="J33" s="16">
        <v>1497</v>
      </c>
      <c r="K33" s="16"/>
      <c r="L33" s="16">
        <v>542</v>
      </c>
      <c r="M33" s="6" t="s">
        <v>303</v>
      </c>
    </row>
    <row r="34" spans="1:13" x14ac:dyDescent="0.2">
      <c r="A34" s="7" t="str">
        <f t="shared" si="2"/>
        <v>2000/7末</v>
      </c>
      <c r="B34" s="7" t="str">
        <f t="shared" si="2"/>
        <v>平成12/7末</v>
      </c>
      <c r="C34" s="14">
        <v>32</v>
      </c>
      <c r="D34" s="14">
        <v>31</v>
      </c>
      <c r="E34" s="15" t="s">
        <v>69</v>
      </c>
      <c r="F34" s="14">
        <v>854</v>
      </c>
      <c r="G34" s="14"/>
      <c r="H34" s="14">
        <v>868</v>
      </c>
      <c r="I34" s="14"/>
      <c r="J34" s="14">
        <v>1722</v>
      </c>
      <c r="K34" s="14"/>
      <c r="L34" s="14">
        <v>659</v>
      </c>
      <c r="M34" s="8" t="s">
        <v>303</v>
      </c>
    </row>
    <row r="35" spans="1:13" x14ac:dyDescent="0.2">
      <c r="A35" s="9" t="str">
        <f t="shared" si="2"/>
        <v>2000/7末</v>
      </c>
      <c r="B35" s="9" t="str">
        <f t="shared" si="2"/>
        <v>平成12/7末</v>
      </c>
      <c r="C35" s="16">
        <v>33</v>
      </c>
      <c r="D35" s="16">
        <v>32</v>
      </c>
      <c r="E35" s="17" t="s">
        <v>70</v>
      </c>
      <c r="F35" s="16">
        <v>21</v>
      </c>
      <c r="G35" s="16"/>
      <c r="H35" s="16">
        <v>19</v>
      </c>
      <c r="I35" s="16"/>
      <c r="J35" s="16">
        <v>40</v>
      </c>
      <c r="K35" s="16"/>
      <c r="L35" s="16">
        <v>15</v>
      </c>
      <c r="M35" s="6" t="s">
        <v>303</v>
      </c>
    </row>
    <row r="36" spans="1:13" x14ac:dyDescent="0.2">
      <c r="A36" s="7" t="str">
        <f t="shared" si="2"/>
        <v>2000/7末</v>
      </c>
      <c r="B36" s="7" t="str">
        <f t="shared" si="2"/>
        <v>平成12/7末</v>
      </c>
      <c r="C36" s="14">
        <v>34</v>
      </c>
      <c r="D36" s="14">
        <v>33</v>
      </c>
      <c r="E36" s="15" t="s">
        <v>71</v>
      </c>
      <c r="F36" s="14">
        <v>264</v>
      </c>
      <c r="G36" s="14"/>
      <c r="H36" s="14">
        <v>270</v>
      </c>
      <c r="I36" s="14"/>
      <c r="J36" s="14">
        <v>534</v>
      </c>
      <c r="K36" s="14"/>
      <c r="L36" s="14">
        <v>165</v>
      </c>
      <c r="M36" s="8" t="s">
        <v>303</v>
      </c>
    </row>
    <row r="37" spans="1:13" x14ac:dyDescent="0.2">
      <c r="A37" s="9" t="str">
        <f t="shared" ref="A37:B52" si="3">A36</f>
        <v>2000/7末</v>
      </c>
      <c r="B37" s="9" t="str">
        <f t="shared" si="3"/>
        <v>平成12/7末</v>
      </c>
      <c r="C37" s="16">
        <v>35</v>
      </c>
      <c r="D37" s="16">
        <v>34</v>
      </c>
      <c r="E37" s="17" t="s">
        <v>72</v>
      </c>
      <c r="F37" s="16">
        <v>366</v>
      </c>
      <c r="G37" s="16"/>
      <c r="H37" s="16">
        <v>297</v>
      </c>
      <c r="I37" s="16"/>
      <c r="J37" s="16">
        <v>663</v>
      </c>
      <c r="K37" s="16"/>
      <c r="L37" s="16">
        <v>247</v>
      </c>
      <c r="M37" s="6" t="s">
        <v>303</v>
      </c>
    </row>
    <row r="38" spans="1:13" x14ac:dyDescent="0.2">
      <c r="A38" s="7" t="str">
        <f t="shared" si="3"/>
        <v>2000/7末</v>
      </c>
      <c r="B38" s="7" t="str">
        <f t="shared" si="3"/>
        <v>平成12/7末</v>
      </c>
      <c r="C38" s="14">
        <v>36</v>
      </c>
      <c r="D38" s="14">
        <v>35</v>
      </c>
      <c r="E38" s="15" t="s">
        <v>73</v>
      </c>
      <c r="F38" s="14">
        <v>297</v>
      </c>
      <c r="G38" s="14"/>
      <c r="H38" s="14">
        <v>280</v>
      </c>
      <c r="I38" s="14"/>
      <c r="J38" s="14">
        <v>577</v>
      </c>
      <c r="K38" s="14"/>
      <c r="L38" s="14">
        <v>184</v>
      </c>
      <c r="M38" s="8" t="s">
        <v>303</v>
      </c>
    </row>
    <row r="39" spans="1:13" x14ac:dyDescent="0.2">
      <c r="A39" s="9" t="str">
        <f t="shared" si="3"/>
        <v>2000/7末</v>
      </c>
      <c r="B39" s="9" t="str">
        <f t="shared" si="3"/>
        <v>平成12/7末</v>
      </c>
      <c r="C39" s="16">
        <v>37</v>
      </c>
      <c r="D39" s="16">
        <v>36</v>
      </c>
      <c r="E39" s="17" t="s">
        <v>74</v>
      </c>
      <c r="F39" s="16">
        <v>76</v>
      </c>
      <c r="G39" s="16"/>
      <c r="H39" s="16">
        <v>56</v>
      </c>
      <c r="I39" s="16"/>
      <c r="J39" s="16">
        <v>132</v>
      </c>
      <c r="K39" s="16"/>
      <c r="L39" s="16">
        <v>61</v>
      </c>
      <c r="M39" s="6" t="s">
        <v>303</v>
      </c>
    </row>
    <row r="40" spans="1:13" x14ac:dyDescent="0.2">
      <c r="A40" s="7" t="str">
        <f t="shared" si="3"/>
        <v>2000/7末</v>
      </c>
      <c r="B40" s="7" t="str">
        <f t="shared" si="3"/>
        <v>平成12/7末</v>
      </c>
      <c r="C40" s="14">
        <v>38</v>
      </c>
      <c r="D40" s="14">
        <v>37</v>
      </c>
      <c r="E40" s="15" t="s">
        <v>75</v>
      </c>
      <c r="F40" s="14">
        <v>287</v>
      </c>
      <c r="G40" s="14"/>
      <c r="H40" s="14">
        <v>275</v>
      </c>
      <c r="I40" s="14"/>
      <c r="J40" s="14">
        <v>562</v>
      </c>
      <c r="K40" s="14"/>
      <c r="L40" s="14">
        <v>177</v>
      </c>
      <c r="M40" s="8" t="s">
        <v>303</v>
      </c>
    </row>
    <row r="41" spans="1:13" x14ac:dyDescent="0.2">
      <c r="A41" s="9" t="str">
        <f t="shared" si="3"/>
        <v>2000/7末</v>
      </c>
      <c r="B41" s="9" t="str">
        <f t="shared" si="3"/>
        <v>平成12/7末</v>
      </c>
      <c r="C41" s="16">
        <v>39</v>
      </c>
      <c r="D41" s="16">
        <v>38</v>
      </c>
      <c r="E41" s="17" t="s">
        <v>76</v>
      </c>
      <c r="F41" s="16">
        <v>333</v>
      </c>
      <c r="G41" s="16"/>
      <c r="H41" s="16">
        <v>309</v>
      </c>
      <c r="I41" s="16"/>
      <c r="J41" s="16">
        <v>642</v>
      </c>
      <c r="K41" s="16"/>
      <c r="L41" s="16">
        <v>213</v>
      </c>
      <c r="M41" s="6" t="s">
        <v>303</v>
      </c>
    </row>
    <row r="42" spans="1:13" x14ac:dyDescent="0.2">
      <c r="A42" s="7" t="str">
        <f t="shared" si="3"/>
        <v>2000/7末</v>
      </c>
      <c r="B42" s="7" t="str">
        <f t="shared" si="3"/>
        <v>平成12/7末</v>
      </c>
      <c r="C42" s="14">
        <v>40</v>
      </c>
      <c r="D42" s="14">
        <v>39</v>
      </c>
      <c r="E42" s="15" t="s">
        <v>77</v>
      </c>
      <c r="F42" s="14">
        <v>131</v>
      </c>
      <c r="G42" s="14"/>
      <c r="H42" s="14">
        <v>126</v>
      </c>
      <c r="I42" s="14"/>
      <c r="J42" s="14">
        <v>257</v>
      </c>
      <c r="K42" s="14"/>
      <c r="L42" s="14">
        <v>89</v>
      </c>
      <c r="M42" s="8" t="s">
        <v>303</v>
      </c>
    </row>
    <row r="43" spans="1:13" x14ac:dyDescent="0.2">
      <c r="A43" s="9" t="str">
        <f t="shared" si="3"/>
        <v>2000/7末</v>
      </c>
      <c r="B43" s="9" t="str">
        <f t="shared" si="3"/>
        <v>平成12/7末</v>
      </c>
      <c r="C43" s="16">
        <v>41</v>
      </c>
      <c r="D43" s="16">
        <v>40</v>
      </c>
      <c r="E43" s="17" t="s">
        <v>619</v>
      </c>
      <c r="F43" s="16">
        <v>156</v>
      </c>
      <c r="G43" s="16"/>
      <c r="H43" s="16">
        <v>170</v>
      </c>
      <c r="I43" s="16"/>
      <c r="J43" s="16">
        <v>326</v>
      </c>
      <c r="K43" s="16"/>
      <c r="L43" s="16">
        <v>120</v>
      </c>
      <c r="M43" s="6" t="s">
        <v>303</v>
      </c>
    </row>
    <row r="44" spans="1:13" x14ac:dyDescent="0.2">
      <c r="A44" s="7" t="str">
        <f t="shared" si="3"/>
        <v>2000/7末</v>
      </c>
      <c r="B44" s="7" t="str">
        <f t="shared" si="3"/>
        <v>平成12/7末</v>
      </c>
      <c r="C44" s="14">
        <v>42</v>
      </c>
      <c r="D44" s="14">
        <v>41</v>
      </c>
      <c r="E44" s="15" t="s">
        <v>620</v>
      </c>
      <c r="F44" s="14">
        <v>181</v>
      </c>
      <c r="G44" s="14"/>
      <c r="H44" s="14">
        <v>203</v>
      </c>
      <c r="I44" s="14"/>
      <c r="J44" s="14">
        <v>384</v>
      </c>
      <c r="K44" s="14"/>
      <c r="L44" s="14">
        <v>136</v>
      </c>
      <c r="M44" s="8" t="s">
        <v>303</v>
      </c>
    </row>
    <row r="45" spans="1:13" x14ac:dyDescent="0.2">
      <c r="A45" s="9" t="str">
        <f t="shared" si="3"/>
        <v>2000/7末</v>
      </c>
      <c r="B45" s="9" t="str">
        <f t="shared" si="3"/>
        <v>平成12/7末</v>
      </c>
      <c r="C45" s="16">
        <v>43</v>
      </c>
      <c r="D45" s="16">
        <v>42</v>
      </c>
      <c r="E45" s="17" t="s">
        <v>78</v>
      </c>
      <c r="F45" s="16">
        <v>256</v>
      </c>
      <c r="G45" s="16"/>
      <c r="H45" s="16">
        <v>313</v>
      </c>
      <c r="I45" s="16"/>
      <c r="J45" s="16">
        <v>569</v>
      </c>
      <c r="K45" s="16"/>
      <c r="L45" s="16">
        <v>204</v>
      </c>
      <c r="M45" s="6" t="s">
        <v>303</v>
      </c>
    </row>
    <row r="46" spans="1:13" x14ac:dyDescent="0.2">
      <c r="A46" s="7" t="str">
        <f t="shared" si="3"/>
        <v>2000/7末</v>
      </c>
      <c r="B46" s="7" t="str">
        <f t="shared" si="3"/>
        <v>平成12/7末</v>
      </c>
      <c r="C46" s="14">
        <v>44</v>
      </c>
      <c r="D46" s="14">
        <v>43</v>
      </c>
      <c r="E46" s="15" t="s">
        <v>79</v>
      </c>
      <c r="F46" s="14">
        <v>356</v>
      </c>
      <c r="G46" s="14"/>
      <c r="H46" s="14">
        <v>380</v>
      </c>
      <c r="I46" s="14"/>
      <c r="J46" s="14">
        <v>736</v>
      </c>
      <c r="K46" s="14"/>
      <c r="L46" s="14">
        <v>250</v>
      </c>
      <c r="M46" s="8" t="s">
        <v>303</v>
      </c>
    </row>
    <row r="47" spans="1:13" x14ac:dyDescent="0.2">
      <c r="A47" s="9" t="str">
        <f t="shared" si="3"/>
        <v>2000/7末</v>
      </c>
      <c r="B47" s="9" t="str">
        <f t="shared" si="3"/>
        <v>平成12/7末</v>
      </c>
      <c r="C47" s="16">
        <v>45</v>
      </c>
      <c r="D47" s="16">
        <v>44</v>
      </c>
      <c r="E47" s="17" t="s">
        <v>80</v>
      </c>
      <c r="F47" s="16">
        <v>56</v>
      </c>
      <c r="G47" s="16"/>
      <c r="H47" s="16">
        <v>73</v>
      </c>
      <c r="I47" s="16"/>
      <c r="J47" s="16">
        <v>129</v>
      </c>
      <c r="K47" s="16"/>
      <c r="L47" s="16">
        <v>48</v>
      </c>
      <c r="M47" s="6" t="s">
        <v>303</v>
      </c>
    </row>
    <row r="48" spans="1:13" x14ac:dyDescent="0.2">
      <c r="A48" s="7" t="str">
        <f t="shared" si="3"/>
        <v>2000/7末</v>
      </c>
      <c r="B48" s="7" t="str">
        <f t="shared" si="3"/>
        <v>平成12/7末</v>
      </c>
      <c r="C48" s="14">
        <v>46</v>
      </c>
      <c r="D48" s="14">
        <v>45</v>
      </c>
      <c r="E48" s="15" t="s">
        <v>81</v>
      </c>
      <c r="F48" s="14">
        <v>222</v>
      </c>
      <c r="G48" s="14"/>
      <c r="H48" s="14">
        <v>255</v>
      </c>
      <c r="I48" s="14"/>
      <c r="J48" s="14">
        <v>477</v>
      </c>
      <c r="K48" s="14"/>
      <c r="L48" s="14">
        <v>163</v>
      </c>
      <c r="M48" s="8" t="s">
        <v>303</v>
      </c>
    </row>
    <row r="49" spans="1:13" x14ac:dyDescent="0.2">
      <c r="A49" s="9" t="str">
        <f t="shared" si="3"/>
        <v>2000/7末</v>
      </c>
      <c r="B49" s="9" t="str">
        <f t="shared" si="3"/>
        <v>平成12/7末</v>
      </c>
      <c r="C49" s="16">
        <v>47</v>
      </c>
      <c r="D49" s="16">
        <v>46</v>
      </c>
      <c r="E49" s="17" t="s">
        <v>82</v>
      </c>
      <c r="F49" s="16">
        <v>95</v>
      </c>
      <c r="G49" s="16"/>
      <c r="H49" s="16">
        <v>142</v>
      </c>
      <c r="I49" s="16"/>
      <c r="J49" s="16">
        <v>237</v>
      </c>
      <c r="K49" s="16"/>
      <c r="L49" s="16">
        <v>132</v>
      </c>
      <c r="M49" s="6" t="s">
        <v>303</v>
      </c>
    </row>
    <row r="50" spans="1:13" x14ac:dyDescent="0.2">
      <c r="A50" s="7" t="str">
        <f t="shared" si="3"/>
        <v>2000/7末</v>
      </c>
      <c r="B50" s="7" t="str">
        <f t="shared" si="3"/>
        <v>平成12/7末</v>
      </c>
      <c r="C50" s="14">
        <v>48</v>
      </c>
      <c r="D50" s="14">
        <v>47</v>
      </c>
      <c r="E50" s="15" t="s">
        <v>83</v>
      </c>
      <c r="F50" s="14">
        <v>187</v>
      </c>
      <c r="G50" s="14"/>
      <c r="H50" s="14">
        <v>219</v>
      </c>
      <c r="I50" s="14"/>
      <c r="J50" s="14">
        <v>406</v>
      </c>
      <c r="K50" s="14"/>
      <c r="L50" s="14">
        <v>120</v>
      </c>
      <c r="M50" s="8" t="s">
        <v>303</v>
      </c>
    </row>
    <row r="51" spans="1:13" x14ac:dyDescent="0.2">
      <c r="A51" s="9" t="str">
        <f t="shared" si="3"/>
        <v>2000/7末</v>
      </c>
      <c r="B51" s="9" t="str">
        <f t="shared" si="3"/>
        <v>平成12/7末</v>
      </c>
      <c r="C51" s="16">
        <v>49</v>
      </c>
      <c r="D51" s="16">
        <v>48</v>
      </c>
      <c r="E51" s="17" t="s">
        <v>84</v>
      </c>
      <c r="F51" s="16">
        <v>255</v>
      </c>
      <c r="G51" s="16"/>
      <c r="H51" s="16">
        <v>263</v>
      </c>
      <c r="I51" s="16"/>
      <c r="J51" s="16">
        <v>518</v>
      </c>
      <c r="K51" s="16"/>
      <c r="L51" s="16">
        <v>166</v>
      </c>
      <c r="M51" s="6" t="s">
        <v>303</v>
      </c>
    </row>
    <row r="52" spans="1:13" x14ac:dyDescent="0.2">
      <c r="A52" s="7" t="str">
        <f t="shared" si="3"/>
        <v>2000/7末</v>
      </c>
      <c r="B52" s="7" t="str">
        <f t="shared" si="3"/>
        <v>平成12/7末</v>
      </c>
      <c r="C52" s="14">
        <v>50</v>
      </c>
      <c r="D52" s="14">
        <v>49</v>
      </c>
      <c r="E52" s="15" t="s">
        <v>85</v>
      </c>
      <c r="F52" s="14">
        <v>125</v>
      </c>
      <c r="G52" s="14"/>
      <c r="H52" s="14">
        <v>130</v>
      </c>
      <c r="I52" s="14"/>
      <c r="J52" s="14">
        <v>255</v>
      </c>
      <c r="K52" s="14"/>
      <c r="L52" s="14">
        <v>95</v>
      </c>
      <c r="M52" s="8" t="s">
        <v>303</v>
      </c>
    </row>
    <row r="53" spans="1:13" x14ac:dyDescent="0.2">
      <c r="A53" s="9" t="str">
        <f t="shared" ref="A53:B68" si="4">A52</f>
        <v>2000/7末</v>
      </c>
      <c r="B53" s="9" t="str">
        <f t="shared" si="4"/>
        <v>平成12/7末</v>
      </c>
      <c r="C53" s="16">
        <v>51</v>
      </c>
      <c r="D53" s="16">
        <v>50</v>
      </c>
      <c r="E53" s="17" t="s">
        <v>86</v>
      </c>
      <c r="F53" s="16">
        <v>0</v>
      </c>
      <c r="G53" s="16"/>
      <c r="H53" s="16">
        <v>0</v>
      </c>
      <c r="I53" s="16"/>
      <c r="J53" s="16">
        <v>0</v>
      </c>
      <c r="K53" s="16"/>
      <c r="L53" s="16">
        <v>0</v>
      </c>
      <c r="M53" s="6" t="s">
        <v>303</v>
      </c>
    </row>
    <row r="54" spans="1:13" x14ac:dyDescent="0.2">
      <c r="A54" s="7" t="str">
        <f t="shared" si="4"/>
        <v>2000/7末</v>
      </c>
      <c r="B54" s="7" t="str">
        <f t="shared" si="4"/>
        <v>平成12/7末</v>
      </c>
      <c r="C54" s="14">
        <v>52</v>
      </c>
      <c r="D54" s="14">
        <v>51</v>
      </c>
      <c r="E54" s="15" t="s">
        <v>87</v>
      </c>
      <c r="F54" s="14">
        <v>167</v>
      </c>
      <c r="G54" s="14"/>
      <c r="H54" s="14">
        <v>152</v>
      </c>
      <c r="I54" s="14"/>
      <c r="J54" s="14">
        <v>319</v>
      </c>
      <c r="K54" s="14"/>
      <c r="L54" s="14">
        <v>111</v>
      </c>
      <c r="M54" s="8" t="s">
        <v>303</v>
      </c>
    </row>
    <row r="55" spans="1:13" x14ac:dyDescent="0.2">
      <c r="A55" s="9" t="str">
        <f t="shared" si="4"/>
        <v>2000/7末</v>
      </c>
      <c r="B55" s="9" t="str">
        <f t="shared" si="4"/>
        <v>平成12/7末</v>
      </c>
      <c r="C55" s="16">
        <v>53</v>
      </c>
      <c r="D55" s="16">
        <v>52</v>
      </c>
      <c r="E55" s="17" t="s">
        <v>88</v>
      </c>
      <c r="F55" s="16">
        <v>20</v>
      </c>
      <c r="G55" s="16"/>
      <c r="H55" s="16">
        <v>23</v>
      </c>
      <c r="I55" s="16"/>
      <c r="J55" s="16">
        <v>43</v>
      </c>
      <c r="K55" s="16"/>
      <c r="L55" s="16">
        <v>9</v>
      </c>
      <c r="M55" s="6" t="s">
        <v>303</v>
      </c>
    </row>
    <row r="56" spans="1:13" x14ac:dyDescent="0.2">
      <c r="A56" s="7" t="str">
        <f t="shared" si="4"/>
        <v>2000/7末</v>
      </c>
      <c r="B56" s="7" t="str">
        <f t="shared" si="4"/>
        <v>平成12/7末</v>
      </c>
      <c r="C56" s="14">
        <v>54</v>
      </c>
      <c r="D56" s="14">
        <v>53</v>
      </c>
      <c r="E56" s="15" t="s">
        <v>89</v>
      </c>
      <c r="F56" s="14">
        <v>91</v>
      </c>
      <c r="G56" s="14"/>
      <c r="H56" s="14">
        <v>76</v>
      </c>
      <c r="I56" s="14"/>
      <c r="J56" s="14">
        <v>167</v>
      </c>
      <c r="K56" s="14"/>
      <c r="L56" s="14">
        <v>47</v>
      </c>
      <c r="M56" s="8" t="s">
        <v>303</v>
      </c>
    </row>
    <row r="57" spans="1:13" x14ac:dyDescent="0.2">
      <c r="A57" s="9" t="str">
        <f t="shared" si="4"/>
        <v>2000/7末</v>
      </c>
      <c r="B57" s="9" t="str">
        <f t="shared" si="4"/>
        <v>平成12/7末</v>
      </c>
      <c r="C57" s="16">
        <v>55</v>
      </c>
      <c r="D57" s="16">
        <v>54</v>
      </c>
      <c r="E57" s="17" t="s">
        <v>90</v>
      </c>
      <c r="F57" s="16">
        <v>230</v>
      </c>
      <c r="G57" s="16"/>
      <c r="H57" s="16">
        <v>258</v>
      </c>
      <c r="I57" s="16"/>
      <c r="J57" s="16">
        <v>488</v>
      </c>
      <c r="K57" s="16"/>
      <c r="L57" s="16">
        <v>141</v>
      </c>
      <c r="M57" s="6" t="s">
        <v>303</v>
      </c>
    </row>
    <row r="58" spans="1:13" x14ac:dyDescent="0.2">
      <c r="A58" s="7" t="str">
        <f t="shared" si="4"/>
        <v>2000/7末</v>
      </c>
      <c r="B58" s="7" t="str">
        <f t="shared" si="4"/>
        <v>平成12/7末</v>
      </c>
      <c r="C58" s="14">
        <v>56</v>
      </c>
      <c r="D58" s="14">
        <v>55</v>
      </c>
      <c r="E58" s="15" t="s">
        <v>91</v>
      </c>
      <c r="F58" s="14">
        <v>372</v>
      </c>
      <c r="G58" s="14"/>
      <c r="H58" s="14">
        <v>343</v>
      </c>
      <c r="I58" s="14"/>
      <c r="J58" s="14">
        <v>715</v>
      </c>
      <c r="K58" s="14"/>
      <c r="L58" s="14">
        <v>264</v>
      </c>
      <c r="M58" s="8" t="s">
        <v>303</v>
      </c>
    </row>
    <row r="59" spans="1:13" x14ac:dyDescent="0.2">
      <c r="A59" s="9" t="str">
        <f t="shared" si="4"/>
        <v>2000/7末</v>
      </c>
      <c r="B59" s="9" t="str">
        <f t="shared" si="4"/>
        <v>平成12/7末</v>
      </c>
      <c r="C59" s="16">
        <v>57</v>
      </c>
      <c r="D59" s="16">
        <v>56</v>
      </c>
      <c r="E59" s="17" t="s">
        <v>621</v>
      </c>
      <c r="F59" s="16">
        <v>0</v>
      </c>
      <c r="G59" s="16"/>
      <c r="H59" s="16">
        <v>0</v>
      </c>
      <c r="I59" s="16"/>
      <c r="J59" s="16">
        <v>0</v>
      </c>
      <c r="K59" s="16"/>
      <c r="L59" s="16">
        <v>0</v>
      </c>
      <c r="M59" s="6" t="s">
        <v>303</v>
      </c>
    </row>
    <row r="60" spans="1:13" x14ac:dyDescent="0.2">
      <c r="A60" s="7" t="str">
        <f t="shared" si="4"/>
        <v>2000/7末</v>
      </c>
      <c r="B60" s="7" t="str">
        <f t="shared" si="4"/>
        <v>平成12/7末</v>
      </c>
      <c r="C60" s="14">
        <v>58</v>
      </c>
      <c r="D60" s="14">
        <v>57</v>
      </c>
      <c r="E60" s="15" t="s">
        <v>92</v>
      </c>
      <c r="F60" s="14">
        <v>82</v>
      </c>
      <c r="G60" s="14"/>
      <c r="H60" s="14">
        <v>86</v>
      </c>
      <c r="I60" s="14"/>
      <c r="J60" s="14">
        <v>168</v>
      </c>
      <c r="K60" s="14"/>
      <c r="L60" s="14">
        <v>59</v>
      </c>
      <c r="M60" s="8" t="s">
        <v>303</v>
      </c>
    </row>
    <row r="61" spans="1:13" x14ac:dyDescent="0.2">
      <c r="A61" s="9" t="str">
        <f t="shared" si="4"/>
        <v>2000/7末</v>
      </c>
      <c r="B61" s="9" t="str">
        <f t="shared" si="4"/>
        <v>平成12/7末</v>
      </c>
      <c r="C61" s="16">
        <v>59</v>
      </c>
      <c r="D61" s="16">
        <v>58</v>
      </c>
      <c r="E61" s="17" t="s">
        <v>93</v>
      </c>
      <c r="F61" s="16">
        <v>181</v>
      </c>
      <c r="G61" s="16"/>
      <c r="H61" s="16">
        <v>163</v>
      </c>
      <c r="I61" s="16"/>
      <c r="J61" s="16">
        <v>344</v>
      </c>
      <c r="K61" s="16"/>
      <c r="L61" s="16">
        <v>100</v>
      </c>
      <c r="M61" s="6" t="s">
        <v>303</v>
      </c>
    </row>
    <row r="62" spans="1:13" x14ac:dyDescent="0.2">
      <c r="A62" s="7" t="str">
        <f t="shared" si="4"/>
        <v>2000/7末</v>
      </c>
      <c r="B62" s="7" t="str">
        <f t="shared" si="4"/>
        <v>平成12/7末</v>
      </c>
      <c r="C62" s="14">
        <v>60</v>
      </c>
      <c r="D62" s="14">
        <v>59</v>
      </c>
      <c r="E62" s="15" t="s">
        <v>94</v>
      </c>
      <c r="F62" s="14">
        <v>266</v>
      </c>
      <c r="G62" s="14"/>
      <c r="H62" s="14">
        <v>274</v>
      </c>
      <c r="I62" s="14"/>
      <c r="J62" s="14">
        <v>540</v>
      </c>
      <c r="K62" s="14"/>
      <c r="L62" s="14">
        <v>159</v>
      </c>
      <c r="M62" s="8" t="s">
        <v>303</v>
      </c>
    </row>
    <row r="63" spans="1:13" x14ac:dyDescent="0.2">
      <c r="A63" s="9" t="str">
        <f t="shared" si="4"/>
        <v>2000/7末</v>
      </c>
      <c r="B63" s="9" t="str">
        <f t="shared" si="4"/>
        <v>平成12/7末</v>
      </c>
      <c r="C63" s="16">
        <v>61</v>
      </c>
      <c r="D63" s="16">
        <v>60</v>
      </c>
      <c r="E63" s="17" t="s">
        <v>95</v>
      </c>
      <c r="F63" s="16">
        <v>348</v>
      </c>
      <c r="G63" s="16"/>
      <c r="H63" s="16">
        <v>370</v>
      </c>
      <c r="I63" s="16"/>
      <c r="J63" s="16">
        <v>718</v>
      </c>
      <c r="K63" s="16"/>
      <c r="L63" s="16">
        <v>269</v>
      </c>
      <c r="M63" s="6" t="s">
        <v>303</v>
      </c>
    </row>
    <row r="64" spans="1:13" x14ac:dyDescent="0.2">
      <c r="A64" s="7" t="str">
        <f t="shared" si="4"/>
        <v>2000/7末</v>
      </c>
      <c r="B64" s="7" t="str">
        <f t="shared" si="4"/>
        <v>平成12/7末</v>
      </c>
      <c r="C64" s="14">
        <v>62</v>
      </c>
      <c r="D64" s="14">
        <v>61</v>
      </c>
      <c r="E64" s="15" t="s">
        <v>96</v>
      </c>
      <c r="F64" s="14">
        <v>281</v>
      </c>
      <c r="G64" s="14"/>
      <c r="H64" s="14">
        <v>294</v>
      </c>
      <c r="I64" s="14"/>
      <c r="J64" s="14">
        <v>575</v>
      </c>
      <c r="K64" s="14"/>
      <c r="L64" s="14">
        <v>231</v>
      </c>
      <c r="M64" s="8" t="s">
        <v>303</v>
      </c>
    </row>
    <row r="65" spans="1:13" x14ac:dyDescent="0.2">
      <c r="A65" s="9" t="str">
        <f t="shared" si="4"/>
        <v>2000/7末</v>
      </c>
      <c r="B65" s="9" t="str">
        <f t="shared" si="4"/>
        <v>平成12/7末</v>
      </c>
      <c r="C65" s="16">
        <v>63</v>
      </c>
      <c r="D65" s="16">
        <v>62</v>
      </c>
      <c r="E65" s="17" t="s">
        <v>97</v>
      </c>
      <c r="F65" s="16">
        <v>61</v>
      </c>
      <c r="G65" s="16"/>
      <c r="H65" s="16">
        <v>47</v>
      </c>
      <c r="I65" s="16"/>
      <c r="J65" s="16">
        <v>108</v>
      </c>
      <c r="K65" s="16"/>
      <c r="L65" s="16">
        <v>59</v>
      </c>
      <c r="M65" s="6" t="s">
        <v>303</v>
      </c>
    </row>
    <row r="66" spans="1:13" x14ac:dyDescent="0.2">
      <c r="A66" s="7" t="str">
        <f t="shared" si="4"/>
        <v>2000/7末</v>
      </c>
      <c r="B66" s="7" t="str">
        <f t="shared" si="4"/>
        <v>平成12/7末</v>
      </c>
      <c r="C66" s="14">
        <v>64</v>
      </c>
      <c r="D66" s="14">
        <v>63</v>
      </c>
      <c r="E66" s="15" t="s">
        <v>98</v>
      </c>
      <c r="F66" s="14">
        <v>494</v>
      </c>
      <c r="G66" s="14"/>
      <c r="H66" s="14">
        <v>477</v>
      </c>
      <c r="I66" s="14"/>
      <c r="J66" s="14">
        <v>971</v>
      </c>
      <c r="K66" s="14"/>
      <c r="L66" s="14">
        <v>361</v>
      </c>
      <c r="M66" s="8" t="s">
        <v>303</v>
      </c>
    </row>
    <row r="67" spans="1:13" x14ac:dyDescent="0.2">
      <c r="A67" s="9" t="str">
        <f t="shared" si="4"/>
        <v>2000/7末</v>
      </c>
      <c r="B67" s="9" t="str">
        <f t="shared" si="4"/>
        <v>平成12/7末</v>
      </c>
      <c r="C67" s="16">
        <v>65</v>
      </c>
      <c r="D67" s="16">
        <v>64</v>
      </c>
      <c r="E67" s="17" t="s">
        <v>99</v>
      </c>
      <c r="F67" s="16">
        <v>388</v>
      </c>
      <c r="G67" s="16"/>
      <c r="H67" s="16">
        <v>382</v>
      </c>
      <c r="I67" s="16"/>
      <c r="J67" s="16">
        <v>770</v>
      </c>
      <c r="K67" s="16"/>
      <c r="L67" s="16">
        <v>268</v>
      </c>
      <c r="M67" s="6" t="s">
        <v>303</v>
      </c>
    </row>
    <row r="68" spans="1:13" x14ac:dyDescent="0.2">
      <c r="A68" s="7" t="str">
        <f t="shared" si="4"/>
        <v>2000/7末</v>
      </c>
      <c r="B68" s="7" t="str">
        <f t="shared" si="4"/>
        <v>平成12/7末</v>
      </c>
      <c r="C68" s="14">
        <v>66</v>
      </c>
      <c r="D68" s="14">
        <v>65</v>
      </c>
      <c r="E68" s="15" t="s">
        <v>100</v>
      </c>
      <c r="F68" s="14">
        <v>20</v>
      </c>
      <c r="G68" s="14"/>
      <c r="H68" s="14">
        <v>14</v>
      </c>
      <c r="I68" s="14"/>
      <c r="J68" s="14">
        <v>34</v>
      </c>
      <c r="K68" s="14"/>
      <c r="L68" s="14">
        <v>34</v>
      </c>
      <c r="M68" s="8" t="s">
        <v>303</v>
      </c>
    </row>
    <row r="69" spans="1:13" x14ac:dyDescent="0.2">
      <c r="A69" s="9" t="str">
        <f t="shared" ref="A69:B84" si="5">A68</f>
        <v>2000/7末</v>
      </c>
      <c r="B69" s="9" t="str">
        <f t="shared" si="5"/>
        <v>平成12/7末</v>
      </c>
      <c r="C69" s="16">
        <v>67</v>
      </c>
      <c r="D69" s="16">
        <v>66</v>
      </c>
      <c r="E69" s="17" t="s">
        <v>101</v>
      </c>
      <c r="F69" s="16">
        <v>138</v>
      </c>
      <c r="G69" s="16"/>
      <c r="H69" s="16">
        <v>148</v>
      </c>
      <c r="I69" s="16"/>
      <c r="J69" s="16">
        <v>286</v>
      </c>
      <c r="K69" s="16"/>
      <c r="L69" s="16">
        <v>93</v>
      </c>
      <c r="M69" s="6" t="s">
        <v>303</v>
      </c>
    </row>
    <row r="70" spans="1:13" x14ac:dyDescent="0.2">
      <c r="A70" s="7" t="str">
        <f t="shared" si="5"/>
        <v>2000/7末</v>
      </c>
      <c r="B70" s="7" t="str">
        <f t="shared" si="5"/>
        <v>平成12/7末</v>
      </c>
      <c r="C70" s="14">
        <v>68</v>
      </c>
      <c r="D70" s="14">
        <v>67</v>
      </c>
      <c r="E70" s="15" t="s">
        <v>102</v>
      </c>
      <c r="F70" s="14">
        <v>234</v>
      </c>
      <c r="G70" s="14"/>
      <c r="H70" s="14">
        <v>237</v>
      </c>
      <c r="I70" s="14"/>
      <c r="J70" s="14">
        <v>471</v>
      </c>
      <c r="K70" s="14"/>
      <c r="L70" s="14">
        <v>163</v>
      </c>
      <c r="M70" s="8" t="s">
        <v>303</v>
      </c>
    </row>
    <row r="71" spans="1:13" x14ac:dyDescent="0.2">
      <c r="A71" s="9" t="str">
        <f t="shared" si="5"/>
        <v>2000/7末</v>
      </c>
      <c r="B71" s="9" t="str">
        <f t="shared" si="5"/>
        <v>平成12/7末</v>
      </c>
      <c r="C71" s="16">
        <v>69</v>
      </c>
      <c r="D71" s="16">
        <v>68</v>
      </c>
      <c r="E71" s="17" t="s">
        <v>103</v>
      </c>
      <c r="F71" s="16">
        <v>424</v>
      </c>
      <c r="G71" s="16"/>
      <c r="H71" s="16">
        <v>391</v>
      </c>
      <c r="I71" s="16"/>
      <c r="J71" s="16">
        <v>815</v>
      </c>
      <c r="K71" s="16"/>
      <c r="L71" s="16">
        <v>310</v>
      </c>
      <c r="M71" s="6" t="s">
        <v>303</v>
      </c>
    </row>
    <row r="72" spans="1:13" x14ac:dyDescent="0.2">
      <c r="A72" s="7" t="str">
        <f t="shared" si="5"/>
        <v>2000/7末</v>
      </c>
      <c r="B72" s="7" t="str">
        <f t="shared" si="5"/>
        <v>平成12/7末</v>
      </c>
      <c r="C72" s="14">
        <v>70</v>
      </c>
      <c r="D72" s="14">
        <v>69</v>
      </c>
      <c r="E72" s="15" t="s">
        <v>104</v>
      </c>
      <c r="F72" s="14">
        <v>287</v>
      </c>
      <c r="G72" s="14"/>
      <c r="H72" s="14">
        <v>231</v>
      </c>
      <c r="I72" s="14"/>
      <c r="J72" s="14">
        <v>518</v>
      </c>
      <c r="K72" s="14"/>
      <c r="L72" s="14">
        <v>195</v>
      </c>
      <c r="M72" s="8" t="s">
        <v>303</v>
      </c>
    </row>
    <row r="73" spans="1:13" x14ac:dyDescent="0.2">
      <c r="A73" s="9" t="str">
        <f t="shared" si="5"/>
        <v>2000/7末</v>
      </c>
      <c r="B73" s="9" t="str">
        <f t="shared" si="5"/>
        <v>平成12/7末</v>
      </c>
      <c r="C73" s="16">
        <v>71</v>
      </c>
      <c r="D73" s="16">
        <v>70</v>
      </c>
      <c r="E73" s="17" t="s">
        <v>105</v>
      </c>
      <c r="F73" s="16">
        <v>121</v>
      </c>
      <c r="G73" s="16"/>
      <c r="H73" s="16">
        <v>109</v>
      </c>
      <c r="I73" s="16"/>
      <c r="J73" s="16">
        <v>230</v>
      </c>
      <c r="K73" s="16"/>
      <c r="L73" s="16">
        <v>90</v>
      </c>
      <c r="M73" s="6" t="s">
        <v>303</v>
      </c>
    </row>
    <row r="74" spans="1:13" x14ac:dyDescent="0.2">
      <c r="A74" s="7" t="str">
        <f t="shared" si="5"/>
        <v>2000/7末</v>
      </c>
      <c r="B74" s="7" t="str">
        <f t="shared" si="5"/>
        <v>平成12/7末</v>
      </c>
      <c r="C74" s="14">
        <v>72</v>
      </c>
      <c r="D74" s="14">
        <v>71</v>
      </c>
      <c r="E74" s="15" t="s">
        <v>106</v>
      </c>
      <c r="F74" s="14">
        <v>165</v>
      </c>
      <c r="G74" s="14"/>
      <c r="H74" s="14">
        <v>134</v>
      </c>
      <c r="I74" s="14"/>
      <c r="J74" s="14">
        <v>299</v>
      </c>
      <c r="K74" s="14"/>
      <c r="L74" s="14">
        <v>124</v>
      </c>
      <c r="M74" s="8" t="s">
        <v>303</v>
      </c>
    </row>
    <row r="75" spans="1:13" x14ac:dyDescent="0.2">
      <c r="A75" s="9" t="str">
        <f t="shared" si="5"/>
        <v>2000/7末</v>
      </c>
      <c r="B75" s="9" t="str">
        <f t="shared" si="5"/>
        <v>平成12/7末</v>
      </c>
      <c r="C75" s="16">
        <v>73</v>
      </c>
      <c r="D75" s="16">
        <v>72</v>
      </c>
      <c r="E75" s="17" t="s">
        <v>107</v>
      </c>
      <c r="F75" s="16">
        <v>280</v>
      </c>
      <c r="G75" s="16"/>
      <c r="H75" s="16">
        <v>317</v>
      </c>
      <c r="I75" s="16"/>
      <c r="J75" s="16">
        <v>597</v>
      </c>
      <c r="K75" s="16"/>
      <c r="L75" s="16">
        <v>240</v>
      </c>
      <c r="M75" s="6" t="s">
        <v>303</v>
      </c>
    </row>
    <row r="76" spans="1:13" x14ac:dyDescent="0.2">
      <c r="A76" s="7" t="str">
        <f t="shared" si="5"/>
        <v>2000/7末</v>
      </c>
      <c r="B76" s="7" t="str">
        <f t="shared" si="5"/>
        <v>平成12/7末</v>
      </c>
      <c r="C76" s="14">
        <v>74</v>
      </c>
      <c r="D76" s="14">
        <v>73</v>
      </c>
      <c r="E76" s="15" t="s">
        <v>108</v>
      </c>
      <c r="F76" s="14">
        <v>395</v>
      </c>
      <c r="G76" s="14"/>
      <c r="H76" s="14">
        <v>299</v>
      </c>
      <c r="I76" s="14"/>
      <c r="J76" s="14">
        <v>694</v>
      </c>
      <c r="K76" s="14"/>
      <c r="L76" s="14">
        <v>333</v>
      </c>
      <c r="M76" s="8" t="s">
        <v>303</v>
      </c>
    </row>
    <row r="77" spans="1:13" x14ac:dyDescent="0.2">
      <c r="A77" s="9" t="str">
        <f t="shared" si="5"/>
        <v>2000/7末</v>
      </c>
      <c r="B77" s="9" t="str">
        <f t="shared" si="5"/>
        <v>平成12/7末</v>
      </c>
      <c r="C77" s="16">
        <v>75</v>
      </c>
      <c r="D77" s="16">
        <v>74</v>
      </c>
      <c r="E77" s="17" t="s">
        <v>109</v>
      </c>
      <c r="F77" s="16">
        <v>316</v>
      </c>
      <c r="G77" s="16"/>
      <c r="H77" s="16">
        <v>333</v>
      </c>
      <c r="I77" s="16"/>
      <c r="J77" s="16">
        <v>649</v>
      </c>
      <c r="K77" s="16"/>
      <c r="L77" s="16">
        <v>214</v>
      </c>
      <c r="M77" s="6" t="s">
        <v>303</v>
      </c>
    </row>
    <row r="78" spans="1:13" x14ac:dyDescent="0.2">
      <c r="A78" s="7" t="str">
        <f t="shared" si="5"/>
        <v>2000/7末</v>
      </c>
      <c r="B78" s="7" t="str">
        <f t="shared" si="5"/>
        <v>平成12/7末</v>
      </c>
      <c r="C78" s="14">
        <v>76</v>
      </c>
      <c r="D78" s="14">
        <v>75</v>
      </c>
      <c r="E78" s="15" t="s">
        <v>110</v>
      </c>
      <c r="F78" s="14">
        <v>258</v>
      </c>
      <c r="G78" s="14"/>
      <c r="H78" s="14">
        <v>260</v>
      </c>
      <c r="I78" s="14"/>
      <c r="J78" s="14">
        <v>518</v>
      </c>
      <c r="K78" s="14"/>
      <c r="L78" s="14">
        <v>166</v>
      </c>
      <c r="M78" s="8" t="s">
        <v>303</v>
      </c>
    </row>
    <row r="79" spans="1:13" x14ac:dyDescent="0.2">
      <c r="A79" s="9" t="str">
        <f t="shared" si="5"/>
        <v>2000/7末</v>
      </c>
      <c r="B79" s="9" t="str">
        <f t="shared" si="5"/>
        <v>平成12/7末</v>
      </c>
      <c r="C79" s="16">
        <v>77</v>
      </c>
      <c r="D79" s="16">
        <v>76</v>
      </c>
      <c r="E79" s="17" t="s">
        <v>111</v>
      </c>
      <c r="F79" s="16">
        <v>95</v>
      </c>
      <c r="G79" s="16"/>
      <c r="H79" s="16">
        <v>92</v>
      </c>
      <c r="I79" s="16"/>
      <c r="J79" s="16">
        <v>187</v>
      </c>
      <c r="K79" s="16"/>
      <c r="L79" s="16">
        <v>56</v>
      </c>
      <c r="M79" s="6" t="s">
        <v>303</v>
      </c>
    </row>
    <row r="80" spans="1:13" x14ac:dyDescent="0.2">
      <c r="A80" s="7" t="str">
        <f t="shared" si="5"/>
        <v>2000/7末</v>
      </c>
      <c r="B80" s="7" t="str">
        <f t="shared" si="5"/>
        <v>平成12/7末</v>
      </c>
      <c r="C80" s="14">
        <v>78</v>
      </c>
      <c r="D80" s="14">
        <v>77</v>
      </c>
      <c r="E80" s="15" t="s">
        <v>684</v>
      </c>
      <c r="F80" s="14">
        <v>269</v>
      </c>
      <c r="G80" s="14"/>
      <c r="H80" s="14">
        <v>252</v>
      </c>
      <c r="I80" s="14"/>
      <c r="J80" s="14">
        <v>521</v>
      </c>
      <c r="K80" s="14"/>
      <c r="L80" s="14">
        <v>159</v>
      </c>
      <c r="M80" s="8" t="s">
        <v>303</v>
      </c>
    </row>
    <row r="81" spans="1:13" x14ac:dyDescent="0.2">
      <c r="A81" s="9" t="str">
        <f t="shared" si="5"/>
        <v>2000/7末</v>
      </c>
      <c r="B81" s="9" t="str">
        <f t="shared" si="5"/>
        <v>平成12/7末</v>
      </c>
      <c r="C81" s="16">
        <v>79</v>
      </c>
      <c r="D81" s="16">
        <v>80</v>
      </c>
      <c r="E81" s="17" t="s">
        <v>115</v>
      </c>
      <c r="F81" s="16">
        <v>308</v>
      </c>
      <c r="G81" s="16"/>
      <c r="H81" s="16">
        <v>278</v>
      </c>
      <c r="I81" s="16"/>
      <c r="J81" s="16">
        <v>586</v>
      </c>
      <c r="K81" s="16"/>
      <c r="L81" s="16">
        <v>247</v>
      </c>
      <c r="M81" s="6" t="s">
        <v>303</v>
      </c>
    </row>
    <row r="82" spans="1:13" x14ac:dyDescent="0.2">
      <c r="A82" s="7" t="str">
        <f t="shared" si="5"/>
        <v>2000/7末</v>
      </c>
      <c r="B82" s="7" t="str">
        <f t="shared" si="5"/>
        <v>平成12/7末</v>
      </c>
      <c r="C82" s="14">
        <v>80</v>
      </c>
      <c r="D82" s="14">
        <v>81</v>
      </c>
      <c r="E82" s="15" t="s">
        <v>116</v>
      </c>
      <c r="F82" s="14">
        <v>345</v>
      </c>
      <c r="G82" s="14"/>
      <c r="H82" s="14">
        <v>323</v>
      </c>
      <c r="I82" s="14"/>
      <c r="J82" s="14">
        <v>668</v>
      </c>
      <c r="K82" s="14"/>
      <c r="L82" s="14">
        <v>271</v>
      </c>
      <c r="M82" s="8" t="s">
        <v>303</v>
      </c>
    </row>
    <row r="83" spans="1:13" x14ac:dyDescent="0.2">
      <c r="A83" s="9" t="str">
        <f t="shared" si="5"/>
        <v>2000/7末</v>
      </c>
      <c r="B83" s="9" t="str">
        <f t="shared" si="5"/>
        <v>平成12/7末</v>
      </c>
      <c r="C83" s="16">
        <v>81</v>
      </c>
      <c r="D83" s="16">
        <v>82</v>
      </c>
      <c r="E83" s="17" t="s">
        <v>117</v>
      </c>
      <c r="F83" s="16">
        <v>232</v>
      </c>
      <c r="G83" s="16"/>
      <c r="H83" s="16">
        <v>212</v>
      </c>
      <c r="I83" s="16"/>
      <c r="J83" s="16">
        <v>444</v>
      </c>
      <c r="K83" s="16"/>
      <c r="L83" s="16">
        <v>182</v>
      </c>
      <c r="M83" s="6" t="s">
        <v>303</v>
      </c>
    </row>
    <row r="84" spans="1:13" x14ac:dyDescent="0.2">
      <c r="A84" s="7" t="str">
        <f t="shared" si="5"/>
        <v>2000/7末</v>
      </c>
      <c r="B84" s="7" t="str">
        <f t="shared" si="5"/>
        <v>平成12/7末</v>
      </c>
      <c r="C84" s="14">
        <v>82</v>
      </c>
      <c r="D84" s="14">
        <v>83</v>
      </c>
      <c r="E84" s="15" t="s">
        <v>118</v>
      </c>
      <c r="F84" s="14">
        <v>289</v>
      </c>
      <c r="G84" s="14"/>
      <c r="H84" s="14">
        <v>313</v>
      </c>
      <c r="I84" s="14"/>
      <c r="J84" s="14">
        <v>602</v>
      </c>
      <c r="K84" s="14"/>
      <c r="L84" s="14">
        <v>231</v>
      </c>
      <c r="M84" s="8" t="s">
        <v>303</v>
      </c>
    </row>
    <row r="85" spans="1:13" x14ac:dyDescent="0.2">
      <c r="A85" s="9" t="str">
        <f t="shared" ref="A85:B100" si="6">A84</f>
        <v>2000/7末</v>
      </c>
      <c r="B85" s="9" t="str">
        <f t="shared" si="6"/>
        <v>平成12/7末</v>
      </c>
      <c r="C85" s="16">
        <v>83</v>
      </c>
      <c r="D85" s="16">
        <v>84</v>
      </c>
      <c r="E85" s="17" t="s">
        <v>119</v>
      </c>
      <c r="F85" s="16">
        <v>206</v>
      </c>
      <c r="G85" s="16"/>
      <c r="H85" s="16">
        <v>203</v>
      </c>
      <c r="I85" s="16"/>
      <c r="J85" s="16">
        <v>409</v>
      </c>
      <c r="K85" s="16"/>
      <c r="L85" s="16">
        <v>152</v>
      </c>
      <c r="M85" s="6" t="s">
        <v>303</v>
      </c>
    </row>
    <row r="86" spans="1:13" x14ac:dyDescent="0.2">
      <c r="A86" s="7" t="str">
        <f t="shared" si="6"/>
        <v>2000/7末</v>
      </c>
      <c r="B86" s="7" t="str">
        <f t="shared" si="6"/>
        <v>平成12/7末</v>
      </c>
      <c r="C86" s="14">
        <v>84</v>
      </c>
      <c r="D86" s="14">
        <v>85</v>
      </c>
      <c r="E86" s="15" t="s">
        <v>120</v>
      </c>
      <c r="F86" s="14">
        <v>173</v>
      </c>
      <c r="G86" s="14"/>
      <c r="H86" s="14">
        <v>190</v>
      </c>
      <c r="I86" s="14"/>
      <c r="J86" s="14">
        <v>363</v>
      </c>
      <c r="K86" s="14"/>
      <c r="L86" s="14">
        <v>124</v>
      </c>
      <c r="M86" s="8" t="s">
        <v>303</v>
      </c>
    </row>
    <row r="87" spans="1:13" x14ac:dyDescent="0.2">
      <c r="A87" s="9" t="str">
        <f t="shared" si="6"/>
        <v>2000/7末</v>
      </c>
      <c r="B87" s="9" t="str">
        <f t="shared" si="6"/>
        <v>平成12/7末</v>
      </c>
      <c r="C87" s="16">
        <v>85</v>
      </c>
      <c r="D87" s="16">
        <v>86</v>
      </c>
      <c r="E87" s="17" t="s">
        <v>121</v>
      </c>
      <c r="F87" s="16">
        <v>269</v>
      </c>
      <c r="G87" s="16"/>
      <c r="H87" s="16">
        <v>286</v>
      </c>
      <c r="I87" s="16"/>
      <c r="J87" s="16">
        <v>555</v>
      </c>
      <c r="K87" s="16"/>
      <c r="L87" s="16">
        <v>193</v>
      </c>
      <c r="M87" s="6" t="s">
        <v>303</v>
      </c>
    </row>
    <row r="88" spans="1:13" x14ac:dyDescent="0.2">
      <c r="A88" s="7" t="str">
        <f t="shared" si="6"/>
        <v>2000/7末</v>
      </c>
      <c r="B88" s="7" t="str">
        <f t="shared" si="6"/>
        <v>平成12/7末</v>
      </c>
      <c r="C88" s="14">
        <v>86</v>
      </c>
      <c r="D88" s="14">
        <v>87</v>
      </c>
      <c r="E88" s="15" t="s">
        <v>122</v>
      </c>
      <c r="F88" s="14">
        <v>364</v>
      </c>
      <c r="G88" s="14"/>
      <c r="H88" s="14">
        <v>396</v>
      </c>
      <c r="I88" s="14"/>
      <c r="J88" s="14">
        <v>760</v>
      </c>
      <c r="K88" s="14"/>
      <c r="L88" s="14">
        <v>277</v>
      </c>
      <c r="M88" s="8" t="s">
        <v>303</v>
      </c>
    </row>
    <row r="89" spans="1:13" x14ac:dyDescent="0.2">
      <c r="A89" s="9" t="str">
        <f t="shared" si="6"/>
        <v>2000/7末</v>
      </c>
      <c r="B89" s="9" t="str">
        <f t="shared" si="6"/>
        <v>平成12/7末</v>
      </c>
      <c r="C89" s="16">
        <v>87</v>
      </c>
      <c r="D89" s="16">
        <v>88</v>
      </c>
      <c r="E89" s="17" t="s">
        <v>123</v>
      </c>
      <c r="F89" s="16">
        <v>270</v>
      </c>
      <c r="G89" s="16"/>
      <c r="H89" s="16">
        <v>274</v>
      </c>
      <c r="I89" s="16"/>
      <c r="J89" s="16">
        <v>544</v>
      </c>
      <c r="K89" s="16"/>
      <c r="L89" s="16">
        <v>204</v>
      </c>
      <c r="M89" s="6" t="s">
        <v>303</v>
      </c>
    </row>
    <row r="90" spans="1:13" x14ac:dyDescent="0.2">
      <c r="A90" s="7" t="str">
        <f t="shared" si="6"/>
        <v>2000/7末</v>
      </c>
      <c r="B90" s="7" t="str">
        <f t="shared" si="6"/>
        <v>平成12/7末</v>
      </c>
      <c r="C90" s="14">
        <v>88</v>
      </c>
      <c r="D90" s="14">
        <v>89</v>
      </c>
      <c r="E90" s="15" t="s">
        <v>124</v>
      </c>
      <c r="F90" s="14">
        <v>162</v>
      </c>
      <c r="G90" s="14"/>
      <c r="H90" s="14">
        <v>145</v>
      </c>
      <c r="I90" s="14"/>
      <c r="J90" s="14">
        <v>307</v>
      </c>
      <c r="K90" s="14"/>
      <c r="L90" s="14">
        <v>124</v>
      </c>
      <c r="M90" s="8" t="s">
        <v>303</v>
      </c>
    </row>
    <row r="91" spans="1:13" x14ac:dyDescent="0.2">
      <c r="A91" s="9" t="str">
        <f t="shared" si="6"/>
        <v>2000/7末</v>
      </c>
      <c r="B91" s="9" t="str">
        <f t="shared" si="6"/>
        <v>平成12/7末</v>
      </c>
      <c r="C91" s="16">
        <v>89</v>
      </c>
      <c r="D91" s="16">
        <v>90</v>
      </c>
      <c r="E91" s="17" t="s">
        <v>622</v>
      </c>
      <c r="F91" s="16">
        <v>431</v>
      </c>
      <c r="G91" s="16"/>
      <c r="H91" s="16">
        <v>432</v>
      </c>
      <c r="I91" s="16"/>
      <c r="J91" s="16">
        <v>863</v>
      </c>
      <c r="K91" s="16"/>
      <c r="L91" s="16">
        <v>315</v>
      </c>
      <c r="M91" s="6" t="s">
        <v>303</v>
      </c>
    </row>
    <row r="92" spans="1:13" x14ac:dyDescent="0.2">
      <c r="A92" s="7" t="str">
        <f t="shared" si="6"/>
        <v>2000/7末</v>
      </c>
      <c r="B92" s="7" t="str">
        <f t="shared" si="6"/>
        <v>平成12/7末</v>
      </c>
      <c r="C92" s="14">
        <v>90</v>
      </c>
      <c r="D92" s="14">
        <v>91</v>
      </c>
      <c r="E92" s="15" t="s">
        <v>126</v>
      </c>
      <c r="F92" s="14">
        <v>200</v>
      </c>
      <c r="G92" s="14"/>
      <c r="H92" s="14">
        <v>183</v>
      </c>
      <c r="I92" s="14"/>
      <c r="J92" s="14">
        <v>383</v>
      </c>
      <c r="K92" s="14"/>
      <c r="L92" s="14">
        <v>132</v>
      </c>
      <c r="M92" s="8" t="s">
        <v>303</v>
      </c>
    </row>
    <row r="93" spans="1:13" x14ac:dyDescent="0.2">
      <c r="A93" s="9" t="str">
        <f t="shared" si="6"/>
        <v>2000/7末</v>
      </c>
      <c r="B93" s="9" t="str">
        <f t="shared" si="6"/>
        <v>平成12/7末</v>
      </c>
      <c r="C93" s="16">
        <v>91</v>
      </c>
      <c r="D93" s="16">
        <v>92</v>
      </c>
      <c r="E93" s="17" t="s">
        <v>127</v>
      </c>
      <c r="F93" s="16">
        <v>76</v>
      </c>
      <c r="G93" s="16"/>
      <c r="H93" s="16">
        <v>69</v>
      </c>
      <c r="I93" s="16"/>
      <c r="J93" s="16">
        <v>145</v>
      </c>
      <c r="K93" s="16"/>
      <c r="L93" s="16">
        <v>59</v>
      </c>
      <c r="M93" s="6" t="s">
        <v>303</v>
      </c>
    </row>
    <row r="94" spans="1:13" x14ac:dyDescent="0.2">
      <c r="A94" s="7" t="str">
        <f t="shared" si="6"/>
        <v>2000/7末</v>
      </c>
      <c r="B94" s="7" t="str">
        <f t="shared" si="6"/>
        <v>平成12/7末</v>
      </c>
      <c r="C94" s="14">
        <v>92</v>
      </c>
      <c r="D94" s="14">
        <v>93</v>
      </c>
      <c r="E94" s="15" t="s">
        <v>128</v>
      </c>
      <c r="F94" s="14">
        <v>123</v>
      </c>
      <c r="G94" s="14"/>
      <c r="H94" s="14">
        <v>113</v>
      </c>
      <c r="I94" s="14"/>
      <c r="J94" s="14">
        <v>236</v>
      </c>
      <c r="K94" s="14"/>
      <c r="L94" s="14">
        <v>98</v>
      </c>
      <c r="M94" s="8" t="s">
        <v>303</v>
      </c>
    </row>
    <row r="95" spans="1:13" x14ac:dyDescent="0.2">
      <c r="A95" s="9" t="str">
        <f t="shared" si="6"/>
        <v>2000/7末</v>
      </c>
      <c r="B95" s="9" t="str">
        <f t="shared" si="6"/>
        <v>平成12/7末</v>
      </c>
      <c r="C95" s="16">
        <v>93</v>
      </c>
      <c r="D95" s="16">
        <v>95</v>
      </c>
      <c r="E95" s="17" t="s">
        <v>129</v>
      </c>
      <c r="F95" s="16">
        <v>128</v>
      </c>
      <c r="G95" s="16"/>
      <c r="H95" s="16">
        <v>124</v>
      </c>
      <c r="I95" s="16"/>
      <c r="J95" s="16">
        <v>252</v>
      </c>
      <c r="K95" s="16"/>
      <c r="L95" s="16">
        <v>82</v>
      </c>
      <c r="M95" s="6" t="s">
        <v>303</v>
      </c>
    </row>
    <row r="96" spans="1:13" x14ac:dyDescent="0.2">
      <c r="A96" s="7" t="str">
        <f t="shared" si="6"/>
        <v>2000/7末</v>
      </c>
      <c r="B96" s="7" t="str">
        <f t="shared" si="6"/>
        <v>平成12/7末</v>
      </c>
      <c r="C96" s="14">
        <v>94</v>
      </c>
      <c r="D96" s="14">
        <v>96</v>
      </c>
      <c r="E96" s="15" t="s">
        <v>130</v>
      </c>
      <c r="F96" s="14">
        <v>176</v>
      </c>
      <c r="G96" s="14"/>
      <c r="H96" s="14">
        <v>154</v>
      </c>
      <c r="I96" s="14"/>
      <c r="J96" s="14">
        <v>330</v>
      </c>
      <c r="K96" s="14"/>
      <c r="L96" s="14">
        <v>121</v>
      </c>
      <c r="M96" s="8" t="s">
        <v>303</v>
      </c>
    </row>
    <row r="97" spans="1:13" x14ac:dyDescent="0.2">
      <c r="A97" s="9" t="str">
        <f t="shared" si="6"/>
        <v>2000/7末</v>
      </c>
      <c r="B97" s="9" t="str">
        <f t="shared" si="6"/>
        <v>平成12/7末</v>
      </c>
      <c r="C97" s="16">
        <v>95</v>
      </c>
      <c r="D97" s="16">
        <v>97</v>
      </c>
      <c r="E97" s="17" t="s">
        <v>131</v>
      </c>
      <c r="F97" s="16">
        <v>169</v>
      </c>
      <c r="G97" s="16"/>
      <c r="H97" s="16">
        <v>171</v>
      </c>
      <c r="I97" s="16"/>
      <c r="J97" s="16">
        <v>340</v>
      </c>
      <c r="K97" s="16"/>
      <c r="L97" s="16">
        <v>121</v>
      </c>
      <c r="M97" s="6" t="s">
        <v>303</v>
      </c>
    </row>
    <row r="98" spans="1:13" x14ac:dyDescent="0.2">
      <c r="A98" s="7" t="str">
        <f t="shared" si="6"/>
        <v>2000/7末</v>
      </c>
      <c r="B98" s="7" t="str">
        <f t="shared" si="6"/>
        <v>平成12/7末</v>
      </c>
      <c r="C98" s="14">
        <v>96</v>
      </c>
      <c r="D98" s="14">
        <v>98</v>
      </c>
      <c r="E98" s="15" t="s">
        <v>132</v>
      </c>
      <c r="F98" s="14">
        <v>199</v>
      </c>
      <c r="G98" s="14"/>
      <c r="H98" s="14">
        <v>204</v>
      </c>
      <c r="I98" s="14"/>
      <c r="J98" s="14">
        <v>403</v>
      </c>
      <c r="K98" s="14"/>
      <c r="L98" s="14">
        <v>144</v>
      </c>
      <c r="M98" s="8" t="s">
        <v>303</v>
      </c>
    </row>
    <row r="99" spans="1:13" x14ac:dyDescent="0.2">
      <c r="A99" s="9" t="str">
        <f t="shared" si="6"/>
        <v>2000/7末</v>
      </c>
      <c r="B99" s="9" t="str">
        <f t="shared" si="6"/>
        <v>平成12/7末</v>
      </c>
      <c r="C99" s="16">
        <v>97</v>
      </c>
      <c r="D99" s="16">
        <v>99</v>
      </c>
      <c r="E99" s="17" t="s">
        <v>133</v>
      </c>
      <c r="F99" s="16">
        <v>93</v>
      </c>
      <c r="G99" s="16"/>
      <c r="H99" s="16">
        <v>109</v>
      </c>
      <c r="I99" s="16"/>
      <c r="J99" s="16">
        <v>202</v>
      </c>
      <c r="K99" s="16"/>
      <c r="L99" s="16">
        <v>66</v>
      </c>
      <c r="M99" s="6" t="s">
        <v>303</v>
      </c>
    </row>
    <row r="100" spans="1:13" x14ac:dyDescent="0.2">
      <c r="A100" s="7" t="str">
        <f t="shared" si="6"/>
        <v>2000/7末</v>
      </c>
      <c r="B100" s="7" t="str">
        <f t="shared" si="6"/>
        <v>平成12/7末</v>
      </c>
      <c r="C100" s="14">
        <v>98</v>
      </c>
      <c r="D100" s="14">
        <v>120</v>
      </c>
      <c r="E100" s="15" t="s">
        <v>140</v>
      </c>
      <c r="F100" s="14">
        <v>46</v>
      </c>
      <c r="G100" s="14"/>
      <c r="H100" s="14">
        <v>45</v>
      </c>
      <c r="I100" s="14"/>
      <c r="J100" s="14">
        <v>91</v>
      </c>
      <c r="K100" s="14"/>
      <c r="L100" s="14">
        <v>27</v>
      </c>
      <c r="M100" s="8" t="s">
        <v>304</v>
      </c>
    </row>
    <row r="101" spans="1:13" x14ac:dyDescent="0.2">
      <c r="A101" s="9" t="str">
        <f t="shared" ref="A101:B116" si="7">A100</f>
        <v>2000/7末</v>
      </c>
      <c r="B101" s="9" t="str">
        <f t="shared" si="7"/>
        <v>平成12/7末</v>
      </c>
      <c r="C101" s="16">
        <v>99</v>
      </c>
      <c r="D101" s="16">
        <v>140</v>
      </c>
      <c r="E101" s="17" t="s">
        <v>141</v>
      </c>
      <c r="F101" s="16">
        <v>547</v>
      </c>
      <c r="G101" s="16"/>
      <c r="H101" s="16">
        <v>567</v>
      </c>
      <c r="I101" s="16"/>
      <c r="J101" s="16">
        <v>1114</v>
      </c>
      <c r="K101" s="16"/>
      <c r="L101" s="16">
        <v>371</v>
      </c>
      <c r="M101" s="6" t="s">
        <v>304</v>
      </c>
    </row>
    <row r="102" spans="1:13" x14ac:dyDescent="0.2">
      <c r="A102" s="7" t="str">
        <f t="shared" si="7"/>
        <v>2000/7末</v>
      </c>
      <c r="B102" s="7" t="str">
        <f t="shared" si="7"/>
        <v>平成12/7末</v>
      </c>
      <c r="C102" s="14">
        <v>100</v>
      </c>
      <c r="D102" s="14">
        <v>141</v>
      </c>
      <c r="E102" s="15" t="s">
        <v>142</v>
      </c>
      <c r="F102" s="14">
        <v>476</v>
      </c>
      <c r="G102" s="14"/>
      <c r="H102" s="14">
        <v>447</v>
      </c>
      <c r="I102" s="14"/>
      <c r="J102" s="14">
        <v>923</v>
      </c>
      <c r="K102" s="14"/>
      <c r="L102" s="14">
        <v>305</v>
      </c>
      <c r="M102" s="8" t="s">
        <v>304</v>
      </c>
    </row>
    <row r="103" spans="1:13" x14ac:dyDescent="0.2">
      <c r="A103" s="9" t="str">
        <f t="shared" si="7"/>
        <v>2000/7末</v>
      </c>
      <c r="B103" s="9" t="str">
        <f t="shared" si="7"/>
        <v>平成12/7末</v>
      </c>
      <c r="C103" s="16">
        <v>101</v>
      </c>
      <c r="D103" s="16">
        <v>142</v>
      </c>
      <c r="E103" s="17" t="s">
        <v>143</v>
      </c>
      <c r="F103" s="16">
        <v>549</v>
      </c>
      <c r="G103" s="16"/>
      <c r="H103" s="16">
        <v>586</v>
      </c>
      <c r="I103" s="16"/>
      <c r="J103" s="16">
        <v>1135</v>
      </c>
      <c r="K103" s="16"/>
      <c r="L103" s="16">
        <v>427</v>
      </c>
      <c r="M103" s="6" t="s">
        <v>304</v>
      </c>
    </row>
    <row r="104" spans="1:13" x14ac:dyDescent="0.2">
      <c r="A104" s="7" t="str">
        <f t="shared" si="7"/>
        <v>2000/7末</v>
      </c>
      <c r="B104" s="7" t="str">
        <f t="shared" si="7"/>
        <v>平成12/7末</v>
      </c>
      <c r="C104" s="14">
        <v>102</v>
      </c>
      <c r="D104" s="14">
        <v>143</v>
      </c>
      <c r="E104" s="15" t="s">
        <v>144</v>
      </c>
      <c r="F104" s="14">
        <v>371</v>
      </c>
      <c r="G104" s="14"/>
      <c r="H104" s="14">
        <v>365</v>
      </c>
      <c r="I104" s="14"/>
      <c r="J104" s="14">
        <v>736</v>
      </c>
      <c r="K104" s="14"/>
      <c r="L104" s="14">
        <v>344</v>
      </c>
      <c r="M104" s="8" t="s">
        <v>304</v>
      </c>
    </row>
    <row r="105" spans="1:13" x14ac:dyDescent="0.2">
      <c r="A105" s="9" t="str">
        <f t="shared" si="7"/>
        <v>2000/7末</v>
      </c>
      <c r="B105" s="9" t="str">
        <f t="shared" si="7"/>
        <v>平成12/7末</v>
      </c>
      <c r="C105" s="16">
        <v>103</v>
      </c>
      <c r="D105" s="16">
        <v>144</v>
      </c>
      <c r="E105" s="17" t="s">
        <v>145</v>
      </c>
      <c r="F105" s="16">
        <v>39</v>
      </c>
      <c r="G105" s="16"/>
      <c r="H105" s="16">
        <v>47</v>
      </c>
      <c r="I105" s="16"/>
      <c r="J105" s="16">
        <v>86</v>
      </c>
      <c r="K105" s="16"/>
      <c r="L105" s="16">
        <v>27</v>
      </c>
      <c r="M105" s="6" t="s">
        <v>304</v>
      </c>
    </row>
    <row r="106" spans="1:13" x14ac:dyDescent="0.2">
      <c r="A106" s="7" t="str">
        <f t="shared" si="7"/>
        <v>2000/7末</v>
      </c>
      <c r="B106" s="7" t="str">
        <f t="shared" si="7"/>
        <v>平成12/7末</v>
      </c>
      <c r="C106" s="14">
        <v>104</v>
      </c>
      <c r="D106" s="14">
        <v>145</v>
      </c>
      <c r="E106" s="15" t="s">
        <v>146</v>
      </c>
      <c r="F106" s="14">
        <v>260</v>
      </c>
      <c r="G106" s="14"/>
      <c r="H106" s="14">
        <v>244</v>
      </c>
      <c r="I106" s="14"/>
      <c r="J106" s="14">
        <v>504</v>
      </c>
      <c r="K106" s="14"/>
      <c r="L106" s="14">
        <v>170</v>
      </c>
      <c r="M106" s="8" t="s">
        <v>304</v>
      </c>
    </row>
    <row r="107" spans="1:13" x14ac:dyDescent="0.2">
      <c r="A107" s="9" t="str">
        <f t="shared" si="7"/>
        <v>2000/7末</v>
      </c>
      <c r="B107" s="9" t="str">
        <f t="shared" si="7"/>
        <v>平成12/7末</v>
      </c>
      <c r="C107" s="16">
        <v>105</v>
      </c>
      <c r="D107" s="16">
        <v>146</v>
      </c>
      <c r="E107" s="17" t="s">
        <v>147</v>
      </c>
      <c r="F107" s="16">
        <v>206</v>
      </c>
      <c r="G107" s="16"/>
      <c r="H107" s="16">
        <v>222</v>
      </c>
      <c r="I107" s="16"/>
      <c r="J107" s="16">
        <v>428</v>
      </c>
      <c r="K107" s="16"/>
      <c r="L107" s="16">
        <v>148</v>
      </c>
      <c r="M107" s="6" t="s">
        <v>304</v>
      </c>
    </row>
    <row r="108" spans="1:13" x14ac:dyDescent="0.2">
      <c r="A108" s="7" t="str">
        <f t="shared" si="7"/>
        <v>2000/7末</v>
      </c>
      <c r="B108" s="7" t="str">
        <f t="shared" si="7"/>
        <v>平成12/7末</v>
      </c>
      <c r="C108" s="14">
        <v>106</v>
      </c>
      <c r="D108" s="14">
        <v>147</v>
      </c>
      <c r="E108" s="15" t="s">
        <v>148</v>
      </c>
      <c r="F108" s="14">
        <v>135</v>
      </c>
      <c r="G108" s="14"/>
      <c r="H108" s="14">
        <v>145</v>
      </c>
      <c r="I108" s="14"/>
      <c r="J108" s="14">
        <v>280</v>
      </c>
      <c r="K108" s="14"/>
      <c r="L108" s="14">
        <v>83</v>
      </c>
      <c r="M108" s="8" t="s">
        <v>304</v>
      </c>
    </row>
    <row r="109" spans="1:13" x14ac:dyDescent="0.2">
      <c r="A109" s="9" t="str">
        <f t="shared" si="7"/>
        <v>2000/7末</v>
      </c>
      <c r="B109" s="9" t="str">
        <f t="shared" si="7"/>
        <v>平成12/7末</v>
      </c>
      <c r="C109" s="16">
        <v>107</v>
      </c>
      <c r="D109" s="16">
        <v>148</v>
      </c>
      <c r="E109" s="17" t="s">
        <v>149</v>
      </c>
      <c r="F109" s="16">
        <v>0</v>
      </c>
      <c r="G109" s="16"/>
      <c r="H109" s="16">
        <v>0</v>
      </c>
      <c r="I109" s="16"/>
      <c r="J109" s="16">
        <v>0</v>
      </c>
      <c r="K109" s="16"/>
      <c r="L109" s="16">
        <v>0</v>
      </c>
      <c r="M109" s="6" t="s">
        <v>304</v>
      </c>
    </row>
    <row r="110" spans="1:13" x14ac:dyDescent="0.2">
      <c r="A110" s="7" t="str">
        <f t="shared" si="7"/>
        <v>2000/7末</v>
      </c>
      <c r="B110" s="7" t="str">
        <f t="shared" si="7"/>
        <v>平成12/7末</v>
      </c>
      <c r="C110" s="14">
        <v>108</v>
      </c>
      <c r="D110" s="14">
        <v>110</v>
      </c>
      <c r="E110" s="15" t="s">
        <v>150</v>
      </c>
      <c r="F110" s="14">
        <v>246</v>
      </c>
      <c r="G110" s="14"/>
      <c r="H110" s="14">
        <v>280</v>
      </c>
      <c r="I110" s="14"/>
      <c r="J110" s="14">
        <v>526</v>
      </c>
      <c r="K110" s="14"/>
      <c r="L110" s="14">
        <v>167</v>
      </c>
      <c r="M110" s="8" t="s">
        <v>305</v>
      </c>
    </row>
    <row r="111" spans="1:13" x14ac:dyDescent="0.2">
      <c r="A111" s="9" t="str">
        <f t="shared" si="7"/>
        <v>2000/7末</v>
      </c>
      <c r="B111" s="9" t="str">
        <f t="shared" si="7"/>
        <v>平成12/7末</v>
      </c>
      <c r="C111" s="16">
        <v>109</v>
      </c>
      <c r="D111" s="16">
        <v>111</v>
      </c>
      <c r="E111" s="17" t="s">
        <v>151</v>
      </c>
      <c r="F111" s="16">
        <v>234</v>
      </c>
      <c r="G111" s="16"/>
      <c r="H111" s="16">
        <v>231</v>
      </c>
      <c r="I111" s="16"/>
      <c r="J111" s="16">
        <v>465</v>
      </c>
      <c r="K111" s="16"/>
      <c r="L111" s="16">
        <v>155</v>
      </c>
      <c r="M111" s="6" t="s">
        <v>305</v>
      </c>
    </row>
    <row r="112" spans="1:13" x14ac:dyDescent="0.2">
      <c r="A112" s="7" t="str">
        <f t="shared" si="7"/>
        <v>2000/7末</v>
      </c>
      <c r="B112" s="7" t="str">
        <f t="shared" si="7"/>
        <v>平成12/7末</v>
      </c>
      <c r="C112" s="14">
        <v>110</v>
      </c>
      <c r="D112" s="14">
        <v>112</v>
      </c>
      <c r="E112" s="15" t="s">
        <v>152</v>
      </c>
      <c r="F112" s="14">
        <v>103</v>
      </c>
      <c r="G112" s="14"/>
      <c r="H112" s="14">
        <v>105</v>
      </c>
      <c r="I112" s="14"/>
      <c r="J112" s="14">
        <v>208</v>
      </c>
      <c r="K112" s="14"/>
      <c r="L112" s="14">
        <v>55</v>
      </c>
      <c r="M112" s="8" t="s">
        <v>305</v>
      </c>
    </row>
    <row r="113" spans="1:13" x14ac:dyDescent="0.2">
      <c r="A113" s="9" t="str">
        <f t="shared" si="7"/>
        <v>2000/7末</v>
      </c>
      <c r="B113" s="9" t="str">
        <f t="shared" si="7"/>
        <v>平成12/7末</v>
      </c>
      <c r="C113" s="16">
        <v>111</v>
      </c>
      <c r="D113" s="16">
        <v>113</v>
      </c>
      <c r="E113" s="17" t="s">
        <v>623</v>
      </c>
      <c r="F113" s="16">
        <v>65</v>
      </c>
      <c r="G113" s="16"/>
      <c r="H113" s="16">
        <v>86</v>
      </c>
      <c r="I113" s="16"/>
      <c r="J113" s="16">
        <v>151</v>
      </c>
      <c r="K113" s="16"/>
      <c r="L113" s="16">
        <v>44</v>
      </c>
      <c r="M113" s="6" t="s">
        <v>305</v>
      </c>
    </row>
    <row r="114" spans="1:13" x14ac:dyDescent="0.2">
      <c r="A114" s="7" t="str">
        <f t="shared" si="7"/>
        <v>2000/7末</v>
      </c>
      <c r="B114" s="7" t="str">
        <f t="shared" si="7"/>
        <v>平成12/7末</v>
      </c>
      <c r="C114" s="14">
        <v>112</v>
      </c>
      <c r="D114" s="14">
        <v>114</v>
      </c>
      <c r="E114" s="15" t="s">
        <v>153</v>
      </c>
      <c r="F114" s="14">
        <v>255</v>
      </c>
      <c r="G114" s="14"/>
      <c r="H114" s="14">
        <v>248</v>
      </c>
      <c r="I114" s="14"/>
      <c r="J114" s="14">
        <v>503</v>
      </c>
      <c r="K114" s="14"/>
      <c r="L114" s="14">
        <v>149</v>
      </c>
      <c r="M114" s="8" t="s">
        <v>305</v>
      </c>
    </row>
    <row r="115" spans="1:13" x14ac:dyDescent="0.2">
      <c r="A115" s="9" t="str">
        <f t="shared" si="7"/>
        <v>2000/7末</v>
      </c>
      <c r="B115" s="9" t="str">
        <f t="shared" si="7"/>
        <v>平成12/7末</v>
      </c>
      <c r="C115" s="16">
        <v>113</v>
      </c>
      <c r="D115" s="16">
        <v>115</v>
      </c>
      <c r="E115" s="17" t="s">
        <v>154</v>
      </c>
      <c r="F115" s="16">
        <v>500</v>
      </c>
      <c r="G115" s="16"/>
      <c r="H115" s="16">
        <v>506</v>
      </c>
      <c r="I115" s="16"/>
      <c r="J115" s="16">
        <v>1006</v>
      </c>
      <c r="K115" s="16"/>
      <c r="L115" s="16">
        <v>332</v>
      </c>
      <c r="M115" s="6" t="s">
        <v>305</v>
      </c>
    </row>
    <row r="116" spans="1:13" x14ac:dyDescent="0.2">
      <c r="A116" s="7" t="str">
        <f t="shared" si="7"/>
        <v>2000/7末</v>
      </c>
      <c r="B116" s="7" t="str">
        <f t="shared" si="7"/>
        <v>平成12/7末</v>
      </c>
      <c r="C116" s="14">
        <v>114</v>
      </c>
      <c r="D116" s="14">
        <v>116</v>
      </c>
      <c r="E116" s="15" t="s">
        <v>155</v>
      </c>
      <c r="F116" s="14">
        <v>18</v>
      </c>
      <c r="G116" s="14"/>
      <c r="H116" s="14">
        <v>2</v>
      </c>
      <c r="I116" s="14"/>
      <c r="J116" s="14">
        <v>20</v>
      </c>
      <c r="K116" s="14"/>
      <c r="L116" s="14">
        <v>17</v>
      </c>
      <c r="M116" s="8" t="s">
        <v>305</v>
      </c>
    </row>
    <row r="117" spans="1:13" x14ac:dyDescent="0.2">
      <c r="A117" s="9" t="str">
        <f t="shared" ref="A117:B132" si="8">A116</f>
        <v>2000/7末</v>
      </c>
      <c r="B117" s="9" t="str">
        <f t="shared" si="8"/>
        <v>平成12/7末</v>
      </c>
      <c r="C117" s="16">
        <v>115</v>
      </c>
      <c r="D117" s="16">
        <v>117</v>
      </c>
      <c r="E117" s="17" t="s">
        <v>156</v>
      </c>
      <c r="F117" s="16">
        <v>0</v>
      </c>
      <c r="G117" s="16"/>
      <c r="H117" s="16">
        <v>0</v>
      </c>
      <c r="I117" s="16"/>
      <c r="J117" s="16">
        <v>0</v>
      </c>
      <c r="K117" s="16"/>
      <c r="L117" s="16">
        <v>0</v>
      </c>
      <c r="M117" s="6" t="s">
        <v>305</v>
      </c>
    </row>
    <row r="118" spans="1:13" x14ac:dyDescent="0.2">
      <c r="A118" s="7" t="str">
        <f t="shared" si="8"/>
        <v>2000/7末</v>
      </c>
      <c r="B118" s="7" t="str">
        <f t="shared" si="8"/>
        <v>平成12/7末</v>
      </c>
      <c r="C118" s="14">
        <v>116</v>
      </c>
      <c r="D118" s="14">
        <v>118</v>
      </c>
      <c r="E118" s="15" t="s">
        <v>157</v>
      </c>
      <c r="F118" s="14">
        <v>262</v>
      </c>
      <c r="G118" s="14"/>
      <c r="H118" s="14">
        <v>241</v>
      </c>
      <c r="I118" s="14"/>
      <c r="J118" s="14">
        <v>503</v>
      </c>
      <c r="K118" s="14"/>
      <c r="L118" s="14">
        <v>148</v>
      </c>
      <c r="M118" s="8" t="s">
        <v>305</v>
      </c>
    </row>
    <row r="119" spans="1:13" x14ac:dyDescent="0.2">
      <c r="A119" s="9" t="str">
        <f t="shared" si="8"/>
        <v>2000/7末</v>
      </c>
      <c r="B119" s="9" t="str">
        <f t="shared" si="8"/>
        <v>平成12/7末</v>
      </c>
      <c r="C119" s="16">
        <v>117</v>
      </c>
      <c r="D119" s="16">
        <v>119</v>
      </c>
      <c r="E119" s="17" t="s">
        <v>158</v>
      </c>
      <c r="F119" s="16">
        <v>1</v>
      </c>
      <c r="G119" s="16"/>
      <c r="H119" s="16">
        <v>1</v>
      </c>
      <c r="I119" s="16"/>
      <c r="J119" s="16">
        <v>2</v>
      </c>
      <c r="K119" s="16"/>
      <c r="L119" s="16">
        <v>1</v>
      </c>
      <c r="M119" s="6" t="s">
        <v>305</v>
      </c>
    </row>
    <row r="120" spans="1:13" x14ac:dyDescent="0.2">
      <c r="A120" s="7" t="str">
        <f t="shared" si="8"/>
        <v>2000/7末</v>
      </c>
      <c r="B120" s="7" t="str">
        <f t="shared" si="8"/>
        <v>平成12/7末</v>
      </c>
      <c r="C120" s="14">
        <v>118</v>
      </c>
      <c r="D120" s="14">
        <v>122</v>
      </c>
      <c r="E120" s="15" t="s">
        <v>159</v>
      </c>
      <c r="F120" s="14">
        <v>61</v>
      </c>
      <c r="G120" s="14"/>
      <c r="H120" s="14">
        <v>72</v>
      </c>
      <c r="I120" s="14"/>
      <c r="J120" s="14">
        <v>133</v>
      </c>
      <c r="K120" s="14"/>
      <c r="L120" s="14">
        <v>33</v>
      </c>
      <c r="M120" s="8" t="s">
        <v>305</v>
      </c>
    </row>
    <row r="121" spans="1:13" x14ac:dyDescent="0.2">
      <c r="A121" s="9" t="str">
        <f t="shared" si="8"/>
        <v>2000/7末</v>
      </c>
      <c r="B121" s="9" t="str">
        <f t="shared" si="8"/>
        <v>平成12/7末</v>
      </c>
      <c r="C121" s="16">
        <v>119</v>
      </c>
      <c r="D121" s="16">
        <v>123</v>
      </c>
      <c r="E121" s="17" t="s">
        <v>160</v>
      </c>
      <c r="F121" s="16">
        <v>412</v>
      </c>
      <c r="G121" s="16"/>
      <c r="H121" s="16">
        <v>411</v>
      </c>
      <c r="I121" s="16"/>
      <c r="J121" s="16">
        <v>823</v>
      </c>
      <c r="K121" s="16"/>
      <c r="L121" s="16">
        <v>246</v>
      </c>
      <c r="M121" s="6" t="s">
        <v>305</v>
      </c>
    </row>
    <row r="122" spans="1:13" x14ac:dyDescent="0.2">
      <c r="A122" s="7" t="str">
        <f t="shared" si="8"/>
        <v>2000/7末</v>
      </c>
      <c r="B122" s="7" t="str">
        <f t="shared" si="8"/>
        <v>平成12/7末</v>
      </c>
      <c r="C122" s="14">
        <v>120</v>
      </c>
      <c r="D122" s="14">
        <v>124</v>
      </c>
      <c r="E122" s="15" t="s">
        <v>161</v>
      </c>
      <c r="F122" s="14">
        <v>157</v>
      </c>
      <c r="G122" s="14"/>
      <c r="H122" s="14">
        <v>180</v>
      </c>
      <c r="I122" s="14"/>
      <c r="J122" s="14">
        <v>337</v>
      </c>
      <c r="K122" s="14"/>
      <c r="L122" s="14">
        <v>100</v>
      </c>
      <c r="M122" s="8" t="s">
        <v>305</v>
      </c>
    </row>
    <row r="123" spans="1:13" x14ac:dyDescent="0.2">
      <c r="A123" s="9" t="str">
        <f t="shared" si="8"/>
        <v>2000/7末</v>
      </c>
      <c r="B123" s="9" t="str">
        <f t="shared" si="8"/>
        <v>平成12/7末</v>
      </c>
      <c r="C123" s="16">
        <v>121</v>
      </c>
      <c r="D123" s="16">
        <v>125</v>
      </c>
      <c r="E123" s="17" t="s">
        <v>683</v>
      </c>
      <c r="F123" s="16">
        <v>319</v>
      </c>
      <c r="G123" s="16"/>
      <c r="H123" s="16">
        <v>322</v>
      </c>
      <c r="I123" s="16"/>
      <c r="J123" s="16">
        <v>641</v>
      </c>
      <c r="K123" s="16"/>
      <c r="L123" s="16">
        <v>185</v>
      </c>
      <c r="M123" s="6" t="s">
        <v>305</v>
      </c>
    </row>
    <row r="124" spans="1:13" x14ac:dyDescent="0.2">
      <c r="A124" s="7" t="str">
        <f t="shared" si="8"/>
        <v>2000/7末</v>
      </c>
      <c r="B124" s="7" t="str">
        <f t="shared" si="8"/>
        <v>平成12/7末</v>
      </c>
      <c r="C124" s="14">
        <v>122</v>
      </c>
      <c r="D124" s="14">
        <v>126</v>
      </c>
      <c r="E124" s="15" t="s">
        <v>163</v>
      </c>
      <c r="F124" s="14">
        <v>122</v>
      </c>
      <c r="G124" s="14"/>
      <c r="H124" s="14">
        <v>141</v>
      </c>
      <c r="I124" s="14"/>
      <c r="J124" s="14">
        <v>263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2000/7末</v>
      </c>
      <c r="B125" s="9" t="str">
        <f t="shared" si="8"/>
        <v>平成12/7末</v>
      </c>
      <c r="C125" s="16">
        <v>123</v>
      </c>
      <c r="D125" s="16">
        <v>127</v>
      </c>
      <c r="E125" s="17" t="s">
        <v>164</v>
      </c>
      <c r="F125" s="16">
        <v>35</v>
      </c>
      <c r="G125" s="16"/>
      <c r="H125" s="16">
        <v>43</v>
      </c>
      <c r="I125" s="16"/>
      <c r="J125" s="16">
        <v>78</v>
      </c>
      <c r="K125" s="16"/>
      <c r="L125" s="16">
        <v>20</v>
      </c>
      <c r="M125" s="6" t="s">
        <v>305</v>
      </c>
    </row>
    <row r="126" spans="1:13" x14ac:dyDescent="0.2">
      <c r="A126" s="7" t="str">
        <f t="shared" si="8"/>
        <v>2000/7末</v>
      </c>
      <c r="B126" s="7" t="str">
        <f t="shared" si="8"/>
        <v>平成12/7末</v>
      </c>
      <c r="C126" s="14">
        <v>124</v>
      </c>
      <c r="D126" s="14">
        <v>128</v>
      </c>
      <c r="E126" s="15" t="s">
        <v>165</v>
      </c>
      <c r="F126" s="14">
        <v>127</v>
      </c>
      <c r="G126" s="14"/>
      <c r="H126" s="14">
        <v>137</v>
      </c>
      <c r="I126" s="14"/>
      <c r="J126" s="14">
        <v>264</v>
      </c>
      <c r="K126" s="14"/>
      <c r="L126" s="14">
        <v>64</v>
      </c>
      <c r="M126" s="8" t="s">
        <v>305</v>
      </c>
    </row>
    <row r="127" spans="1:13" x14ac:dyDescent="0.2">
      <c r="A127" s="9" t="str">
        <f t="shared" si="8"/>
        <v>2000/7末</v>
      </c>
      <c r="B127" s="9" t="str">
        <f t="shared" si="8"/>
        <v>平成12/7末</v>
      </c>
      <c r="C127" s="16">
        <v>125</v>
      </c>
      <c r="D127" s="16">
        <v>129</v>
      </c>
      <c r="E127" s="17" t="s">
        <v>166</v>
      </c>
      <c r="F127" s="16">
        <v>95</v>
      </c>
      <c r="G127" s="16"/>
      <c r="H127" s="16">
        <v>106</v>
      </c>
      <c r="I127" s="16"/>
      <c r="J127" s="16">
        <v>201</v>
      </c>
      <c r="K127" s="16"/>
      <c r="L127" s="16">
        <v>49</v>
      </c>
      <c r="M127" s="6" t="s">
        <v>305</v>
      </c>
    </row>
    <row r="128" spans="1:13" x14ac:dyDescent="0.2">
      <c r="A128" s="7" t="str">
        <f t="shared" si="8"/>
        <v>2000/7末</v>
      </c>
      <c r="B128" s="7" t="str">
        <f t="shared" si="8"/>
        <v>平成12/7末</v>
      </c>
      <c r="C128" s="14">
        <v>126</v>
      </c>
      <c r="D128" s="14">
        <v>150</v>
      </c>
      <c r="E128" s="15" t="s">
        <v>169</v>
      </c>
      <c r="F128" s="14">
        <v>205</v>
      </c>
      <c r="G128" s="14"/>
      <c r="H128" s="14">
        <v>216</v>
      </c>
      <c r="I128" s="14"/>
      <c r="J128" s="14">
        <v>421</v>
      </c>
      <c r="K128" s="14"/>
      <c r="L128" s="14">
        <v>105</v>
      </c>
      <c r="M128" s="8" t="s">
        <v>306</v>
      </c>
    </row>
    <row r="129" spans="1:13" x14ac:dyDescent="0.2">
      <c r="A129" s="9" t="str">
        <f t="shared" si="8"/>
        <v>2000/7末</v>
      </c>
      <c r="B129" s="9" t="str">
        <f t="shared" si="8"/>
        <v>平成12/7末</v>
      </c>
      <c r="C129" s="16">
        <v>127</v>
      </c>
      <c r="D129" s="16">
        <v>151</v>
      </c>
      <c r="E129" s="17" t="s">
        <v>170</v>
      </c>
      <c r="F129" s="16">
        <v>402</v>
      </c>
      <c r="G129" s="16"/>
      <c r="H129" s="16">
        <v>402</v>
      </c>
      <c r="I129" s="16"/>
      <c r="J129" s="16">
        <v>804</v>
      </c>
      <c r="K129" s="16"/>
      <c r="L129" s="16">
        <v>225</v>
      </c>
      <c r="M129" s="6" t="s">
        <v>306</v>
      </c>
    </row>
    <row r="130" spans="1:13" x14ac:dyDescent="0.2">
      <c r="A130" s="7" t="str">
        <f t="shared" si="8"/>
        <v>2000/7末</v>
      </c>
      <c r="B130" s="7" t="str">
        <f t="shared" si="8"/>
        <v>平成12/7末</v>
      </c>
      <c r="C130" s="14">
        <v>128</v>
      </c>
      <c r="D130" s="14">
        <v>152</v>
      </c>
      <c r="E130" s="15" t="s">
        <v>171</v>
      </c>
      <c r="F130" s="14">
        <v>406</v>
      </c>
      <c r="G130" s="14"/>
      <c r="H130" s="14">
        <v>429</v>
      </c>
      <c r="I130" s="14"/>
      <c r="J130" s="14">
        <v>835</v>
      </c>
      <c r="K130" s="14"/>
      <c r="L130" s="14">
        <v>224</v>
      </c>
      <c r="M130" s="8" t="s">
        <v>306</v>
      </c>
    </row>
    <row r="131" spans="1:13" x14ac:dyDescent="0.2">
      <c r="A131" s="9" t="str">
        <f t="shared" si="8"/>
        <v>2000/7末</v>
      </c>
      <c r="B131" s="9" t="str">
        <f t="shared" si="8"/>
        <v>平成12/7末</v>
      </c>
      <c r="C131" s="16">
        <v>129</v>
      </c>
      <c r="D131" s="16">
        <v>153</v>
      </c>
      <c r="E131" s="17" t="s">
        <v>172</v>
      </c>
      <c r="F131" s="16">
        <v>183</v>
      </c>
      <c r="G131" s="16"/>
      <c r="H131" s="16">
        <v>187</v>
      </c>
      <c r="I131" s="16"/>
      <c r="J131" s="16">
        <v>370</v>
      </c>
      <c r="K131" s="16"/>
      <c r="L131" s="16">
        <v>106</v>
      </c>
      <c r="M131" s="6" t="s">
        <v>306</v>
      </c>
    </row>
    <row r="132" spans="1:13" x14ac:dyDescent="0.2">
      <c r="A132" s="7" t="str">
        <f t="shared" si="8"/>
        <v>2000/7末</v>
      </c>
      <c r="B132" s="7" t="str">
        <f t="shared" si="8"/>
        <v>平成12/7末</v>
      </c>
      <c r="C132" s="14">
        <v>130</v>
      </c>
      <c r="D132" s="14">
        <v>154</v>
      </c>
      <c r="E132" s="15" t="s">
        <v>173</v>
      </c>
      <c r="F132" s="14">
        <v>170</v>
      </c>
      <c r="G132" s="14"/>
      <c r="H132" s="14">
        <v>186</v>
      </c>
      <c r="I132" s="14"/>
      <c r="J132" s="14">
        <v>356</v>
      </c>
      <c r="K132" s="14"/>
      <c r="L132" s="14">
        <v>90</v>
      </c>
      <c r="M132" s="8" t="s">
        <v>306</v>
      </c>
    </row>
    <row r="133" spans="1:13" x14ac:dyDescent="0.2">
      <c r="A133" s="9" t="str">
        <f t="shared" ref="A133:B148" si="9">A132</f>
        <v>2000/7末</v>
      </c>
      <c r="B133" s="9" t="str">
        <f t="shared" si="9"/>
        <v>平成12/7末</v>
      </c>
      <c r="C133" s="16">
        <v>131</v>
      </c>
      <c r="D133" s="16">
        <v>155</v>
      </c>
      <c r="E133" s="17" t="s">
        <v>174</v>
      </c>
      <c r="F133" s="16">
        <v>135</v>
      </c>
      <c r="G133" s="16"/>
      <c r="H133" s="16">
        <v>131</v>
      </c>
      <c r="I133" s="16"/>
      <c r="J133" s="16">
        <v>266</v>
      </c>
      <c r="K133" s="16"/>
      <c r="L133" s="16">
        <v>86</v>
      </c>
      <c r="M133" s="6" t="s">
        <v>306</v>
      </c>
    </row>
    <row r="134" spans="1:13" x14ac:dyDescent="0.2">
      <c r="A134" s="7" t="str">
        <f t="shared" si="9"/>
        <v>2000/7末</v>
      </c>
      <c r="B134" s="7" t="str">
        <f t="shared" si="9"/>
        <v>平成12/7末</v>
      </c>
      <c r="C134" s="14">
        <v>132</v>
      </c>
      <c r="D134" s="14">
        <v>157</v>
      </c>
      <c r="E134" s="15" t="s">
        <v>175</v>
      </c>
      <c r="F134" s="14">
        <v>99</v>
      </c>
      <c r="G134" s="14"/>
      <c r="H134" s="14">
        <v>99</v>
      </c>
      <c r="I134" s="14"/>
      <c r="J134" s="14">
        <v>198</v>
      </c>
      <c r="K134" s="14"/>
      <c r="L134" s="14">
        <v>189</v>
      </c>
      <c r="M134" s="8" t="s">
        <v>306</v>
      </c>
    </row>
    <row r="135" spans="1:13" x14ac:dyDescent="0.2">
      <c r="A135" s="9" t="str">
        <f t="shared" si="9"/>
        <v>2000/7末</v>
      </c>
      <c r="B135" s="9" t="str">
        <f t="shared" si="9"/>
        <v>平成12/7末</v>
      </c>
      <c r="C135" s="16">
        <v>133</v>
      </c>
      <c r="D135" s="16">
        <v>158</v>
      </c>
      <c r="E135" s="17" t="s">
        <v>176</v>
      </c>
      <c r="F135" s="16">
        <v>19</v>
      </c>
      <c r="G135" s="16"/>
      <c r="H135" s="16">
        <v>81</v>
      </c>
      <c r="I135" s="16"/>
      <c r="J135" s="16">
        <v>100</v>
      </c>
      <c r="K135" s="16"/>
      <c r="L135" s="16">
        <v>100</v>
      </c>
      <c r="M135" s="6" t="s">
        <v>306</v>
      </c>
    </row>
    <row r="136" spans="1:13" x14ac:dyDescent="0.2">
      <c r="A136" s="7" t="str">
        <f t="shared" si="9"/>
        <v>2000/7末</v>
      </c>
      <c r="B136" s="7" t="str">
        <f t="shared" si="9"/>
        <v>平成12/7末</v>
      </c>
      <c r="C136" s="14">
        <v>134</v>
      </c>
      <c r="D136" s="14">
        <v>159</v>
      </c>
      <c r="E136" s="15" t="s">
        <v>177</v>
      </c>
      <c r="F136" s="14">
        <v>25</v>
      </c>
      <c r="G136" s="14"/>
      <c r="H136" s="14">
        <v>54</v>
      </c>
      <c r="I136" s="14"/>
      <c r="J136" s="14">
        <v>79</v>
      </c>
      <c r="K136" s="14"/>
      <c r="L136" s="14">
        <v>75</v>
      </c>
      <c r="M136" s="8" t="s">
        <v>307</v>
      </c>
    </row>
    <row r="137" spans="1:13" x14ac:dyDescent="0.2">
      <c r="A137" s="9" t="str">
        <f t="shared" si="9"/>
        <v>2000/7末</v>
      </c>
      <c r="B137" s="9" t="str">
        <f t="shared" si="9"/>
        <v>平成12/7末</v>
      </c>
      <c r="C137" s="16">
        <v>135</v>
      </c>
      <c r="D137" s="16">
        <v>160</v>
      </c>
      <c r="E137" s="17" t="s">
        <v>624</v>
      </c>
      <c r="F137" s="16">
        <v>108</v>
      </c>
      <c r="G137" s="16"/>
      <c r="H137" s="16">
        <v>93</v>
      </c>
      <c r="I137" s="16"/>
      <c r="J137" s="16">
        <v>201</v>
      </c>
      <c r="K137" s="16"/>
      <c r="L137" s="16">
        <v>86</v>
      </c>
      <c r="M137" s="6" t="s">
        <v>307</v>
      </c>
    </row>
    <row r="138" spans="1:13" x14ac:dyDescent="0.2">
      <c r="A138" s="7" t="str">
        <f t="shared" si="9"/>
        <v>2000/7末</v>
      </c>
      <c r="B138" s="7" t="str">
        <f t="shared" si="9"/>
        <v>平成12/7末</v>
      </c>
      <c r="C138" s="14">
        <v>136</v>
      </c>
      <c r="D138" s="14">
        <v>161</v>
      </c>
      <c r="E138" s="15" t="s">
        <v>178</v>
      </c>
      <c r="F138" s="14">
        <v>175</v>
      </c>
      <c r="G138" s="14"/>
      <c r="H138" s="14">
        <v>172</v>
      </c>
      <c r="I138" s="14"/>
      <c r="J138" s="14">
        <v>347</v>
      </c>
      <c r="K138" s="14"/>
      <c r="L138" s="14">
        <v>118</v>
      </c>
      <c r="M138" s="8" t="s">
        <v>307</v>
      </c>
    </row>
    <row r="139" spans="1:13" x14ac:dyDescent="0.2">
      <c r="A139" s="9" t="str">
        <f t="shared" si="9"/>
        <v>2000/7末</v>
      </c>
      <c r="B139" s="9" t="str">
        <f t="shared" si="9"/>
        <v>平成12/7末</v>
      </c>
      <c r="C139" s="16">
        <v>137</v>
      </c>
      <c r="D139" s="16">
        <v>162</v>
      </c>
      <c r="E139" s="17" t="s">
        <v>179</v>
      </c>
      <c r="F139" s="16">
        <v>111</v>
      </c>
      <c r="G139" s="16"/>
      <c r="H139" s="16">
        <v>99</v>
      </c>
      <c r="I139" s="16"/>
      <c r="J139" s="16">
        <v>210</v>
      </c>
      <c r="K139" s="16"/>
      <c r="L139" s="16">
        <v>76</v>
      </c>
      <c r="M139" s="6" t="s">
        <v>307</v>
      </c>
    </row>
    <row r="140" spans="1:13" x14ac:dyDescent="0.2">
      <c r="A140" s="7" t="str">
        <f t="shared" si="9"/>
        <v>2000/7末</v>
      </c>
      <c r="B140" s="7" t="str">
        <f t="shared" si="9"/>
        <v>平成12/7末</v>
      </c>
      <c r="C140" s="14">
        <v>138</v>
      </c>
      <c r="D140" s="14">
        <v>163</v>
      </c>
      <c r="E140" s="15" t="s">
        <v>180</v>
      </c>
      <c r="F140" s="14">
        <v>61</v>
      </c>
      <c r="G140" s="14"/>
      <c r="H140" s="14">
        <v>62</v>
      </c>
      <c r="I140" s="14"/>
      <c r="J140" s="14">
        <v>123</v>
      </c>
      <c r="K140" s="14"/>
      <c r="L140" s="14">
        <v>38</v>
      </c>
      <c r="M140" s="8" t="s">
        <v>307</v>
      </c>
    </row>
    <row r="141" spans="1:13" x14ac:dyDescent="0.2">
      <c r="A141" s="9" t="str">
        <f t="shared" si="9"/>
        <v>2000/7末</v>
      </c>
      <c r="B141" s="9" t="str">
        <f t="shared" si="9"/>
        <v>平成12/7末</v>
      </c>
      <c r="C141" s="16">
        <v>139</v>
      </c>
      <c r="D141" s="16">
        <v>164</v>
      </c>
      <c r="E141" s="17" t="s">
        <v>181</v>
      </c>
      <c r="F141" s="16">
        <v>92</v>
      </c>
      <c r="G141" s="16"/>
      <c r="H141" s="16">
        <v>104</v>
      </c>
      <c r="I141" s="16"/>
      <c r="J141" s="16">
        <v>196</v>
      </c>
      <c r="K141" s="16"/>
      <c r="L141" s="16">
        <v>57</v>
      </c>
      <c r="M141" s="6" t="s">
        <v>307</v>
      </c>
    </row>
    <row r="142" spans="1:13" x14ac:dyDescent="0.2">
      <c r="A142" s="7" t="str">
        <f t="shared" si="9"/>
        <v>2000/7末</v>
      </c>
      <c r="B142" s="7" t="str">
        <f t="shared" si="9"/>
        <v>平成12/7末</v>
      </c>
      <c r="C142" s="14">
        <v>140</v>
      </c>
      <c r="D142" s="14">
        <v>165</v>
      </c>
      <c r="E142" s="15" t="s">
        <v>182</v>
      </c>
      <c r="F142" s="14">
        <v>70</v>
      </c>
      <c r="G142" s="14"/>
      <c r="H142" s="14">
        <v>77</v>
      </c>
      <c r="I142" s="14"/>
      <c r="J142" s="14">
        <v>147</v>
      </c>
      <c r="K142" s="14"/>
      <c r="L142" s="14">
        <v>42</v>
      </c>
      <c r="M142" s="8" t="s">
        <v>307</v>
      </c>
    </row>
    <row r="143" spans="1:13" x14ac:dyDescent="0.2">
      <c r="A143" s="9" t="str">
        <f t="shared" si="9"/>
        <v>2000/7末</v>
      </c>
      <c r="B143" s="9" t="str">
        <f t="shared" si="9"/>
        <v>平成12/7末</v>
      </c>
      <c r="C143" s="16">
        <v>141</v>
      </c>
      <c r="D143" s="16">
        <v>166</v>
      </c>
      <c r="E143" s="17" t="s">
        <v>183</v>
      </c>
      <c r="F143" s="16">
        <v>183</v>
      </c>
      <c r="G143" s="16"/>
      <c r="H143" s="16">
        <v>204</v>
      </c>
      <c r="I143" s="16"/>
      <c r="J143" s="16">
        <v>387</v>
      </c>
      <c r="K143" s="16"/>
      <c r="L143" s="16">
        <v>107</v>
      </c>
      <c r="M143" s="6" t="s">
        <v>307</v>
      </c>
    </row>
    <row r="144" spans="1:13" x14ac:dyDescent="0.2">
      <c r="A144" s="7" t="str">
        <f t="shared" si="9"/>
        <v>2000/7末</v>
      </c>
      <c r="B144" s="7" t="str">
        <f t="shared" si="9"/>
        <v>平成12/7末</v>
      </c>
      <c r="C144" s="14">
        <v>142</v>
      </c>
      <c r="D144" s="14">
        <v>167</v>
      </c>
      <c r="E144" s="15" t="s">
        <v>184</v>
      </c>
      <c r="F144" s="14">
        <v>206</v>
      </c>
      <c r="G144" s="14"/>
      <c r="H144" s="14">
        <v>205</v>
      </c>
      <c r="I144" s="14"/>
      <c r="J144" s="14">
        <v>411</v>
      </c>
      <c r="K144" s="14"/>
      <c r="L144" s="14">
        <v>120</v>
      </c>
      <c r="M144" s="8" t="s">
        <v>307</v>
      </c>
    </row>
    <row r="145" spans="1:13" x14ac:dyDescent="0.2">
      <c r="A145" s="9" t="str">
        <f t="shared" si="9"/>
        <v>2000/7末</v>
      </c>
      <c r="B145" s="9" t="str">
        <f t="shared" si="9"/>
        <v>平成12/7末</v>
      </c>
      <c r="C145" s="16">
        <v>143</v>
      </c>
      <c r="D145" s="16">
        <v>168</v>
      </c>
      <c r="E145" s="17" t="s">
        <v>185</v>
      </c>
      <c r="F145" s="16">
        <v>339</v>
      </c>
      <c r="G145" s="16"/>
      <c r="H145" s="16">
        <v>311</v>
      </c>
      <c r="I145" s="16"/>
      <c r="J145" s="16">
        <v>650</v>
      </c>
      <c r="K145" s="16"/>
      <c r="L145" s="16">
        <v>221</v>
      </c>
      <c r="M145" s="6" t="s">
        <v>307</v>
      </c>
    </row>
    <row r="146" spans="1:13" x14ac:dyDescent="0.2">
      <c r="A146" s="7" t="str">
        <f t="shared" si="9"/>
        <v>2000/7末</v>
      </c>
      <c r="B146" s="7" t="str">
        <f t="shared" si="9"/>
        <v>平成12/7末</v>
      </c>
      <c r="C146" s="14">
        <v>144</v>
      </c>
      <c r="D146" s="14">
        <v>169</v>
      </c>
      <c r="E146" s="15" t="s">
        <v>186</v>
      </c>
      <c r="F146" s="14">
        <v>188</v>
      </c>
      <c r="G146" s="14"/>
      <c r="H146" s="14">
        <v>203</v>
      </c>
      <c r="I146" s="14"/>
      <c r="J146" s="14">
        <v>391</v>
      </c>
      <c r="K146" s="14"/>
      <c r="L146" s="14">
        <v>124</v>
      </c>
      <c r="M146" s="8" t="s">
        <v>307</v>
      </c>
    </row>
    <row r="147" spans="1:13" x14ac:dyDescent="0.2">
      <c r="A147" s="9" t="str">
        <f t="shared" si="9"/>
        <v>2000/7末</v>
      </c>
      <c r="B147" s="9" t="str">
        <f t="shared" si="9"/>
        <v>平成12/7末</v>
      </c>
      <c r="C147" s="16">
        <v>145</v>
      </c>
      <c r="D147" s="16">
        <v>170</v>
      </c>
      <c r="E147" s="17" t="s">
        <v>187</v>
      </c>
      <c r="F147" s="16">
        <v>541</v>
      </c>
      <c r="G147" s="16"/>
      <c r="H147" s="16">
        <v>566</v>
      </c>
      <c r="I147" s="16"/>
      <c r="J147" s="16">
        <v>1107</v>
      </c>
      <c r="K147" s="16"/>
      <c r="L147" s="16">
        <v>313</v>
      </c>
      <c r="M147" s="6" t="s">
        <v>307</v>
      </c>
    </row>
    <row r="148" spans="1:13" x14ac:dyDescent="0.2">
      <c r="A148" s="7" t="str">
        <f t="shared" si="9"/>
        <v>2000/7末</v>
      </c>
      <c r="B148" s="7" t="str">
        <f t="shared" si="9"/>
        <v>平成12/7末</v>
      </c>
      <c r="C148" s="14">
        <v>146</v>
      </c>
      <c r="D148" s="14">
        <v>171</v>
      </c>
      <c r="E148" s="15" t="s">
        <v>188</v>
      </c>
      <c r="F148" s="14">
        <v>331</v>
      </c>
      <c r="G148" s="14"/>
      <c r="H148" s="14">
        <v>337</v>
      </c>
      <c r="I148" s="14"/>
      <c r="J148" s="14">
        <v>668</v>
      </c>
      <c r="K148" s="14"/>
      <c r="L148" s="14">
        <v>176</v>
      </c>
      <c r="M148" s="8" t="s">
        <v>307</v>
      </c>
    </row>
    <row r="149" spans="1:13" x14ac:dyDescent="0.2">
      <c r="A149" s="9" t="str">
        <f t="shared" ref="A149:B164" si="10">A148</f>
        <v>2000/7末</v>
      </c>
      <c r="B149" s="9" t="str">
        <f t="shared" si="10"/>
        <v>平成12/7末</v>
      </c>
      <c r="C149" s="16">
        <v>147</v>
      </c>
      <c r="D149" s="16">
        <v>172</v>
      </c>
      <c r="E149" s="17" t="s">
        <v>189</v>
      </c>
      <c r="F149" s="16">
        <v>502</v>
      </c>
      <c r="G149" s="16"/>
      <c r="H149" s="16">
        <v>475</v>
      </c>
      <c r="I149" s="16"/>
      <c r="J149" s="16">
        <v>977</v>
      </c>
      <c r="K149" s="16"/>
      <c r="L149" s="16">
        <v>304</v>
      </c>
      <c r="M149" s="6" t="s">
        <v>307</v>
      </c>
    </row>
    <row r="150" spans="1:13" x14ac:dyDescent="0.2">
      <c r="A150" s="7" t="str">
        <f t="shared" si="10"/>
        <v>2000/7末</v>
      </c>
      <c r="B150" s="7" t="str">
        <f t="shared" si="10"/>
        <v>平成12/7末</v>
      </c>
      <c r="C150" s="14">
        <v>148</v>
      </c>
      <c r="D150" s="14">
        <v>173</v>
      </c>
      <c r="E150" s="15" t="s">
        <v>190</v>
      </c>
      <c r="F150" s="14">
        <v>307</v>
      </c>
      <c r="G150" s="14"/>
      <c r="H150" s="14">
        <v>295</v>
      </c>
      <c r="I150" s="14"/>
      <c r="J150" s="14">
        <v>602</v>
      </c>
      <c r="K150" s="14"/>
      <c r="L150" s="14">
        <v>174</v>
      </c>
      <c r="M150" s="8" t="s">
        <v>307</v>
      </c>
    </row>
    <row r="151" spans="1:13" x14ac:dyDescent="0.2">
      <c r="A151" s="9" t="str">
        <f t="shared" si="10"/>
        <v>2000/7末</v>
      </c>
      <c r="B151" s="9" t="str">
        <f t="shared" si="10"/>
        <v>平成12/7末</v>
      </c>
      <c r="C151" s="16">
        <v>149</v>
      </c>
      <c r="D151" s="16">
        <v>174</v>
      </c>
      <c r="E151" s="17" t="s">
        <v>625</v>
      </c>
      <c r="F151" s="16">
        <v>1</v>
      </c>
      <c r="G151" s="16"/>
      <c r="H151" s="16">
        <v>2</v>
      </c>
      <c r="I151" s="16"/>
      <c r="J151" s="16">
        <v>3</v>
      </c>
      <c r="K151" s="16"/>
      <c r="L151" s="16">
        <v>1</v>
      </c>
      <c r="M151" s="6" t="s">
        <v>307</v>
      </c>
    </row>
    <row r="152" spans="1:13" x14ac:dyDescent="0.2">
      <c r="A152" s="7" t="str">
        <f t="shared" si="10"/>
        <v>2000/7末</v>
      </c>
      <c r="B152" s="7" t="str">
        <f t="shared" si="10"/>
        <v>平成12/7末</v>
      </c>
      <c r="C152" s="14">
        <v>150</v>
      </c>
      <c r="D152" s="14">
        <v>175</v>
      </c>
      <c r="E152" s="15" t="s">
        <v>626</v>
      </c>
      <c r="F152" s="14">
        <v>224</v>
      </c>
      <c r="G152" s="14"/>
      <c r="H152" s="14">
        <v>217</v>
      </c>
      <c r="I152" s="14"/>
      <c r="J152" s="14">
        <v>441</v>
      </c>
      <c r="K152" s="14"/>
      <c r="L152" s="14">
        <v>147</v>
      </c>
      <c r="M152" s="8" t="s">
        <v>307</v>
      </c>
    </row>
    <row r="153" spans="1:13" x14ac:dyDescent="0.2">
      <c r="A153" s="9" t="str">
        <f t="shared" si="10"/>
        <v>2000/7末</v>
      </c>
      <c r="B153" s="9" t="str">
        <f t="shared" si="10"/>
        <v>平成12/7末</v>
      </c>
      <c r="C153" s="16">
        <v>151</v>
      </c>
      <c r="D153" s="16">
        <v>176</v>
      </c>
      <c r="E153" s="17" t="s">
        <v>627</v>
      </c>
      <c r="F153" s="16">
        <v>145</v>
      </c>
      <c r="G153" s="16"/>
      <c r="H153" s="16">
        <v>157</v>
      </c>
      <c r="I153" s="16"/>
      <c r="J153" s="16">
        <v>302</v>
      </c>
      <c r="K153" s="16"/>
      <c r="L153" s="16">
        <v>97</v>
      </c>
      <c r="M153" s="6" t="s">
        <v>307</v>
      </c>
    </row>
    <row r="154" spans="1:13" x14ac:dyDescent="0.2">
      <c r="A154" s="7" t="str">
        <f t="shared" si="10"/>
        <v>2000/7末</v>
      </c>
      <c r="B154" s="7" t="str">
        <f t="shared" si="10"/>
        <v>平成12/7末</v>
      </c>
      <c r="C154" s="14">
        <v>152</v>
      </c>
      <c r="D154" s="14">
        <v>177</v>
      </c>
      <c r="E154" s="15" t="s">
        <v>191</v>
      </c>
      <c r="F154" s="14">
        <v>72</v>
      </c>
      <c r="G154" s="14"/>
      <c r="H154" s="14">
        <v>71</v>
      </c>
      <c r="I154" s="14"/>
      <c r="J154" s="14">
        <v>143</v>
      </c>
      <c r="K154" s="14"/>
      <c r="L154" s="14">
        <v>49</v>
      </c>
      <c r="M154" s="8" t="s">
        <v>307</v>
      </c>
    </row>
    <row r="155" spans="1:13" x14ac:dyDescent="0.2">
      <c r="A155" s="9" t="str">
        <f t="shared" si="10"/>
        <v>2000/7末</v>
      </c>
      <c r="B155" s="9" t="str">
        <f t="shared" si="10"/>
        <v>平成12/7末</v>
      </c>
      <c r="C155" s="16">
        <v>153</v>
      </c>
      <c r="D155" s="16">
        <v>178</v>
      </c>
      <c r="E155" s="17" t="s">
        <v>192</v>
      </c>
      <c r="F155" s="16">
        <v>62</v>
      </c>
      <c r="G155" s="16"/>
      <c r="H155" s="16">
        <v>67</v>
      </c>
      <c r="I155" s="16"/>
      <c r="J155" s="16">
        <v>129</v>
      </c>
      <c r="K155" s="16"/>
      <c r="L155" s="16">
        <v>42</v>
      </c>
      <c r="M155" s="6" t="s">
        <v>307</v>
      </c>
    </row>
    <row r="156" spans="1:13" x14ac:dyDescent="0.2">
      <c r="A156" s="7" t="str">
        <f t="shared" si="10"/>
        <v>2000/7末</v>
      </c>
      <c r="B156" s="7" t="str">
        <f t="shared" si="10"/>
        <v>平成12/7末</v>
      </c>
      <c r="C156" s="14">
        <v>154</v>
      </c>
      <c r="D156" s="14">
        <v>179</v>
      </c>
      <c r="E156" s="15" t="s">
        <v>193</v>
      </c>
      <c r="F156" s="14">
        <v>220</v>
      </c>
      <c r="G156" s="14"/>
      <c r="H156" s="14">
        <v>230</v>
      </c>
      <c r="I156" s="14"/>
      <c r="J156" s="14">
        <v>450</v>
      </c>
      <c r="K156" s="14"/>
      <c r="L156" s="14">
        <v>154</v>
      </c>
      <c r="M156" s="8" t="s">
        <v>307</v>
      </c>
    </row>
    <row r="157" spans="1:13" x14ac:dyDescent="0.2">
      <c r="A157" s="9" t="str">
        <f t="shared" si="10"/>
        <v>2000/7末</v>
      </c>
      <c r="B157" s="9" t="str">
        <f t="shared" si="10"/>
        <v>平成12/7末</v>
      </c>
      <c r="C157" s="16">
        <v>155</v>
      </c>
      <c r="D157" s="16">
        <v>180</v>
      </c>
      <c r="E157" s="17" t="s">
        <v>196</v>
      </c>
      <c r="F157" s="16">
        <v>136</v>
      </c>
      <c r="G157" s="16"/>
      <c r="H157" s="16">
        <v>155</v>
      </c>
      <c r="I157" s="16"/>
      <c r="J157" s="16">
        <v>291</v>
      </c>
      <c r="K157" s="16"/>
      <c r="L157" s="16">
        <v>69</v>
      </c>
      <c r="M157" s="6" t="s">
        <v>308</v>
      </c>
    </row>
    <row r="158" spans="1:13" x14ac:dyDescent="0.2">
      <c r="A158" s="7" t="str">
        <f t="shared" si="10"/>
        <v>2000/7末</v>
      </c>
      <c r="B158" s="7" t="str">
        <f t="shared" si="10"/>
        <v>平成12/7末</v>
      </c>
      <c r="C158" s="14">
        <v>156</v>
      </c>
      <c r="D158" s="14">
        <v>181</v>
      </c>
      <c r="E158" s="15" t="s">
        <v>197</v>
      </c>
      <c r="F158" s="14">
        <v>36</v>
      </c>
      <c r="G158" s="14"/>
      <c r="H158" s="14">
        <v>38</v>
      </c>
      <c r="I158" s="14"/>
      <c r="J158" s="14">
        <v>74</v>
      </c>
      <c r="K158" s="14"/>
      <c r="L158" s="14">
        <v>16</v>
      </c>
      <c r="M158" s="8" t="s">
        <v>308</v>
      </c>
    </row>
    <row r="159" spans="1:13" x14ac:dyDescent="0.2">
      <c r="A159" s="9" t="str">
        <f t="shared" si="10"/>
        <v>2000/7末</v>
      </c>
      <c r="B159" s="9" t="str">
        <f t="shared" si="10"/>
        <v>平成12/7末</v>
      </c>
      <c r="C159" s="16">
        <v>157</v>
      </c>
      <c r="D159" s="16">
        <v>182</v>
      </c>
      <c r="E159" s="17" t="s">
        <v>198</v>
      </c>
      <c r="F159" s="16">
        <v>0</v>
      </c>
      <c r="G159" s="16"/>
      <c r="H159" s="16">
        <v>0</v>
      </c>
      <c r="I159" s="16"/>
      <c r="J159" s="16">
        <v>0</v>
      </c>
      <c r="K159" s="16"/>
      <c r="L159" s="16">
        <v>0</v>
      </c>
      <c r="M159" s="6" t="s">
        <v>308</v>
      </c>
    </row>
    <row r="160" spans="1:13" x14ac:dyDescent="0.2">
      <c r="A160" s="7" t="str">
        <f t="shared" si="10"/>
        <v>2000/7末</v>
      </c>
      <c r="B160" s="7" t="str">
        <f t="shared" si="10"/>
        <v>平成12/7末</v>
      </c>
      <c r="C160" s="14">
        <v>158</v>
      </c>
      <c r="D160" s="14">
        <v>183</v>
      </c>
      <c r="E160" s="15" t="s">
        <v>199</v>
      </c>
      <c r="F160" s="14">
        <v>499</v>
      </c>
      <c r="G160" s="14"/>
      <c r="H160" s="14">
        <v>538</v>
      </c>
      <c r="I160" s="14"/>
      <c r="J160" s="14">
        <v>1037</v>
      </c>
      <c r="K160" s="14"/>
      <c r="L160" s="14">
        <v>279</v>
      </c>
      <c r="M160" s="8" t="s">
        <v>308</v>
      </c>
    </row>
    <row r="161" spans="1:13" x14ac:dyDescent="0.2">
      <c r="A161" s="9" t="str">
        <f t="shared" si="10"/>
        <v>2000/7末</v>
      </c>
      <c r="B161" s="9" t="str">
        <f t="shared" si="10"/>
        <v>平成12/7末</v>
      </c>
      <c r="C161" s="16">
        <v>159</v>
      </c>
      <c r="D161" s="16">
        <v>184</v>
      </c>
      <c r="E161" s="17" t="s">
        <v>200</v>
      </c>
      <c r="F161" s="16">
        <v>165</v>
      </c>
      <c r="G161" s="16"/>
      <c r="H161" s="16">
        <v>148</v>
      </c>
      <c r="I161" s="16"/>
      <c r="J161" s="16">
        <v>313</v>
      </c>
      <c r="K161" s="16"/>
      <c r="L161" s="16">
        <v>82</v>
      </c>
      <c r="M161" s="6" t="s">
        <v>308</v>
      </c>
    </row>
    <row r="162" spans="1:13" x14ac:dyDescent="0.2">
      <c r="A162" s="7" t="str">
        <f t="shared" si="10"/>
        <v>2000/7末</v>
      </c>
      <c r="B162" s="7" t="str">
        <f t="shared" si="10"/>
        <v>平成12/7末</v>
      </c>
      <c r="C162" s="14">
        <v>160</v>
      </c>
      <c r="D162" s="14">
        <v>185</v>
      </c>
      <c r="E162" s="15" t="s">
        <v>201</v>
      </c>
      <c r="F162" s="14">
        <v>137</v>
      </c>
      <c r="G162" s="14"/>
      <c r="H162" s="14">
        <v>141</v>
      </c>
      <c r="I162" s="14"/>
      <c r="J162" s="14">
        <v>278</v>
      </c>
      <c r="K162" s="14"/>
      <c r="L162" s="14">
        <v>80</v>
      </c>
      <c r="M162" s="8" t="s">
        <v>308</v>
      </c>
    </row>
    <row r="163" spans="1:13" x14ac:dyDescent="0.2">
      <c r="A163" s="9" t="str">
        <f t="shared" si="10"/>
        <v>2000/7末</v>
      </c>
      <c r="B163" s="9" t="str">
        <f t="shared" si="10"/>
        <v>平成12/7末</v>
      </c>
      <c r="C163" s="16">
        <v>161</v>
      </c>
      <c r="D163" s="16">
        <v>186</v>
      </c>
      <c r="E163" s="17" t="s">
        <v>202</v>
      </c>
      <c r="F163" s="16">
        <v>238</v>
      </c>
      <c r="G163" s="16"/>
      <c r="H163" s="16">
        <v>221</v>
      </c>
      <c r="I163" s="16"/>
      <c r="J163" s="16">
        <v>459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2000/7末</v>
      </c>
      <c r="B164" s="7" t="str">
        <f t="shared" si="10"/>
        <v>平成12/7末</v>
      </c>
      <c r="C164" s="14">
        <v>162</v>
      </c>
      <c r="D164" s="14">
        <v>187</v>
      </c>
      <c r="E164" s="15" t="s">
        <v>203</v>
      </c>
      <c r="F164" s="14">
        <v>208</v>
      </c>
      <c r="G164" s="14"/>
      <c r="H164" s="14">
        <v>193</v>
      </c>
      <c r="I164" s="14"/>
      <c r="J164" s="14">
        <v>401</v>
      </c>
      <c r="K164" s="14"/>
      <c r="L164" s="14">
        <v>135</v>
      </c>
      <c r="M164" s="8" t="s">
        <v>308</v>
      </c>
    </row>
    <row r="165" spans="1:13" x14ac:dyDescent="0.2">
      <c r="A165" s="9" t="str">
        <f t="shared" ref="A165:B180" si="11">A164</f>
        <v>2000/7末</v>
      </c>
      <c r="B165" s="9" t="str">
        <f t="shared" si="11"/>
        <v>平成12/7末</v>
      </c>
      <c r="C165" s="16">
        <v>163</v>
      </c>
      <c r="D165" s="16">
        <v>188</v>
      </c>
      <c r="E165" s="17" t="s">
        <v>204</v>
      </c>
      <c r="F165" s="16">
        <v>228</v>
      </c>
      <c r="G165" s="16"/>
      <c r="H165" s="16">
        <v>204</v>
      </c>
      <c r="I165" s="16"/>
      <c r="J165" s="16">
        <v>432</v>
      </c>
      <c r="K165" s="16"/>
      <c r="L165" s="16">
        <v>140</v>
      </c>
      <c r="M165" s="6" t="s">
        <v>308</v>
      </c>
    </row>
    <row r="166" spans="1:13" x14ac:dyDescent="0.2">
      <c r="A166" s="7" t="str">
        <f t="shared" si="11"/>
        <v>2000/7末</v>
      </c>
      <c r="B166" s="7" t="str">
        <f t="shared" si="11"/>
        <v>平成12/7末</v>
      </c>
      <c r="C166" s="14">
        <v>164</v>
      </c>
      <c r="D166" s="14">
        <v>189</v>
      </c>
      <c r="E166" s="15" t="s">
        <v>205</v>
      </c>
      <c r="F166" s="14">
        <v>88</v>
      </c>
      <c r="G166" s="14"/>
      <c r="H166" s="14">
        <v>88</v>
      </c>
      <c r="I166" s="14"/>
      <c r="J166" s="14">
        <v>176</v>
      </c>
      <c r="K166" s="14"/>
      <c r="L166" s="14">
        <v>50</v>
      </c>
      <c r="M166" s="8" t="s">
        <v>308</v>
      </c>
    </row>
    <row r="167" spans="1:13" x14ac:dyDescent="0.2">
      <c r="A167" s="9" t="str">
        <f t="shared" si="11"/>
        <v>2000/7末</v>
      </c>
      <c r="B167" s="9" t="str">
        <f t="shared" si="11"/>
        <v>平成12/7末</v>
      </c>
      <c r="C167" s="16">
        <v>165</v>
      </c>
      <c r="D167" s="16">
        <v>190</v>
      </c>
      <c r="E167" s="17" t="s">
        <v>206</v>
      </c>
      <c r="F167" s="16">
        <v>175</v>
      </c>
      <c r="G167" s="16"/>
      <c r="H167" s="16">
        <v>166</v>
      </c>
      <c r="I167" s="16"/>
      <c r="J167" s="16">
        <v>341</v>
      </c>
      <c r="K167" s="16"/>
      <c r="L167" s="16">
        <v>109</v>
      </c>
      <c r="M167" s="6" t="s">
        <v>308</v>
      </c>
    </row>
    <row r="168" spans="1:13" x14ac:dyDescent="0.2">
      <c r="A168" s="7" t="str">
        <f t="shared" si="11"/>
        <v>2000/7末</v>
      </c>
      <c r="B168" s="7" t="str">
        <f t="shared" si="11"/>
        <v>平成12/7末</v>
      </c>
      <c r="C168" s="14">
        <v>166</v>
      </c>
      <c r="D168" s="14">
        <v>192</v>
      </c>
      <c r="E168" s="15" t="s">
        <v>207</v>
      </c>
      <c r="F168" s="14">
        <v>396</v>
      </c>
      <c r="G168" s="14"/>
      <c r="H168" s="14">
        <v>379</v>
      </c>
      <c r="I168" s="14"/>
      <c r="J168" s="14">
        <v>775</v>
      </c>
      <c r="K168" s="14"/>
      <c r="L168" s="14">
        <v>219</v>
      </c>
      <c r="M168" s="8" t="s">
        <v>308</v>
      </c>
    </row>
    <row r="169" spans="1:13" x14ac:dyDescent="0.2">
      <c r="A169" s="9" t="str">
        <f t="shared" si="11"/>
        <v>2000/7末</v>
      </c>
      <c r="B169" s="9" t="str">
        <f t="shared" si="11"/>
        <v>平成12/7末</v>
      </c>
      <c r="C169" s="16">
        <v>167</v>
      </c>
      <c r="D169" s="16">
        <v>191</v>
      </c>
      <c r="E169" s="17" t="s">
        <v>208</v>
      </c>
      <c r="F169" s="16">
        <v>490</v>
      </c>
      <c r="G169" s="16"/>
      <c r="H169" s="16">
        <v>460</v>
      </c>
      <c r="I169" s="16"/>
      <c r="J169" s="16">
        <v>950</v>
      </c>
      <c r="K169" s="16"/>
      <c r="L169" s="16">
        <v>299</v>
      </c>
      <c r="M169" s="6" t="s">
        <v>308</v>
      </c>
    </row>
    <row r="170" spans="1:13" x14ac:dyDescent="0.2">
      <c r="A170" s="7" t="str">
        <f t="shared" si="11"/>
        <v>2000/7末</v>
      </c>
      <c r="B170" s="7" t="str">
        <f t="shared" si="11"/>
        <v>平成12/7末</v>
      </c>
      <c r="C170" s="14">
        <v>168</v>
      </c>
      <c r="D170" s="14">
        <v>240</v>
      </c>
      <c r="E170" s="15" t="s">
        <v>209</v>
      </c>
      <c r="F170" s="14">
        <v>94</v>
      </c>
      <c r="G170" s="14"/>
      <c r="H170" s="14">
        <v>113</v>
      </c>
      <c r="I170" s="14"/>
      <c r="J170" s="14">
        <v>207</v>
      </c>
      <c r="K170" s="14"/>
      <c r="L170" s="14">
        <v>58</v>
      </c>
      <c r="M170" s="8" t="s">
        <v>309</v>
      </c>
    </row>
    <row r="171" spans="1:13" x14ac:dyDescent="0.2">
      <c r="A171" s="9" t="str">
        <f t="shared" si="11"/>
        <v>2000/7末</v>
      </c>
      <c r="B171" s="9" t="str">
        <f t="shared" si="11"/>
        <v>平成12/7末</v>
      </c>
      <c r="C171" s="16">
        <v>169</v>
      </c>
      <c r="D171" s="16">
        <v>241</v>
      </c>
      <c r="E171" s="17" t="s">
        <v>210</v>
      </c>
      <c r="F171" s="16">
        <v>223</v>
      </c>
      <c r="G171" s="16"/>
      <c r="H171" s="16">
        <v>225</v>
      </c>
      <c r="I171" s="16"/>
      <c r="J171" s="16">
        <v>448</v>
      </c>
      <c r="K171" s="16"/>
      <c r="L171" s="16">
        <v>130</v>
      </c>
      <c r="M171" s="6" t="s">
        <v>309</v>
      </c>
    </row>
    <row r="172" spans="1:13" x14ac:dyDescent="0.2">
      <c r="A172" s="7" t="str">
        <f t="shared" si="11"/>
        <v>2000/7末</v>
      </c>
      <c r="B172" s="7" t="str">
        <f t="shared" si="11"/>
        <v>平成12/7末</v>
      </c>
      <c r="C172" s="14">
        <v>170</v>
      </c>
      <c r="D172" s="14">
        <v>242</v>
      </c>
      <c r="E172" s="15" t="s">
        <v>211</v>
      </c>
      <c r="F172" s="14">
        <v>85</v>
      </c>
      <c r="G172" s="14"/>
      <c r="H172" s="14">
        <v>91</v>
      </c>
      <c r="I172" s="14"/>
      <c r="J172" s="14">
        <v>176</v>
      </c>
      <c r="K172" s="14"/>
      <c r="L172" s="14">
        <v>47</v>
      </c>
      <c r="M172" s="8" t="s">
        <v>309</v>
      </c>
    </row>
    <row r="173" spans="1:13" x14ac:dyDescent="0.2">
      <c r="A173" s="9" t="str">
        <f t="shared" si="11"/>
        <v>2000/7末</v>
      </c>
      <c r="B173" s="9" t="str">
        <f t="shared" si="11"/>
        <v>平成12/7末</v>
      </c>
      <c r="C173" s="16">
        <v>171</v>
      </c>
      <c r="D173" s="16">
        <v>243</v>
      </c>
      <c r="E173" s="17" t="s">
        <v>212</v>
      </c>
      <c r="F173" s="16">
        <v>89</v>
      </c>
      <c r="G173" s="16"/>
      <c r="H173" s="16">
        <v>98</v>
      </c>
      <c r="I173" s="16"/>
      <c r="J173" s="16">
        <v>187</v>
      </c>
      <c r="K173" s="16"/>
      <c r="L173" s="16">
        <v>48</v>
      </c>
      <c r="M173" s="6" t="s">
        <v>309</v>
      </c>
    </row>
    <row r="174" spans="1:13" x14ac:dyDescent="0.2">
      <c r="A174" s="7" t="str">
        <f t="shared" si="11"/>
        <v>2000/7末</v>
      </c>
      <c r="B174" s="7" t="str">
        <f t="shared" si="11"/>
        <v>平成12/7末</v>
      </c>
      <c r="C174" s="14">
        <v>172</v>
      </c>
      <c r="D174" s="14">
        <v>244</v>
      </c>
      <c r="E174" s="15" t="s">
        <v>213</v>
      </c>
      <c r="F174" s="14">
        <v>52</v>
      </c>
      <c r="G174" s="14"/>
      <c r="H174" s="14">
        <v>46</v>
      </c>
      <c r="I174" s="14"/>
      <c r="J174" s="14">
        <v>98</v>
      </c>
      <c r="K174" s="14"/>
      <c r="L174" s="14">
        <v>28</v>
      </c>
      <c r="M174" s="8" t="s">
        <v>309</v>
      </c>
    </row>
    <row r="175" spans="1:13" x14ac:dyDescent="0.2">
      <c r="A175" s="9" t="str">
        <f t="shared" si="11"/>
        <v>2000/7末</v>
      </c>
      <c r="B175" s="9" t="str">
        <f t="shared" si="11"/>
        <v>平成12/7末</v>
      </c>
      <c r="C175" s="16">
        <v>173</v>
      </c>
      <c r="D175" s="16">
        <v>245</v>
      </c>
      <c r="E175" s="17" t="s">
        <v>214</v>
      </c>
      <c r="F175" s="16">
        <v>33</v>
      </c>
      <c r="G175" s="16"/>
      <c r="H175" s="16">
        <v>30</v>
      </c>
      <c r="I175" s="16"/>
      <c r="J175" s="16">
        <v>63</v>
      </c>
      <c r="K175" s="16"/>
      <c r="L175" s="16">
        <v>21</v>
      </c>
      <c r="M175" s="6" t="s">
        <v>309</v>
      </c>
    </row>
    <row r="176" spans="1:13" x14ac:dyDescent="0.2">
      <c r="A176" s="7" t="str">
        <f t="shared" si="11"/>
        <v>2000/7末</v>
      </c>
      <c r="B176" s="7" t="str">
        <f t="shared" si="11"/>
        <v>平成12/7末</v>
      </c>
      <c r="C176" s="14">
        <v>174</v>
      </c>
      <c r="D176" s="14">
        <v>246</v>
      </c>
      <c r="E176" s="15" t="s">
        <v>215</v>
      </c>
      <c r="F176" s="14">
        <v>0</v>
      </c>
      <c r="G176" s="14"/>
      <c r="H176" s="14">
        <v>0</v>
      </c>
      <c r="I176" s="14"/>
      <c r="J176" s="14">
        <v>0</v>
      </c>
      <c r="K176" s="14"/>
      <c r="L176" s="14">
        <v>0</v>
      </c>
      <c r="M176" s="8" t="s">
        <v>309</v>
      </c>
    </row>
    <row r="177" spans="1:13" x14ac:dyDescent="0.2">
      <c r="A177" s="9" t="str">
        <f t="shared" si="11"/>
        <v>2000/7末</v>
      </c>
      <c r="B177" s="9" t="str">
        <f t="shared" si="11"/>
        <v>平成12/7末</v>
      </c>
      <c r="C177" s="16">
        <v>175</v>
      </c>
      <c r="D177" s="16">
        <v>247</v>
      </c>
      <c r="E177" s="17" t="s">
        <v>216</v>
      </c>
      <c r="F177" s="16">
        <v>18</v>
      </c>
      <c r="G177" s="16"/>
      <c r="H177" s="16">
        <v>61</v>
      </c>
      <c r="I177" s="16"/>
      <c r="J177" s="16">
        <v>79</v>
      </c>
      <c r="K177" s="16"/>
      <c r="L177" s="16">
        <v>79</v>
      </c>
      <c r="M177" s="6" t="s">
        <v>309</v>
      </c>
    </row>
    <row r="178" spans="1:13" x14ac:dyDescent="0.2">
      <c r="A178" s="7" t="str">
        <f t="shared" si="11"/>
        <v>2000/7末</v>
      </c>
      <c r="B178" s="7" t="str">
        <f t="shared" si="11"/>
        <v>平成12/7末</v>
      </c>
      <c r="C178" s="14">
        <v>176</v>
      </c>
      <c r="D178" s="14">
        <v>100</v>
      </c>
      <c r="E178" s="15" t="s">
        <v>217</v>
      </c>
      <c r="F178" s="14">
        <v>168</v>
      </c>
      <c r="G178" s="14"/>
      <c r="H178" s="14">
        <v>178</v>
      </c>
      <c r="I178" s="14"/>
      <c r="J178" s="14">
        <v>346</v>
      </c>
      <c r="K178" s="14"/>
      <c r="L178" s="14">
        <v>94</v>
      </c>
      <c r="M178" s="8" t="s">
        <v>310</v>
      </c>
    </row>
    <row r="179" spans="1:13" x14ac:dyDescent="0.2">
      <c r="A179" s="9" t="str">
        <f t="shared" si="11"/>
        <v>2000/7末</v>
      </c>
      <c r="B179" s="9" t="str">
        <f t="shared" si="11"/>
        <v>平成12/7末</v>
      </c>
      <c r="C179" s="16">
        <v>177</v>
      </c>
      <c r="D179" s="16">
        <v>101</v>
      </c>
      <c r="E179" s="17" t="s">
        <v>218</v>
      </c>
      <c r="F179" s="16">
        <v>4</v>
      </c>
      <c r="G179" s="16"/>
      <c r="H179" s="16">
        <v>6</v>
      </c>
      <c r="I179" s="16"/>
      <c r="J179" s="16">
        <v>10</v>
      </c>
      <c r="K179" s="16"/>
      <c r="L179" s="16">
        <v>3</v>
      </c>
      <c r="M179" s="6" t="s">
        <v>310</v>
      </c>
    </row>
    <row r="180" spans="1:13" x14ac:dyDescent="0.2">
      <c r="A180" s="7" t="str">
        <f t="shared" si="11"/>
        <v>2000/7末</v>
      </c>
      <c r="B180" s="7" t="str">
        <f t="shared" si="11"/>
        <v>平成12/7末</v>
      </c>
      <c r="C180" s="14">
        <v>178</v>
      </c>
      <c r="D180" s="14">
        <v>102</v>
      </c>
      <c r="E180" s="15" t="s">
        <v>219</v>
      </c>
      <c r="F180" s="14">
        <v>0</v>
      </c>
      <c r="G180" s="14"/>
      <c r="H180" s="14">
        <v>0</v>
      </c>
      <c r="I180" s="14"/>
      <c r="J180" s="14">
        <v>0</v>
      </c>
      <c r="K180" s="14"/>
      <c r="L180" s="14">
        <v>0</v>
      </c>
      <c r="M180" s="8" t="s">
        <v>310</v>
      </c>
    </row>
    <row r="181" spans="1:13" x14ac:dyDescent="0.2">
      <c r="A181" s="9" t="str">
        <f t="shared" ref="A181:B196" si="12">A180</f>
        <v>2000/7末</v>
      </c>
      <c r="B181" s="9" t="str">
        <f t="shared" si="12"/>
        <v>平成12/7末</v>
      </c>
      <c r="C181" s="16">
        <v>179</v>
      </c>
      <c r="D181" s="16">
        <v>220</v>
      </c>
      <c r="E181" s="17" t="s">
        <v>221</v>
      </c>
      <c r="F181" s="16">
        <v>101</v>
      </c>
      <c r="G181" s="16"/>
      <c r="H181" s="16">
        <v>114</v>
      </c>
      <c r="I181" s="16"/>
      <c r="J181" s="16">
        <v>215</v>
      </c>
      <c r="K181" s="16"/>
      <c r="L181" s="16">
        <v>62</v>
      </c>
      <c r="M181" s="6" t="s">
        <v>311</v>
      </c>
    </row>
    <row r="182" spans="1:13" x14ac:dyDescent="0.2">
      <c r="A182" s="7" t="str">
        <f t="shared" si="12"/>
        <v>2000/7末</v>
      </c>
      <c r="B182" s="7" t="str">
        <f t="shared" si="12"/>
        <v>平成12/7末</v>
      </c>
      <c r="C182" s="14">
        <v>180</v>
      </c>
      <c r="D182" s="14">
        <v>221</v>
      </c>
      <c r="E182" s="15" t="s">
        <v>222</v>
      </c>
      <c r="F182" s="14">
        <v>185</v>
      </c>
      <c r="G182" s="14"/>
      <c r="H182" s="14">
        <v>217</v>
      </c>
      <c r="I182" s="14"/>
      <c r="J182" s="14">
        <v>402</v>
      </c>
      <c r="K182" s="14"/>
      <c r="L182" s="14">
        <v>113</v>
      </c>
      <c r="M182" s="8" t="s">
        <v>311</v>
      </c>
    </row>
    <row r="183" spans="1:13" x14ac:dyDescent="0.2">
      <c r="A183" s="9" t="str">
        <f t="shared" si="12"/>
        <v>2000/7末</v>
      </c>
      <c r="B183" s="9" t="str">
        <f t="shared" si="12"/>
        <v>平成12/7末</v>
      </c>
      <c r="C183" s="16">
        <v>181</v>
      </c>
      <c r="D183" s="16">
        <v>222</v>
      </c>
      <c r="E183" s="17" t="s">
        <v>223</v>
      </c>
      <c r="F183" s="16">
        <v>46</v>
      </c>
      <c r="G183" s="16"/>
      <c r="H183" s="16">
        <v>52</v>
      </c>
      <c r="I183" s="16"/>
      <c r="J183" s="16">
        <v>98</v>
      </c>
      <c r="K183" s="16"/>
      <c r="L183" s="16">
        <v>29</v>
      </c>
      <c r="M183" s="6" t="s">
        <v>311</v>
      </c>
    </row>
    <row r="184" spans="1:13" x14ac:dyDescent="0.2">
      <c r="A184" s="7" t="str">
        <f t="shared" si="12"/>
        <v>2000/7末</v>
      </c>
      <c r="B184" s="7" t="str">
        <f t="shared" si="12"/>
        <v>平成12/7末</v>
      </c>
      <c r="C184" s="14">
        <v>182</v>
      </c>
      <c r="D184" s="14">
        <v>223</v>
      </c>
      <c r="E184" s="15" t="s">
        <v>224</v>
      </c>
      <c r="F184" s="14">
        <v>288</v>
      </c>
      <c r="G184" s="14"/>
      <c r="H184" s="14">
        <v>314</v>
      </c>
      <c r="I184" s="14"/>
      <c r="J184" s="14">
        <v>602</v>
      </c>
      <c r="K184" s="14"/>
      <c r="L184" s="14">
        <v>168</v>
      </c>
      <c r="M184" s="8" t="s">
        <v>311</v>
      </c>
    </row>
    <row r="185" spans="1:13" x14ac:dyDescent="0.2">
      <c r="A185" s="9" t="str">
        <f t="shared" si="12"/>
        <v>2000/7末</v>
      </c>
      <c r="B185" s="9" t="str">
        <f t="shared" si="12"/>
        <v>平成12/7末</v>
      </c>
      <c r="C185" s="16">
        <v>183</v>
      </c>
      <c r="D185" s="16">
        <v>224</v>
      </c>
      <c r="E185" s="17" t="s">
        <v>225</v>
      </c>
      <c r="F185" s="16">
        <v>10</v>
      </c>
      <c r="G185" s="16"/>
      <c r="H185" s="16">
        <v>12</v>
      </c>
      <c r="I185" s="16"/>
      <c r="J185" s="16">
        <v>22</v>
      </c>
      <c r="K185" s="16"/>
      <c r="L185" s="16">
        <v>10</v>
      </c>
      <c r="M185" s="6" t="s">
        <v>311</v>
      </c>
    </row>
    <row r="186" spans="1:13" x14ac:dyDescent="0.2">
      <c r="A186" s="7" t="str">
        <f t="shared" si="12"/>
        <v>2000/7末</v>
      </c>
      <c r="B186" s="7" t="str">
        <f t="shared" si="12"/>
        <v>平成12/7末</v>
      </c>
      <c r="C186" s="14">
        <v>184</v>
      </c>
      <c r="D186" s="14">
        <v>225</v>
      </c>
      <c r="E186" s="15" t="s">
        <v>226</v>
      </c>
      <c r="F186" s="14">
        <v>0</v>
      </c>
      <c r="G186" s="14"/>
      <c r="H186" s="14">
        <v>0</v>
      </c>
      <c r="I186" s="14"/>
      <c r="J186" s="14">
        <v>0</v>
      </c>
      <c r="K186" s="14"/>
      <c r="L186" s="14">
        <v>0</v>
      </c>
      <c r="M186" s="8" t="s">
        <v>311</v>
      </c>
    </row>
    <row r="187" spans="1:13" x14ac:dyDescent="0.2">
      <c r="A187" s="9" t="str">
        <f t="shared" si="12"/>
        <v>2000/7末</v>
      </c>
      <c r="B187" s="9" t="str">
        <f t="shared" si="12"/>
        <v>平成12/7末</v>
      </c>
      <c r="C187" s="16">
        <v>185</v>
      </c>
      <c r="D187" s="16">
        <v>226</v>
      </c>
      <c r="E187" s="17" t="s">
        <v>227</v>
      </c>
      <c r="F187" s="16">
        <v>34</v>
      </c>
      <c r="G187" s="16"/>
      <c r="H187" s="16">
        <v>39</v>
      </c>
      <c r="I187" s="16"/>
      <c r="J187" s="16">
        <v>73</v>
      </c>
      <c r="K187" s="16"/>
      <c r="L187" s="16">
        <v>28</v>
      </c>
      <c r="M187" s="6" t="s">
        <v>311</v>
      </c>
    </row>
    <row r="188" spans="1:13" x14ac:dyDescent="0.2">
      <c r="A188" s="7" t="str">
        <f t="shared" si="12"/>
        <v>2000/7末</v>
      </c>
      <c r="B188" s="7" t="str">
        <f t="shared" si="12"/>
        <v>平成12/7末</v>
      </c>
      <c r="C188" s="14">
        <v>186</v>
      </c>
      <c r="D188" s="14">
        <v>227</v>
      </c>
      <c r="E188" s="15" t="s">
        <v>228</v>
      </c>
      <c r="F188" s="14">
        <v>4</v>
      </c>
      <c r="G188" s="14"/>
      <c r="H188" s="14">
        <v>7</v>
      </c>
      <c r="I188" s="14"/>
      <c r="J188" s="14">
        <v>11</v>
      </c>
      <c r="K188" s="14"/>
      <c r="L188" s="14">
        <v>4</v>
      </c>
      <c r="M188" s="8" t="s">
        <v>311</v>
      </c>
    </row>
    <row r="189" spans="1:13" x14ac:dyDescent="0.2">
      <c r="A189" s="9" t="str">
        <f t="shared" si="12"/>
        <v>2000/7末</v>
      </c>
      <c r="B189" s="9" t="str">
        <f t="shared" si="12"/>
        <v>平成12/7末</v>
      </c>
      <c r="C189" s="16">
        <v>187</v>
      </c>
      <c r="D189" s="16">
        <v>228</v>
      </c>
      <c r="E189" s="17" t="s">
        <v>229</v>
      </c>
      <c r="F189" s="16">
        <v>0</v>
      </c>
      <c r="G189" s="16"/>
      <c r="H189" s="16">
        <v>0</v>
      </c>
      <c r="I189" s="16"/>
      <c r="J189" s="16">
        <v>0</v>
      </c>
      <c r="K189" s="16"/>
      <c r="L189" s="16">
        <v>0</v>
      </c>
      <c r="M189" s="6" t="s">
        <v>311</v>
      </c>
    </row>
    <row r="190" spans="1:13" x14ac:dyDescent="0.2">
      <c r="A190" s="7" t="str">
        <f t="shared" si="12"/>
        <v>2000/7末</v>
      </c>
      <c r="B190" s="7" t="str">
        <f t="shared" si="12"/>
        <v>平成12/7末</v>
      </c>
      <c r="C190" s="14">
        <v>188</v>
      </c>
      <c r="D190" s="14">
        <v>230</v>
      </c>
      <c r="E190" s="15" t="s">
        <v>230</v>
      </c>
      <c r="F190" s="14">
        <v>34</v>
      </c>
      <c r="G190" s="14"/>
      <c r="H190" s="14">
        <v>37</v>
      </c>
      <c r="I190" s="14"/>
      <c r="J190" s="14">
        <v>71</v>
      </c>
      <c r="K190" s="14"/>
      <c r="L190" s="14">
        <v>20</v>
      </c>
      <c r="M190" s="8" t="s">
        <v>312</v>
      </c>
    </row>
    <row r="191" spans="1:13" x14ac:dyDescent="0.2">
      <c r="A191" s="9" t="str">
        <f t="shared" si="12"/>
        <v>2000/7末</v>
      </c>
      <c r="B191" s="9" t="str">
        <f t="shared" si="12"/>
        <v>平成12/7末</v>
      </c>
      <c r="C191" s="16">
        <v>189</v>
      </c>
      <c r="D191" s="16">
        <v>231</v>
      </c>
      <c r="E191" s="17" t="s">
        <v>231</v>
      </c>
      <c r="F191" s="16">
        <v>209</v>
      </c>
      <c r="G191" s="16"/>
      <c r="H191" s="16">
        <v>243</v>
      </c>
      <c r="I191" s="16"/>
      <c r="J191" s="16">
        <v>452</v>
      </c>
      <c r="K191" s="16"/>
      <c r="L191" s="16">
        <v>156</v>
      </c>
      <c r="M191" s="6" t="s">
        <v>312</v>
      </c>
    </row>
    <row r="192" spans="1:13" x14ac:dyDescent="0.2">
      <c r="A192" s="7" t="str">
        <f t="shared" si="12"/>
        <v>2000/7末</v>
      </c>
      <c r="B192" s="7" t="str">
        <f t="shared" si="12"/>
        <v>平成12/7末</v>
      </c>
      <c r="C192" s="14">
        <v>190</v>
      </c>
      <c r="D192" s="14">
        <v>232</v>
      </c>
      <c r="E192" s="15" t="s">
        <v>232</v>
      </c>
      <c r="F192" s="14">
        <v>106</v>
      </c>
      <c r="G192" s="14"/>
      <c r="H192" s="14">
        <v>128</v>
      </c>
      <c r="I192" s="14"/>
      <c r="J192" s="14">
        <v>234</v>
      </c>
      <c r="K192" s="14"/>
      <c r="L192" s="14">
        <v>93</v>
      </c>
      <c r="M192" s="8" t="s">
        <v>312</v>
      </c>
    </row>
    <row r="193" spans="1:13" x14ac:dyDescent="0.2">
      <c r="A193" s="9" t="str">
        <f t="shared" si="12"/>
        <v>2000/7末</v>
      </c>
      <c r="B193" s="9" t="str">
        <f t="shared" si="12"/>
        <v>平成12/7末</v>
      </c>
      <c r="C193" s="16">
        <v>191</v>
      </c>
      <c r="D193" s="16">
        <v>200</v>
      </c>
      <c r="E193" s="17" t="s">
        <v>685</v>
      </c>
      <c r="F193" s="16">
        <v>39</v>
      </c>
      <c r="G193" s="16"/>
      <c r="H193" s="16">
        <v>38</v>
      </c>
      <c r="I193" s="16"/>
      <c r="J193" s="16">
        <v>77</v>
      </c>
      <c r="K193" s="16"/>
      <c r="L193" s="16">
        <v>19</v>
      </c>
      <c r="M193" s="6" t="s">
        <v>313</v>
      </c>
    </row>
    <row r="194" spans="1:13" x14ac:dyDescent="0.2">
      <c r="A194" s="7" t="str">
        <f t="shared" si="12"/>
        <v>2000/7末</v>
      </c>
      <c r="B194" s="7" t="str">
        <f t="shared" si="12"/>
        <v>平成12/7末</v>
      </c>
      <c r="C194" s="14">
        <v>192</v>
      </c>
      <c r="D194" s="14">
        <v>201</v>
      </c>
      <c r="E194" s="15" t="s">
        <v>234</v>
      </c>
      <c r="F194" s="14">
        <v>83</v>
      </c>
      <c r="G194" s="14"/>
      <c r="H194" s="14">
        <v>101</v>
      </c>
      <c r="I194" s="14"/>
      <c r="J194" s="14">
        <v>184</v>
      </c>
      <c r="K194" s="14"/>
      <c r="L194" s="14">
        <v>43</v>
      </c>
      <c r="M194" s="8" t="s">
        <v>313</v>
      </c>
    </row>
    <row r="195" spans="1:13" x14ac:dyDescent="0.2">
      <c r="A195" s="9" t="str">
        <f t="shared" si="12"/>
        <v>2000/7末</v>
      </c>
      <c r="B195" s="9" t="str">
        <f t="shared" si="12"/>
        <v>平成12/7末</v>
      </c>
      <c r="C195" s="16">
        <v>193</v>
      </c>
      <c r="D195" s="16">
        <v>202</v>
      </c>
      <c r="E195" s="17" t="s">
        <v>235</v>
      </c>
      <c r="F195" s="16">
        <v>65</v>
      </c>
      <c r="G195" s="16"/>
      <c r="H195" s="16">
        <v>66</v>
      </c>
      <c r="I195" s="16"/>
      <c r="J195" s="16">
        <v>131</v>
      </c>
      <c r="K195" s="16"/>
      <c r="L195" s="16">
        <v>35</v>
      </c>
      <c r="M195" s="6" t="s">
        <v>313</v>
      </c>
    </row>
    <row r="196" spans="1:13" x14ac:dyDescent="0.2">
      <c r="A196" s="7" t="str">
        <f t="shared" si="12"/>
        <v>2000/7末</v>
      </c>
      <c r="B196" s="7" t="str">
        <f t="shared" si="12"/>
        <v>平成12/7末</v>
      </c>
      <c r="C196" s="14">
        <v>194</v>
      </c>
      <c r="D196" s="14">
        <v>203</v>
      </c>
      <c r="E196" s="15" t="s">
        <v>686</v>
      </c>
      <c r="F196" s="14">
        <v>254</v>
      </c>
      <c r="G196" s="14"/>
      <c r="H196" s="14">
        <v>265</v>
      </c>
      <c r="I196" s="14"/>
      <c r="J196" s="14">
        <v>519</v>
      </c>
      <c r="K196" s="14"/>
      <c r="L196" s="14">
        <v>155</v>
      </c>
      <c r="M196" s="8" t="s">
        <v>313</v>
      </c>
    </row>
    <row r="197" spans="1:13" x14ac:dyDescent="0.2">
      <c r="A197" s="9" t="str">
        <f t="shared" ref="A197:B212" si="13">A196</f>
        <v>2000/7末</v>
      </c>
      <c r="B197" s="9" t="str">
        <f t="shared" si="13"/>
        <v>平成12/7末</v>
      </c>
      <c r="C197" s="16">
        <v>195</v>
      </c>
      <c r="D197" s="16">
        <v>204</v>
      </c>
      <c r="E197" s="17" t="s">
        <v>237</v>
      </c>
      <c r="F197" s="16">
        <v>290</v>
      </c>
      <c r="G197" s="16"/>
      <c r="H197" s="16">
        <v>316</v>
      </c>
      <c r="I197" s="16"/>
      <c r="J197" s="16">
        <v>606</v>
      </c>
      <c r="K197" s="16"/>
      <c r="L197" s="16">
        <v>157</v>
      </c>
      <c r="M197" s="6" t="s">
        <v>313</v>
      </c>
    </row>
    <row r="198" spans="1:13" x14ac:dyDescent="0.2">
      <c r="A198" s="7" t="str">
        <f t="shared" si="13"/>
        <v>2000/7末</v>
      </c>
      <c r="B198" s="7" t="str">
        <f t="shared" si="13"/>
        <v>平成12/7末</v>
      </c>
      <c r="C198" s="14">
        <v>196</v>
      </c>
      <c r="D198" s="14">
        <v>205</v>
      </c>
      <c r="E198" s="15" t="s">
        <v>238</v>
      </c>
      <c r="F198" s="14">
        <v>150</v>
      </c>
      <c r="G198" s="14"/>
      <c r="H198" s="14">
        <v>142</v>
      </c>
      <c r="I198" s="14"/>
      <c r="J198" s="14">
        <v>292</v>
      </c>
      <c r="K198" s="14"/>
      <c r="L198" s="14">
        <v>77</v>
      </c>
      <c r="M198" s="8" t="s">
        <v>313</v>
      </c>
    </row>
    <row r="199" spans="1:13" x14ac:dyDescent="0.2">
      <c r="A199" s="9" t="str">
        <f t="shared" si="13"/>
        <v>2000/7末</v>
      </c>
      <c r="B199" s="9" t="str">
        <f t="shared" si="13"/>
        <v>平成12/7末</v>
      </c>
      <c r="C199" s="16">
        <v>197</v>
      </c>
      <c r="D199" s="16">
        <v>206</v>
      </c>
      <c r="E199" s="17" t="s">
        <v>239</v>
      </c>
      <c r="F199" s="16">
        <v>16</v>
      </c>
      <c r="G199" s="16"/>
      <c r="H199" s="16">
        <v>15</v>
      </c>
      <c r="I199" s="16"/>
      <c r="J199" s="16">
        <v>31</v>
      </c>
      <c r="K199" s="16"/>
      <c r="L199" s="16">
        <v>8</v>
      </c>
      <c r="M199" s="6" t="s">
        <v>313</v>
      </c>
    </row>
    <row r="200" spans="1:13" x14ac:dyDescent="0.2">
      <c r="A200" s="7" t="str">
        <f t="shared" si="13"/>
        <v>2000/7末</v>
      </c>
      <c r="B200" s="7" t="str">
        <f t="shared" si="13"/>
        <v>平成12/7末</v>
      </c>
      <c r="C200" s="14">
        <v>198</v>
      </c>
      <c r="D200" s="14">
        <v>207</v>
      </c>
      <c r="E200" s="15" t="s">
        <v>240</v>
      </c>
      <c r="F200" s="14">
        <v>0</v>
      </c>
      <c r="G200" s="14"/>
      <c r="H200" s="14">
        <v>1</v>
      </c>
      <c r="I200" s="14"/>
      <c r="J200" s="14">
        <v>1</v>
      </c>
      <c r="K200" s="14"/>
      <c r="L200" s="14">
        <v>1</v>
      </c>
      <c r="M200" s="8" t="s">
        <v>313</v>
      </c>
    </row>
    <row r="201" spans="1:13" x14ac:dyDescent="0.2">
      <c r="A201" s="9" t="str">
        <f t="shared" si="13"/>
        <v>2000/7末</v>
      </c>
      <c r="B201" s="9" t="str">
        <f t="shared" si="13"/>
        <v>平成12/7末</v>
      </c>
      <c r="C201" s="16">
        <v>199</v>
      </c>
      <c r="D201" s="16">
        <v>208</v>
      </c>
      <c r="E201" s="17" t="s">
        <v>241</v>
      </c>
      <c r="F201" s="16">
        <v>0</v>
      </c>
      <c r="G201" s="16"/>
      <c r="H201" s="16">
        <v>0</v>
      </c>
      <c r="I201" s="16"/>
      <c r="J201" s="16">
        <v>0</v>
      </c>
      <c r="K201" s="16"/>
      <c r="L201" s="16">
        <v>0</v>
      </c>
      <c r="M201" s="6" t="s">
        <v>313</v>
      </c>
    </row>
    <row r="202" spans="1:13" x14ac:dyDescent="0.2">
      <c r="A202" s="7" t="str">
        <f t="shared" si="13"/>
        <v>2000/7末</v>
      </c>
      <c r="B202" s="7" t="str">
        <f t="shared" si="13"/>
        <v>平成12/7末</v>
      </c>
      <c r="C202" s="14">
        <v>200</v>
      </c>
      <c r="D202" s="14">
        <v>209</v>
      </c>
      <c r="E202" s="15" t="s">
        <v>242</v>
      </c>
      <c r="F202" s="14">
        <v>23</v>
      </c>
      <c r="G202" s="14"/>
      <c r="H202" s="14">
        <v>25</v>
      </c>
      <c r="I202" s="14"/>
      <c r="J202" s="14">
        <v>48</v>
      </c>
      <c r="K202" s="14"/>
      <c r="L202" s="14">
        <v>15</v>
      </c>
      <c r="M202" s="8" t="s">
        <v>313</v>
      </c>
    </row>
    <row r="203" spans="1:13" x14ac:dyDescent="0.2">
      <c r="A203" s="9" t="str">
        <f t="shared" si="13"/>
        <v>2000/7末</v>
      </c>
      <c r="B203" s="9" t="str">
        <f t="shared" si="13"/>
        <v>平成12/7末</v>
      </c>
      <c r="C203" s="16">
        <v>201</v>
      </c>
      <c r="D203" s="16">
        <v>210</v>
      </c>
      <c r="E203" s="17" t="s">
        <v>681</v>
      </c>
      <c r="F203" s="16">
        <v>19</v>
      </c>
      <c r="G203" s="16"/>
      <c r="H203" s="16">
        <v>15</v>
      </c>
      <c r="I203" s="16"/>
      <c r="J203" s="16">
        <v>34</v>
      </c>
      <c r="K203" s="16"/>
      <c r="L203" s="16">
        <v>13</v>
      </c>
      <c r="M203" s="6" t="s">
        <v>313</v>
      </c>
    </row>
    <row r="204" spans="1:13" x14ac:dyDescent="0.2">
      <c r="A204" s="7" t="str">
        <f t="shared" si="13"/>
        <v>2000/7末</v>
      </c>
      <c r="B204" s="7" t="str">
        <f t="shared" si="13"/>
        <v>平成12/7末</v>
      </c>
      <c r="C204" s="14">
        <v>202</v>
      </c>
      <c r="D204" s="14">
        <v>211</v>
      </c>
      <c r="E204" s="15" t="s">
        <v>244</v>
      </c>
      <c r="F204" s="14">
        <v>8</v>
      </c>
      <c r="G204" s="14"/>
      <c r="H204" s="14">
        <v>12</v>
      </c>
      <c r="I204" s="14"/>
      <c r="J204" s="14">
        <v>20</v>
      </c>
      <c r="K204" s="14"/>
      <c r="L204" s="14">
        <v>10</v>
      </c>
      <c r="M204" s="8" t="s">
        <v>313</v>
      </c>
    </row>
    <row r="205" spans="1:13" x14ac:dyDescent="0.2">
      <c r="A205" s="9" t="str">
        <f t="shared" si="13"/>
        <v>2000/7末</v>
      </c>
      <c r="B205" s="9" t="str">
        <f t="shared" si="13"/>
        <v>平成12/7末</v>
      </c>
      <c r="C205" s="16">
        <v>203</v>
      </c>
      <c r="D205" s="16">
        <v>320</v>
      </c>
      <c r="E205" s="17" t="s">
        <v>245</v>
      </c>
      <c r="F205" s="16">
        <v>261</v>
      </c>
      <c r="G205" s="16"/>
      <c r="H205" s="16">
        <v>277</v>
      </c>
      <c r="I205" s="16"/>
      <c r="J205" s="16">
        <v>538</v>
      </c>
      <c r="K205" s="16"/>
      <c r="L205" s="16">
        <v>150</v>
      </c>
      <c r="M205" s="6" t="s">
        <v>314</v>
      </c>
    </row>
    <row r="206" spans="1:13" x14ac:dyDescent="0.2">
      <c r="A206" s="7" t="str">
        <f t="shared" si="13"/>
        <v>2000/7末</v>
      </c>
      <c r="B206" s="7" t="str">
        <f t="shared" si="13"/>
        <v>平成12/7末</v>
      </c>
      <c r="C206" s="14">
        <v>204</v>
      </c>
      <c r="D206" s="14">
        <v>322</v>
      </c>
      <c r="E206" s="15" t="s">
        <v>195</v>
      </c>
      <c r="F206" s="14">
        <v>41</v>
      </c>
      <c r="G206" s="14"/>
      <c r="H206" s="14">
        <v>44</v>
      </c>
      <c r="I206" s="14"/>
      <c r="J206" s="14">
        <v>85</v>
      </c>
      <c r="K206" s="14"/>
      <c r="L206" s="14">
        <v>22</v>
      </c>
      <c r="M206" s="8" t="s">
        <v>314</v>
      </c>
    </row>
    <row r="207" spans="1:13" x14ac:dyDescent="0.2">
      <c r="A207" s="9" t="str">
        <f t="shared" si="13"/>
        <v>2000/7末</v>
      </c>
      <c r="B207" s="9" t="str">
        <f t="shared" si="13"/>
        <v>平成12/7末</v>
      </c>
      <c r="C207" s="16">
        <v>205</v>
      </c>
      <c r="D207" s="16">
        <v>323</v>
      </c>
      <c r="E207" s="17" t="s">
        <v>246</v>
      </c>
      <c r="F207" s="16">
        <v>60</v>
      </c>
      <c r="G207" s="16"/>
      <c r="H207" s="16">
        <v>67</v>
      </c>
      <c r="I207" s="16"/>
      <c r="J207" s="16">
        <v>127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2000/7末</v>
      </c>
      <c r="B208" s="7" t="str">
        <f t="shared" si="13"/>
        <v>平成12/7末</v>
      </c>
      <c r="C208" s="14">
        <v>206</v>
      </c>
      <c r="D208" s="14">
        <v>324</v>
      </c>
      <c r="E208" s="15" t="s">
        <v>247</v>
      </c>
      <c r="F208" s="14">
        <v>62</v>
      </c>
      <c r="G208" s="14"/>
      <c r="H208" s="14">
        <v>73</v>
      </c>
      <c r="I208" s="14"/>
      <c r="J208" s="14">
        <v>135</v>
      </c>
      <c r="K208" s="14"/>
      <c r="L208" s="14">
        <v>43</v>
      </c>
      <c r="M208" s="8" t="s">
        <v>314</v>
      </c>
    </row>
    <row r="209" spans="1:13" x14ac:dyDescent="0.2">
      <c r="A209" s="9" t="str">
        <f t="shared" si="13"/>
        <v>2000/7末</v>
      </c>
      <c r="B209" s="9" t="str">
        <f t="shared" si="13"/>
        <v>平成12/7末</v>
      </c>
      <c r="C209" s="16">
        <v>207</v>
      </c>
      <c r="D209" s="16">
        <v>325</v>
      </c>
      <c r="E209" s="17" t="s">
        <v>248</v>
      </c>
      <c r="F209" s="16">
        <v>53</v>
      </c>
      <c r="G209" s="16"/>
      <c r="H209" s="16">
        <v>62</v>
      </c>
      <c r="I209" s="16"/>
      <c r="J209" s="16">
        <v>115</v>
      </c>
      <c r="K209" s="16"/>
      <c r="L209" s="16">
        <v>36</v>
      </c>
      <c r="M209" s="6" t="s">
        <v>314</v>
      </c>
    </row>
    <row r="210" spans="1:13" x14ac:dyDescent="0.2">
      <c r="A210" s="7" t="str">
        <f t="shared" si="13"/>
        <v>2000/7末</v>
      </c>
      <c r="B210" s="7" t="str">
        <f t="shared" si="13"/>
        <v>平成12/7末</v>
      </c>
      <c r="C210" s="14">
        <v>208</v>
      </c>
      <c r="D210" s="14">
        <v>327</v>
      </c>
      <c r="E210" s="15" t="s">
        <v>249</v>
      </c>
      <c r="F210" s="14">
        <v>201</v>
      </c>
      <c r="G210" s="14"/>
      <c r="H210" s="14">
        <v>192</v>
      </c>
      <c r="I210" s="14"/>
      <c r="J210" s="14">
        <v>393</v>
      </c>
      <c r="K210" s="14"/>
      <c r="L210" s="14">
        <v>114</v>
      </c>
      <c r="M210" s="8" t="s">
        <v>314</v>
      </c>
    </row>
    <row r="211" spans="1:13" x14ac:dyDescent="0.2">
      <c r="A211" s="9" t="str">
        <f t="shared" si="13"/>
        <v>2000/7末</v>
      </c>
      <c r="B211" s="9" t="str">
        <f t="shared" si="13"/>
        <v>平成12/7末</v>
      </c>
      <c r="C211" s="16">
        <v>209</v>
      </c>
      <c r="D211" s="16">
        <v>328</v>
      </c>
      <c r="E211" s="17" t="s">
        <v>250</v>
      </c>
      <c r="F211" s="16">
        <v>57</v>
      </c>
      <c r="G211" s="16"/>
      <c r="H211" s="16">
        <v>70</v>
      </c>
      <c r="I211" s="16"/>
      <c r="J211" s="16">
        <v>127</v>
      </c>
      <c r="K211" s="16"/>
      <c r="L211" s="16">
        <v>38</v>
      </c>
      <c r="M211" s="6" t="s">
        <v>314</v>
      </c>
    </row>
    <row r="212" spans="1:13" x14ac:dyDescent="0.2">
      <c r="A212" s="7" t="str">
        <f t="shared" si="13"/>
        <v>2000/7末</v>
      </c>
      <c r="B212" s="7" t="str">
        <f t="shared" si="13"/>
        <v>平成12/7末</v>
      </c>
      <c r="C212" s="14">
        <v>210</v>
      </c>
      <c r="D212" s="14">
        <v>329</v>
      </c>
      <c r="E212" s="15" t="s">
        <v>251</v>
      </c>
      <c r="F212" s="14">
        <v>58</v>
      </c>
      <c r="G212" s="14"/>
      <c r="H212" s="14">
        <v>64</v>
      </c>
      <c r="I212" s="14"/>
      <c r="J212" s="14">
        <v>122</v>
      </c>
      <c r="K212" s="14"/>
      <c r="L212" s="14">
        <v>29</v>
      </c>
      <c r="M212" s="8" t="s">
        <v>314</v>
      </c>
    </row>
    <row r="213" spans="1:13" x14ac:dyDescent="0.2">
      <c r="A213" s="9" t="str">
        <f t="shared" ref="A213:B228" si="14">A212</f>
        <v>2000/7末</v>
      </c>
      <c r="B213" s="9" t="str">
        <f t="shared" si="14"/>
        <v>平成12/7末</v>
      </c>
      <c r="C213" s="16">
        <v>211</v>
      </c>
      <c r="D213" s="16">
        <v>331</v>
      </c>
      <c r="E213" s="17" t="s">
        <v>252</v>
      </c>
      <c r="F213" s="16">
        <v>82</v>
      </c>
      <c r="G213" s="16"/>
      <c r="H213" s="16">
        <v>67</v>
      </c>
      <c r="I213" s="16"/>
      <c r="J213" s="16">
        <v>149</v>
      </c>
      <c r="K213" s="16"/>
      <c r="L213" s="16">
        <v>41</v>
      </c>
      <c r="M213" s="6" t="s">
        <v>314</v>
      </c>
    </row>
    <row r="214" spans="1:13" x14ac:dyDescent="0.2">
      <c r="A214" s="7" t="str">
        <f t="shared" si="14"/>
        <v>2000/7末</v>
      </c>
      <c r="B214" s="7" t="str">
        <f t="shared" si="14"/>
        <v>平成12/7末</v>
      </c>
      <c r="C214" s="14">
        <v>212</v>
      </c>
      <c r="D214" s="14">
        <v>332</v>
      </c>
      <c r="E214" s="15" t="s">
        <v>253</v>
      </c>
      <c r="F214" s="14">
        <v>133</v>
      </c>
      <c r="G214" s="14"/>
      <c r="H214" s="14">
        <v>141</v>
      </c>
      <c r="I214" s="14"/>
      <c r="J214" s="14">
        <v>274</v>
      </c>
      <c r="K214" s="14"/>
      <c r="L214" s="14">
        <v>76</v>
      </c>
      <c r="M214" s="8" t="s">
        <v>314</v>
      </c>
    </row>
    <row r="215" spans="1:13" x14ac:dyDescent="0.2">
      <c r="A215" s="9" t="str">
        <f t="shared" si="14"/>
        <v>2000/7末</v>
      </c>
      <c r="B215" s="9" t="str">
        <f t="shared" si="14"/>
        <v>平成12/7末</v>
      </c>
      <c r="C215" s="16">
        <v>213</v>
      </c>
      <c r="D215" s="16">
        <v>333</v>
      </c>
      <c r="E215" s="17" t="s">
        <v>254</v>
      </c>
      <c r="F215" s="16">
        <v>158</v>
      </c>
      <c r="G215" s="16"/>
      <c r="H215" s="16">
        <v>169</v>
      </c>
      <c r="I215" s="16"/>
      <c r="J215" s="16">
        <v>327</v>
      </c>
      <c r="K215" s="16"/>
      <c r="L215" s="16">
        <v>84</v>
      </c>
      <c r="M215" s="6" t="s">
        <v>314</v>
      </c>
    </row>
    <row r="216" spans="1:13" x14ac:dyDescent="0.2">
      <c r="A216" s="7" t="str">
        <f t="shared" si="14"/>
        <v>2000/7末</v>
      </c>
      <c r="B216" s="7" t="str">
        <f t="shared" si="14"/>
        <v>平成12/7末</v>
      </c>
      <c r="C216" s="14">
        <v>214</v>
      </c>
      <c r="D216" s="14">
        <v>334</v>
      </c>
      <c r="E216" s="15" t="s">
        <v>255</v>
      </c>
      <c r="F216" s="14">
        <v>127</v>
      </c>
      <c r="G216" s="14"/>
      <c r="H216" s="14">
        <v>131</v>
      </c>
      <c r="I216" s="14"/>
      <c r="J216" s="14">
        <v>258</v>
      </c>
      <c r="K216" s="14"/>
      <c r="L216" s="14">
        <v>80</v>
      </c>
      <c r="M216" s="8" t="s">
        <v>314</v>
      </c>
    </row>
    <row r="217" spans="1:13" x14ac:dyDescent="0.2">
      <c r="A217" s="9" t="str">
        <f t="shared" si="14"/>
        <v>2000/7末</v>
      </c>
      <c r="B217" s="9" t="str">
        <f t="shared" si="14"/>
        <v>平成12/7末</v>
      </c>
      <c r="C217" s="16">
        <v>215</v>
      </c>
      <c r="D217" s="16">
        <v>335</v>
      </c>
      <c r="E217" s="17" t="s">
        <v>256</v>
      </c>
      <c r="F217" s="16">
        <v>170</v>
      </c>
      <c r="G217" s="16"/>
      <c r="H217" s="16">
        <v>185</v>
      </c>
      <c r="I217" s="16"/>
      <c r="J217" s="16">
        <v>355</v>
      </c>
      <c r="K217" s="16"/>
      <c r="L217" s="16">
        <v>100</v>
      </c>
      <c r="M217" s="6" t="s">
        <v>314</v>
      </c>
    </row>
    <row r="218" spans="1:13" x14ac:dyDescent="0.2">
      <c r="A218" s="7" t="str">
        <f t="shared" si="14"/>
        <v>2000/7末</v>
      </c>
      <c r="B218" s="7" t="str">
        <f t="shared" si="14"/>
        <v>平成12/7末</v>
      </c>
      <c r="C218" s="14">
        <v>216</v>
      </c>
      <c r="D218" s="14">
        <v>336</v>
      </c>
      <c r="E218" s="15" t="s">
        <v>257</v>
      </c>
      <c r="F218" s="14">
        <v>190</v>
      </c>
      <c r="G218" s="14"/>
      <c r="H218" s="14">
        <v>212</v>
      </c>
      <c r="I218" s="14"/>
      <c r="J218" s="14">
        <v>402</v>
      </c>
      <c r="K218" s="14"/>
      <c r="L218" s="14">
        <v>116</v>
      </c>
      <c r="M218" s="8" t="s">
        <v>314</v>
      </c>
    </row>
    <row r="219" spans="1:13" x14ac:dyDescent="0.2">
      <c r="A219" s="9" t="str">
        <f t="shared" si="14"/>
        <v>2000/7末</v>
      </c>
      <c r="B219" s="9" t="str">
        <f t="shared" si="14"/>
        <v>平成12/7末</v>
      </c>
      <c r="C219" s="16">
        <v>217</v>
      </c>
      <c r="D219" s="16">
        <v>338</v>
      </c>
      <c r="E219" s="17" t="s">
        <v>160</v>
      </c>
      <c r="F219" s="16">
        <v>46</v>
      </c>
      <c r="G219" s="16"/>
      <c r="H219" s="16">
        <v>52</v>
      </c>
      <c r="I219" s="16"/>
      <c r="J219" s="16">
        <v>98</v>
      </c>
      <c r="K219" s="16"/>
      <c r="L219" s="16">
        <v>28</v>
      </c>
      <c r="M219" s="6" t="s">
        <v>314</v>
      </c>
    </row>
    <row r="220" spans="1:13" x14ac:dyDescent="0.2">
      <c r="A220" s="7" t="str">
        <f t="shared" si="14"/>
        <v>2000/7末</v>
      </c>
      <c r="B220" s="7" t="str">
        <f t="shared" si="14"/>
        <v>平成12/7末</v>
      </c>
      <c r="C220" s="14">
        <v>218</v>
      </c>
      <c r="D220" s="14">
        <v>339</v>
      </c>
      <c r="E220" s="15" t="s">
        <v>258</v>
      </c>
      <c r="F220" s="14">
        <v>32</v>
      </c>
      <c r="G220" s="14"/>
      <c r="H220" s="14">
        <v>43</v>
      </c>
      <c r="I220" s="14"/>
      <c r="J220" s="14">
        <v>75</v>
      </c>
      <c r="K220" s="14"/>
      <c r="L220" s="14">
        <v>22</v>
      </c>
      <c r="M220" s="8" t="s">
        <v>314</v>
      </c>
    </row>
    <row r="221" spans="1:13" x14ac:dyDescent="0.2">
      <c r="A221" s="9" t="str">
        <f t="shared" si="14"/>
        <v>2000/7末</v>
      </c>
      <c r="B221" s="9" t="str">
        <f t="shared" si="14"/>
        <v>平成12/7末</v>
      </c>
      <c r="C221" s="16">
        <v>219</v>
      </c>
      <c r="D221" s="16">
        <v>340</v>
      </c>
      <c r="E221" s="17" t="s">
        <v>259</v>
      </c>
      <c r="F221" s="16">
        <v>107</v>
      </c>
      <c r="G221" s="16"/>
      <c r="H221" s="16">
        <v>120</v>
      </c>
      <c r="I221" s="16"/>
      <c r="J221" s="16">
        <v>227</v>
      </c>
      <c r="K221" s="16"/>
      <c r="L221" s="16">
        <v>62</v>
      </c>
      <c r="M221" s="6" t="s">
        <v>314</v>
      </c>
    </row>
    <row r="222" spans="1:13" x14ac:dyDescent="0.2">
      <c r="A222" s="7" t="str">
        <f t="shared" si="14"/>
        <v>2000/7末</v>
      </c>
      <c r="B222" s="7" t="str">
        <f t="shared" si="14"/>
        <v>平成12/7末</v>
      </c>
      <c r="C222" s="14">
        <v>220</v>
      </c>
      <c r="D222" s="14">
        <v>341</v>
      </c>
      <c r="E222" s="15" t="s">
        <v>260</v>
      </c>
      <c r="F222" s="14">
        <v>92</v>
      </c>
      <c r="G222" s="14"/>
      <c r="H222" s="14">
        <v>109</v>
      </c>
      <c r="I222" s="14"/>
      <c r="J222" s="14">
        <v>201</v>
      </c>
      <c r="K222" s="14"/>
      <c r="L222" s="14">
        <v>61</v>
      </c>
      <c r="M222" s="8" t="s">
        <v>314</v>
      </c>
    </row>
    <row r="223" spans="1:13" x14ac:dyDescent="0.2">
      <c r="A223" s="9" t="str">
        <f t="shared" si="14"/>
        <v>2000/7末</v>
      </c>
      <c r="B223" s="9" t="str">
        <f t="shared" si="14"/>
        <v>平成12/7末</v>
      </c>
      <c r="C223" s="16">
        <v>221</v>
      </c>
      <c r="D223" s="16">
        <v>343</v>
      </c>
      <c r="E223" s="17" t="s">
        <v>261</v>
      </c>
      <c r="F223" s="16">
        <v>48</v>
      </c>
      <c r="G223" s="16"/>
      <c r="H223" s="16">
        <v>54</v>
      </c>
      <c r="I223" s="16"/>
      <c r="J223" s="16">
        <v>102</v>
      </c>
      <c r="K223" s="16"/>
      <c r="L223" s="16">
        <v>32</v>
      </c>
      <c r="M223" s="6" t="s">
        <v>314</v>
      </c>
    </row>
    <row r="224" spans="1:13" x14ac:dyDescent="0.2">
      <c r="A224" s="7" t="str">
        <f t="shared" si="14"/>
        <v>2000/7末</v>
      </c>
      <c r="B224" s="7" t="str">
        <f t="shared" si="14"/>
        <v>平成12/7末</v>
      </c>
      <c r="C224" s="14">
        <v>222</v>
      </c>
      <c r="D224" s="14">
        <v>344</v>
      </c>
      <c r="E224" s="15" t="s">
        <v>262</v>
      </c>
      <c r="F224" s="14">
        <v>0</v>
      </c>
      <c r="G224" s="14"/>
      <c r="H224" s="14">
        <v>0</v>
      </c>
      <c r="I224" s="14"/>
      <c r="J224" s="14">
        <v>0</v>
      </c>
      <c r="K224" s="14"/>
      <c r="L224" s="14">
        <v>0</v>
      </c>
      <c r="M224" s="8" t="s">
        <v>314</v>
      </c>
    </row>
    <row r="225" spans="1:13" x14ac:dyDescent="0.2">
      <c r="A225" s="9" t="str">
        <f t="shared" si="14"/>
        <v>2000/7末</v>
      </c>
      <c r="B225" s="9" t="str">
        <f t="shared" si="14"/>
        <v>平成12/7末</v>
      </c>
      <c r="C225" s="16">
        <v>223</v>
      </c>
      <c r="D225" s="16">
        <v>345</v>
      </c>
      <c r="E225" s="17" t="s">
        <v>263</v>
      </c>
      <c r="F225" s="16">
        <v>2</v>
      </c>
      <c r="G225" s="16"/>
      <c r="H225" s="16">
        <v>6</v>
      </c>
      <c r="I225" s="16"/>
      <c r="J225" s="16">
        <v>8</v>
      </c>
      <c r="K225" s="16"/>
      <c r="L225" s="16">
        <v>2</v>
      </c>
      <c r="M225" s="6" t="s">
        <v>314</v>
      </c>
    </row>
    <row r="226" spans="1:13" x14ac:dyDescent="0.2">
      <c r="A226" s="7" t="str">
        <f t="shared" si="14"/>
        <v>2000/7末</v>
      </c>
      <c r="B226" s="7" t="str">
        <f t="shared" si="14"/>
        <v>平成12/7末</v>
      </c>
      <c r="C226" s="14">
        <v>224</v>
      </c>
      <c r="D226" s="14">
        <v>346</v>
      </c>
      <c r="E226" s="15" t="s">
        <v>264</v>
      </c>
      <c r="F226" s="14">
        <v>10</v>
      </c>
      <c r="G226" s="14"/>
      <c r="H226" s="14">
        <v>9</v>
      </c>
      <c r="I226" s="14"/>
      <c r="J226" s="14">
        <v>19</v>
      </c>
      <c r="K226" s="14"/>
      <c r="L226" s="14">
        <v>7</v>
      </c>
      <c r="M226" s="8" t="s">
        <v>314</v>
      </c>
    </row>
    <row r="227" spans="1:13" x14ac:dyDescent="0.2">
      <c r="A227" s="9" t="str">
        <f t="shared" si="14"/>
        <v>2000/7末</v>
      </c>
      <c r="B227" s="9" t="str">
        <f t="shared" si="14"/>
        <v>平成12/7末</v>
      </c>
      <c r="C227" s="16">
        <v>225</v>
      </c>
      <c r="D227" s="16">
        <v>347</v>
      </c>
      <c r="E227" s="17" t="s">
        <v>265</v>
      </c>
      <c r="F227" s="16">
        <v>7</v>
      </c>
      <c r="G227" s="16"/>
      <c r="H227" s="16">
        <v>10</v>
      </c>
      <c r="I227" s="16"/>
      <c r="J227" s="16">
        <v>17</v>
      </c>
      <c r="K227" s="16"/>
      <c r="L227" s="16">
        <v>6</v>
      </c>
      <c r="M227" s="6" t="s">
        <v>314</v>
      </c>
    </row>
    <row r="228" spans="1:13" x14ac:dyDescent="0.2">
      <c r="A228" s="7" t="str">
        <f t="shared" si="14"/>
        <v>2000/7末</v>
      </c>
      <c r="B228" s="7" t="str">
        <f t="shared" si="14"/>
        <v>平成12/7末</v>
      </c>
      <c r="C228" s="14">
        <v>226</v>
      </c>
      <c r="D228" s="14">
        <v>348</v>
      </c>
      <c r="E228" s="15" t="s">
        <v>266</v>
      </c>
      <c r="F228" s="14">
        <v>74</v>
      </c>
      <c r="G228" s="14"/>
      <c r="H228" s="14">
        <v>79</v>
      </c>
      <c r="I228" s="14"/>
      <c r="J228" s="14">
        <v>153</v>
      </c>
      <c r="K228" s="14"/>
      <c r="L228" s="14">
        <v>39</v>
      </c>
      <c r="M228" s="8" t="s">
        <v>314</v>
      </c>
    </row>
    <row r="229" spans="1:13" x14ac:dyDescent="0.2">
      <c r="A229" s="9" t="str">
        <f t="shared" ref="A229:B244" si="15">A228</f>
        <v>2000/7末</v>
      </c>
      <c r="B229" s="9" t="str">
        <f t="shared" si="15"/>
        <v>平成12/7末</v>
      </c>
      <c r="C229" s="16">
        <v>227</v>
      </c>
      <c r="D229" s="16">
        <v>349</v>
      </c>
      <c r="E229" s="17" t="s">
        <v>267</v>
      </c>
      <c r="F229" s="16">
        <v>6</v>
      </c>
      <c r="G229" s="16"/>
      <c r="H229" s="16">
        <v>9</v>
      </c>
      <c r="I229" s="16"/>
      <c r="J229" s="16">
        <v>15</v>
      </c>
      <c r="K229" s="16"/>
      <c r="L229" s="16">
        <v>3</v>
      </c>
      <c r="M229" s="6" t="s">
        <v>314</v>
      </c>
    </row>
    <row r="230" spans="1:13" x14ac:dyDescent="0.2">
      <c r="A230" s="7" t="str">
        <f t="shared" si="15"/>
        <v>2000/7末</v>
      </c>
      <c r="B230" s="7" t="str">
        <f t="shared" si="15"/>
        <v>平成12/7末</v>
      </c>
      <c r="C230" s="14">
        <v>228</v>
      </c>
      <c r="D230" s="14">
        <v>250</v>
      </c>
      <c r="E230" s="15" t="s">
        <v>268</v>
      </c>
      <c r="F230" s="14">
        <v>151</v>
      </c>
      <c r="G230" s="14"/>
      <c r="H230" s="14">
        <v>176</v>
      </c>
      <c r="I230" s="14"/>
      <c r="J230" s="14">
        <v>327</v>
      </c>
      <c r="K230" s="14"/>
      <c r="L230" s="14">
        <v>84</v>
      </c>
      <c r="M230" s="8" t="s">
        <v>315</v>
      </c>
    </row>
    <row r="231" spans="1:13" x14ac:dyDescent="0.2">
      <c r="A231" s="9" t="str">
        <f t="shared" si="15"/>
        <v>2000/7末</v>
      </c>
      <c r="B231" s="9" t="str">
        <f t="shared" si="15"/>
        <v>平成12/7末</v>
      </c>
      <c r="C231" s="16">
        <v>229</v>
      </c>
      <c r="D231" s="16">
        <v>251</v>
      </c>
      <c r="E231" s="17" t="s">
        <v>269</v>
      </c>
      <c r="F231" s="16">
        <v>80</v>
      </c>
      <c r="G231" s="16"/>
      <c r="H231" s="16">
        <v>97</v>
      </c>
      <c r="I231" s="16"/>
      <c r="J231" s="16">
        <v>177</v>
      </c>
      <c r="K231" s="16"/>
      <c r="L231" s="16">
        <v>45</v>
      </c>
      <c r="M231" s="6" t="s">
        <v>315</v>
      </c>
    </row>
    <row r="232" spans="1:13" x14ac:dyDescent="0.2">
      <c r="A232" s="7" t="str">
        <f t="shared" si="15"/>
        <v>2000/7末</v>
      </c>
      <c r="B232" s="7" t="str">
        <f t="shared" si="15"/>
        <v>平成12/7末</v>
      </c>
      <c r="C232" s="14">
        <v>230</v>
      </c>
      <c r="D232" s="14">
        <v>252</v>
      </c>
      <c r="E232" s="15" t="s">
        <v>270</v>
      </c>
      <c r="F232" s="14">
        <v>139</v>
      </c>
      <c r="G232" s="14"/>
      <c r="H232" s="14">
        <v>166</v>
      </c>
      <c r="I232" s="14"/>
      <c r="J232" s="14">
        <v>305</v>
      </c>
      <c r="K232" s="14"/>
      <c r="L232" s="14">
        <v>79</v>
      </c>
      <c r="M232" s="8" t="s">
        <v>315</v>
      </c>
    </row>
    <row r="233" spans="1:13" x14ac:dyDescent="0.2">
      <c r="A233" s="9" t="str">
        <f t="shared" si="15"/>
        <v>2000/7末</v>
      </c>
      <c r="B233" s="9" t="str">
        <f t="shared" si="15"/>
        <v>平成12/7末</v>
      </c>
      <c r="C233" s="16">
        <v>231</v>
      </c>
      <c r="D233" s="16">
        <v>253</v>
      </c>
      <c r="E233" s="17" t="s">
        <v>271</v>
      </c>
      <c r="F233" s="16">
        <v>167</v>
      </c>
      <c r="G233" s="16"/>
      <c r="H233" s="16">
        <v>174</v>
      </c>
      <c r="I233" s="16"/>
      <c r="J233" s="16">
        <v>341</v>
      </c>
      <c r="K233" s="16"/>
      <c r="L233" s="16">
        <v>96</v>
      </c>
      <c r="M233" s="6" t="s">
        <v>315</v>
      </c>
    </row>
    <row r="234" spans="1:13" x14ac:dyDescent="0.2">
      <c r="A234" s="7" t="str">
        <f t="shared" si="15"/>
        <v>2000/7末</v>
      </c>
      <c r="B234" s="7" t="str">
        <f t="shared" si="15"/>
        <v>平成12/7末</v>
      </c>
      <c r="C234" s="14">
        <v>232</v>
      </c>
      <c r="D234" s="14">
        <v>254</v>
      </c>
      <c r="E234" s="15" t="s">
        <v>272</v>
      </c>
      <c r="F234" s="14">
        <v>83</v>
      </c>
      <c r="G234" s="14"/>
      <c r="H234" s="14">
        <v>114</v>
      </c>
      <c r="I234" s="14"/>
      <c r="J234" s="14">
        <v>197</v>
      </c>
      <c r="K234" s="14"/>
      <c r="L234" s="14">
        <v>54</v>
      </c>
      <c r="M234" s="8" t="s">
        <v>315</v>
      </c>
    </row>
    <row r="235" spans="1:13" x14ac:dyDescent="0.2">
      <c r="A235" s="9" t="str">
        <f t="shared" si="15"/>
        <v>2000/7末</v>
      </c>
      <c r="B235" s="9" t="str">
        <f t="shared" si="15"/>
        <v>平成12/7末</v>
      </c>
      <c r="C235" s="16">
        <v>233</v>
      </c>
      <c r="D235" s="16">
        <v>255</v>
      </c>
      <c r="E235" s="17" t="s">
        <v>558</v>
      </c>
      <c r="F235" s="16">
        <v>39</v>
      </c>
      <c r="G235" s="16"/>
      <c r="H235" s="16">
        <v>41</v>
      </c>
      <c r="I235" s="16"/>
      <c r="J235" s="16">
        <v>80</v>
      </c>
      <c r="K235" s="16"/>
      <c r="L235" s="16">
        <v>28</v>
      </c>
      <c r="M235" s="6" t="s">
        <v>315</v>
      </c>
    </row>
    <row r="236" spans="1:13" x14ac:dyDescent="0.2">
      <c r="A236" s="7" t="str">
        <f t="shared" si="15"/>
        <v>2000/7末</v>
      </c>
      <c r="B236" s="7" t="str">
        <f t="shared" si="15"/>
        <v>平成12/7末</v>
      </c>
      <c r="C236" s="14">
        <v>234</v>
      </c>
      <c r="D236" s="14">
        <v>256</v>
      </c>
      <c r="E236" s="15" t="s">
        <v>273</v>
      </c>
      <c r="F236" s="14">
        <v>44</v>
      </c>
      <c r="G236" s="14"/>
      <c r="H236" s="14">
        <v>38</v>
      </c>
      <c r="I236" s="14"/>
      <c r="J236" s="14">
        <v>82</v>
      </c>
      <c r="K236" s="14"/>
      <c r="L236" s="14">
        <v>22</v>
      </c>
      <c r="M236" s="8" t="s">
        <v>315</v>
      </c>
    </row>
    <row r="237" spans="1:13" x14ac:dyDescent="0.2">
      <c r="A237" s="9" t="str">
        <f t="shared" si="15"/>
        <v>2000/7末</v>
      </c>
      <c r="B237" s="9" t="str">
        <f t="shared" si="15"/>
        <v>平成12/7末</v>
      </c>
      <c r="C237" s="16">
        <v>235</v>
      </c>
      <c r="D237" s="16">
        <v>257</v>
      </c>
      <c r="E237" s="17" t="s">
        <v>559</v>
      </c>
      <c r="F237" s="16">
        <v>88</v>
      </c>
      <c r="G237" s="16"/>
      <c r="H237" s="16">
        <v>92</v>
      </c>
      <c r="I237" s="16"/>
      <c r="J237" s="16">
        <v>180</v>
      </c>
      <c r="K237" s="16"/>
      <c r="L237" s="16">
        <v>52</v>
      </c>
      <c r="M237" s="6" t="s">
        <v>315</v>
      </c>
    </row>
    <row r="238" spans="1:13" x14ac:dyDescent="0.2">
      <c r="A238" s="7" t="str">
        <f t="shared" si="15"/>
        <v>2000/7末</v>
      </c>
      <c r="B238" s="7" t="str">
        <f t="shared" si="15"/>
        <v>平成12/7末</v>
      </c>
      <c r="C238" s="14">
        <v>236</v>
      </c>
      <c r="D238" s="14">
        <v>258</v>
      </c>
      <c r="E238" s="15" t="s">
        <v>274</v>
      </c>
      <c r="F238" s="14">
        <v>93</v>
      </c>
      <c r="G238" s="14"/>
      <c r="H238" s="14">
        <v>99</v>
      </c>
      <c r="I238" s="14"/>
      <c r="J238" s="14">
        <v>192</v>
      </c>
      <c r="K238" s="14"/>
      <c r="L238" s="14">
        <v>48</v>
      </c>
      <c r="M238" s="8" t="s">
        <v>315</v>
      </c>
    </row>
    <row r="239" spans="1:13" x14ac:dyDescent="0.2">
      <c r="A239" s="9" t="str">
        <f t="shared" si="15"/>
        <v>2000/7末</v>
      </c>
      <c r="B239" s="9" t="str">
        <f t="shared" si="15"/>
        <v>平成12/7末</v>
      </c>
      <c r="C239" s="16">
        <v>237</v>
      </c>
      <c r="D239" s="16">
        <v>259</v>
      </c>
      <c r="E239" s="17" t="s">
        <v>560</v>
      </c>
      <c r="F239" s="16">
        <v>92</v>
      </c>
      <c r="G239" s="16"/>
      <c r="H239" s="16">
        <v>95</v>
      </c>
      <c r="I239" s="16"/>
      <c r="J239" s="16">
        <v>187</v>
      </c>
      <c r="K239" s="16"/>
      <c r="L239" s="16">
        <v>49</v>
      </c>
      <c r="M239" s="6" t="s">
        <v>315</v>
      </c>
    </row>
    <row r="240" spans="1:13" x14ac:dyDescent="0.2">
      <c r="A240" s="7" t="str">
        <f t="shared" si="15"/>
        <v>2000/7末</v>
      </c>
      <c r="B240" s="7" t="str">
        <f t="shared" si="15"/>
        <v>平成12/7末</v>
      </c>
      <c r="C240" s="14">
        <v>238</v>
      </c>
      <c r="D240" s="14">
        <v>270</v>
      </c>
      <c r="E240" s="15" t="s">
        <v>275</v>
      </c>
      <c r="F240" s="14">
        <v>82</v>
      </c>
      <c r="G240" s="14"/>
      <c r="H240" s="14">
        <v>74</v>
      </c>
      <c r="I240" s="14"/>
      <c r="J240" s="14">
        <v>156</v>
      </c>
      <c r="K240" s="14"/>
      <c r="L240" s="14">
        <v>48</v>
      </c>
      <c r="M240" s="8" t="s">
        <v>316</v>
      </c>
    </row>
    <row r="241" spans="1:13" x14ac:dyDescent="0.2">
      <c r="A241" s="9" t="str">
        <f t="shared" si="15"/>
        <v>2000/7末</v>
      </c>
      <c r="B241" s="9" t="str">
        <f t="shared" si="15"/>
        <v>平成12/7末</v>
      </c>
      <c r="C241" s="16">
        <v>239</v>
      </c>
      <c r="D241" s="16">
        <v>271</v>
      </c>
      <c r="E241" s="17" t="s">
        <v>276</v>
      </c>
      <c r="F241" s="16">
        <v>62</v>
      </c>
      <c r="G241" s="16"/>
      <c r="H241" s="16">
        <v>63</v>
      </c>
      <c r="I241" s="16"/>
      <c r="J241" s="16">
        <v>125</v>
      </c>
      <c r="K241" s="16"/>
      <c r="L241" s="16">
        <v>32</v>
      </c>
      <c r="M241" s="6" t="s">
        <v>316</v>
      </c>
    </row>
    <row r="242" spans="1:13" x14ac:dyDescent="0.2">
      <c r="A242" s="7" t="str">
        <f t="shared" si="15"/>
        <v>2000/7末</v>
      </c>
      <c r="B242" s="7" t="str">
        <f t="shared" si="15"/>
        <v>平成12/7末</v>
      </c>
      <c r="C242" s="14">
        <v>240</v>
      </c>
      <c r="D242" s="14">
        <v>272</v>
      </c>
      <c r="E242" s="15" t="s">
        <v>277</v>
      </c>
      <c r="F242" s="14">
        <v>71</v>
      </c>
      <c r="G242" s="14"/>
      <c r="H242" s="14">
        <v>66</v>
      </c>
      <c r="I242" s="14"/>
      <c r="J242" s="14">
        <v>137</v>
      </c>
      <c r="K242" s="14"/>
      <c r="L242" s="14">
        <v>39</v>
      </c>
      <c r="M242" s="8" t="s">
        <v>316</v>
      </c>
    </row>
    <row r="243" spans="1:13" x14ac:dyDescent="0.2">
      <c r="A243" s="9" t="str">
        <f t="shared" si="15"/>
        <v>2000/7末</v>
      </c>
      <c r="B243" s="9" t="str">
        <f t="shared" si="15"/>
        <v>平成12/7末</v>
      </c>
      <c r="C243" s="16">
        <v>241</v>
      </c>
      <c r="D243" s="16">
        <v>273</v>
      </c>
      <c r="E243" s="17" t="s">
        <v>278</v>
      </c>
      <c r="F243" s="16">
        <v>77</v>
      </c>
      <c r="G243" s="16"/>
      <c r="H243" s="16">
        <v>89</v>
      </c>
      <c r="I243" s="16"/>
      <c r="J243" s="16">
        <v>166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2000/7末</v>
      </c>
      <c r="B244" s="7" t="str">
        <f t="shared" si="15"/>
        <v>平成12/7末</v>
      </c>
      <c r="C244" s="14">
        <v>242</v>
      </c>
      <c r="D244" s="14">
        <v>274</v>
      </c>
      <c r="E244" s="15" t="s">
        <v>279</v>
      </c>
      <c r="F244" s="14">
        <v>113</v>
      </c>
      <c r="G244" s="14"/>
      <c r="H244" s="14">
        <v>125</v>
      </c>
      <c r="I244" s="14"/>
      <c r="J244" s="14">
        <v>238</v>
      </c>
      <c r="K244" s="14"/>
      <c r="L244" s="14">
        <v>65</v>
      </c>
      <c r="M244" s="8" t="s">
        <v>316</v>
      </c>
    </row>
    <row r="245" spans="1:13" x14ac:dyDescent="0.2">
      <c r="A245" s="9" t="str">
        <f t="shared" ref="A245:B260" si="16">A244</f>
        <v>2000/7末</v>
      </c>
      <c r="B245" s="9" t="str">
        <f t="shared" si="16"/>
        <v>平成12/7末</v>
      </c>
      <c r="C245" s="16">
        <v>243</v>
      </c>
      <c r="D245" s="16">
        <v>275</v>
      </c>
      <c r="E245" s="17" t="s">
        <v>280</v>
      </c>
      <c r="F245" s="16">
        <v>65</v>
      </c>
      <c r="G245" s="16"/>
      <c r="H245" s="16">
        <v>80</v>
      </c>
      <c r="I245" s="16"/>
      <c r="J245" s="16">
        <v>145</v>
      </c>
      <c r="K245" s="16"/>
      <c r="L245" s="16">
        <v>54</v>
      </c>
      <c r="M245" s="6" t="s">
        <v>316</v>
      </c>
    </row>
    <row r="246" spans="1:13" x14ac:dyDescent="0.2">
      <c r="A246" s="7" t="str">
        <f t="shared" si="16"/>
        <v>2000/7末</v>
      </c>
      <c r="B246" s="7" t="str">
        <f t="shared" si="16"/>
        <v>平成12/7末</v>
      </c>
      <c r="C246" s="14">
        <v>244</v>
      </c>
      <c r="D246" s="14">
        <v>276</v>
      </c>
      <c r="E246" s="15" t="s">
        <v>281</v>
      </c>
      <c r="F246" s="14">
        <v>178</v>
      </c>
      <c r="G246" s="14"/>
      <c r="H246" s="14">
        <v>183</v>
      </c>
      <c r="I246" s="14"/>
      <c r="J246" s="14">
        <v>361</v>
      </c>
      <c r="K246" s="14"/>
      <c r="L246" s="14">
        <v>114</v>
      </c>
      <c r="M246" s="8" t="s">
        <v>316</v>
      </c>
    </row>
    <row r="247" spans="1:13" x14ac:dyDescent="0.2">
      <c r="A247" s="9" t="str">
        <f t="shared" si="16"/>
        <v>2000/7末</v>
      </c>
      <c r="B247" s="9" t="str">
        <f t="shared" si="16"/>
        <v>平成12/7末</v>
      </c>
      <c r="C247" s="16">
        <v>245</v>
      </c>
      <c r="D247" s="16">
        <v>277</v>
      </c>
      <c r="E247" s="17" t="s">
        <v>282</v>
      </c>
      <c r="F247" s="16">
        <v>127</v>
      </c>
      <c r="G247" s="16"/>
      <c r="H247" s="16">
        <v>149</v>
      </c>
      <c r="I247" s="16"/>
      <c r="J247" s="16">
        <v>276</v>
      </c>
      <c r="K247" s="16"/>
      <c r="L247" s="16">
        <v>87</v>
      </c>
      <c r="M247" s="6" t="s">
        <v>316</v>
      </c>
    </row>
    <row r="248" spans="1:13" x14ac:dyDescent="0.2">
      <c r="A248" s="7" t="str">
        <f t="shared" si="16"/>
        <v>2000/7末</v>
      </c>
      <c r="B248" s="7" t="str">
        <f t="shared" si="16"/>
        <v>平成12/7末</v>
      </c>
      <c r="C248" s="14">
        <v>246</v>
      </c>
      <c r="D248" s="14">
        <v>278</v>
      </c>
      <c r="E248" s="15" t="s">
        <v>283</v>
      </c>
      <c r="F248" s="14">
        <v>210</v>
      </c>
      <c r="G248" s="14"/>
      <c r="H248" s="14">
        <v>236</v>
      </c>
      <c r="I248" s="14"/>
      <c r="J248" s="14">
        <v>446</v>
      </c>
      <c r="K248" s="14"/>
      <c r="L248" s="14">
        <v>135</v>
      </c>
      <c r="M248" s="8" t="s">
        <v>316</v>
      </c>
    </row>
    <row r="249" spans="1:13" x14ac:dyDescent="0.2">
      <c r="A249" s="9" t="str">
        <f t="shared" si="16"/>
        <v>2000/7末</v>
      </c>
      <c r="B249" s="9" t="str">
        <f t="shared" si="16"/>
        <v>平成12/7末</v>
      </c>
      <c r="C249" s="16">
        <v>247</v>
      </c>
      <c r="D249" s="16">
        <v>280</v>
      </c>
      <c r="E249" s="17" t="s">
        <v>561</v>
      </c>
      <c r="F249" s="16">
        <v>174</v>
      </c>
      <c r="G249" s="16"/>
      <c r="H249" s="16">
        <v>190</v>
      </c>
      <c r="I249" s="16"/>
      <c r="J249" s="16">
        <v>364</v>
      </c>
      <c r="K249" s="16"/>
      <c r="L249" s="16">
        <v>101</v>
      </c>
      <c r="M249" s="6" t="s">
        <v>317</v>
      </c>
    </row>
    <row r="250" spans="1:13" x14ac:dyDescent="0.2">
      <c r="A250" s="7" t="str">
        <f t="shared" si="16"/>
        <v>2000/7末</v>
      </c>
      <c r="B250" s="7" t="str">
        <f t="shared" si="16"/>
        <v>平成12/7末</v>
      </c>
      <c r="C250" s="14">
        <v>248</v>
      </c>
      <c r="D250" s="14">
        <v>281</v>
      </c>
      <c r="E250" s="15" t="s">
        <v>562</v>
      </c>
      <c r="F250" s="14">
        <v>102</v>
      </c>
      <c r="G250" s="14"/>
      <c r="H250" s="14">
        <v>100</v>
      </c>
      <c r="I250" s="14"/>
      <c r="J250" s="14">
        <v>202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2000/7末</v>
      </c>
      <c r="B251" s="9" t="str">
        <f t="shared" si="16"/>
        <v>平成12/7末</v>
      </c>
      <c r="C251" s="16">
        <v>249</v>
      </c>
      <c r="D251" s="16">
        <v>282</v>
      </c>
      <c r="E251" s="17" t="s">
        <v>563</v>
      </c>
      <c r="F251" s="16">
        <v>41</v>
      </c>
      <c r="G251" s="16"/>
      <c r="H251" s="16">
        <v>47</v>
      </c>
      <c r="I251" s="16"/>
      <c r="J251" s="16">
        <v>88</v>
      </c>
      <c r="K251" s="16"/>
      <c r="L251" s="16">
        <v>25</v>
      </c>
      <c r="M251" s="6" t="s">
        <v>317</v>
      </c>
    </row>
    <row r="252" spans="1:13" x14ac:dyDescent="0.2">
      <c r="A252" s="7" t="str">
        <f t="shared" si="16"/>
        <v>2000/7末</v>
      </c>
      <c r="B252" s="7" t="str">
        <f t="shared" si="16"/>
        <v>平成12/7末</v>
      </c>
      <c r="C252" s="14">
        <v>250</v>
      </c>
      <c r="D252" s="14">
        <v>283</v>
      </c>
      <c r="E252" s="15" t="s">
        <v>628</v>
      </c>
      <c r="F252" s="14">
        <v>84</v>
      </c>
      <c r="G252" s="14"/>
      <c r="H252" s="14">
        <v>98</v>
      </c>
      <c r="I252" s="14"/>
      <c r="J252" s="14">
        <v>182</v>
      </c>
      <c r="K252" s="14"/>
      <c r="L252" s="14">
        <v>56</v>
      </c>
      <c r="M252" s="8" t="s">
        <v>317</v>
      </c>
    </row>
    <row r="253" spans="1:13" x14ac:dyDescent="0.2">
      <c r="A253" s="9" t="str">
        <f t="shared" si="16"/>
        <v>2000/7末</v>
      </c>
      <c r="B253" s="9" t="str">
        <f t="shared" si="16"/>
        <v>平成12/7末</v>
      </c>
      <c r="C253" s="16">
        <v>251</v>
      </c>
      <c r="D253" s="16">
        <v>284</v>
      </c>
      <c r="E253" s="17" t="s">
        <v>629</v>
      </c>
      <c r="F253" s="16">
        <v>44</v>
      </c>
      <c r="G253" s="16"/>
      <c r="H253" s="16">
        <v>49</v>
      </c>
      <c r="I253" s="16"/>
      <c r="J253" s="16">
        <v>93</v>
      </c>
      <c r="K253" s="16"/>
      <c r="L253" s="16">
        <v>29</v>
      </c>
      <c r="M253" s="6" t="s">
        <v>317</v>
      </c>
    </row>
    <row r="254" spans="1:13" x14ac:dyDescent="0.2">
      <c r="A254" s="7" t="str">
        <f t="shared" si="16"/>
        <v>2000/7末</v>
      </c>
      <c r="B254" s="7" t="str">
        <f t="shared" si="16"/>
        <v>平成12/7末</v>
      </c>
      <c r="C254" s="14">
        <v>252</v>
      </c>
      <c r="D254" s="14">
        <v>285</v>
      </c>
      <c r="E254" s="15" t="s">
        <v>630</v>
      </c>
      <c r="F254" s="14">
        <v>40</v>
      </c>
      <c r="G254" s="14"/>
      <c r="H254" s="14">
        <v>48</v>
      </c>
      <c r="I254" s="14"/>
      <c r="J254" s="14">
        <v>88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2000/7末</v>
      </c>
      <c r="B255" s="9" t="str">
        <f t="shared" si="16"/>
        <v>平成12/7末</v>
      </c>
      <c r="C255" s="16">
        <v>253</v>
      </c>
      <c r="D255" s="16">
        <v>286</v>
      </c>
      <c r="E255" s="17" t="s">
        <v>631</v>
      </c>
      <c r="F255" s="16">
        <v>37</v>
      </c>
      <c r="G255" s="16"/>
      <c r="H255" s="16">
        <v>42</v>
      </c>
      <c r="I255" s="16"/>
      <c r="J255" s="16">
        <v>79</v>
      </c>
      <c r="K255" s="16"/>
      <c r="L255" s="16">
        <v>25</v>
      </c>
      <c r="M255" s="6" t="s">
        <v>317</v>
      </c>
    </row>
    <row r="256" spans="1:13" x14ac:dyDescent="0.2">
      <c r="A256" s="7" t="str">
        <f t="shared" si="16"/>
        <v>2000/7末</v>
      </c>
      <c r="B256" s="7" t="str">
        <f t="shared" si="16"/>
        <v>平成12/7末</v>
      </c>
      <c r="C256" s="14">
        <v>254</v>
      </c>
      <c r="D256" s="14">
        <v>287</v>
      </c>
      <c r="E256" s="15" t="s">
        <v>632</v>
      </c>
      <c r="F256" s="14">
        <v>54</v>
      </c>
      <c r="G256" s="14"/>
      <c r="H256" s="14">
        <v>60</v>
      </c>
      <c r="I256" s="14"/>
      <c r="J256" s="14">
        <v>114</v>
      </c>
      <c r="K256" s="14"/>
      <c r="L256" s="14">
        <v>30</v>
      </c>
      <c r="M256" s="8" t="s">
        <v>317</v>
      </c>
    </row>
    <row r="257" spans="1:13" x14ac:dyDescent="0.2">
      <c r="A257" s="9" t="str">
        <f t="shared" si="16"/>
        <v>2000/7末</v>
      </c>
      <c r="B257" s="9" t="str">
        <f t="shared" si="16"/>
        <v>平成12/7末</v>
      </c>
      <c r="C257" s="16">
        <v>255</v>
      </c>
      <c r="D257" s="16">
        <v>288</v>
      </c>
      <c r="E257" s="17" t="s">
        <v>633</v>
      </c>
      <c r="F257" s="16">
        <v>60</v>
      </c>
      <c r="G257" s="16"/>
      <c r="H257" s="16">
        <v>66</v>
      </c>
      <c r="I257" s="16"/>
      <c r="J257" s="16">
        <v>126</v>
      </c>
      <c r="K257" s="16"/>
      <c r="L257" s="16">
        <v>36</v>
      </c>
      <c r="M257" s="6" t="s">
        <v>317</v>
      </c>
    </row>
    <row r="258" spans="1:13" x14ac:dyDescent="0.2">
      <c r="A258" s="7" t="str">
        <f t="shared" si="16"/>
        <v>2000/7末</v>
      </c>
      <c r="B258" s="7" t="str">
        <f t="shared" si="16"/>
        <v>平成12/7末</v>
      </c>
      <c r="C258" s="14">
        <v>256</v>
      </c>
      <c r="D258" s="14">
        <v>289</v>
      </c>
      <c r="E258" s="15" t="s">
        <v>634</v>
      </c>
      <c r="F258" s="14">
        <v>35</v>
      </c>
      <c r="G258" s="14"/>
      <c r="H258" s="14">
        <v>42</v>
      </c>
      <c r="I258" s="14"/>
      <c r="J258" s="14">
        <v>77</v>
      </c>
      <c r="K258" s="14"/>
      <c r="L258" s="14">
        <v>24</v>
      </c>
      <c r="M258" s="8" t="s">
        <v>317</v>
      </c>
    </row>
    <row r="259" spans="1:13" x14ac:dyDescent="0.2">
      <c r="A259" s="9" t="str">
        <f t="shared" si="16"/>
        <v>2000/7末</v>
      </c>
      <c r="B259" s="9" t="str">
        <f t="shared" si="16"/>
        <v>平成12/7末</v>
      </c>
      <c r="C259" s="16">
        <v>257</v>
      </c>
      <c r="D259" s="16">
        <v>290</v>
      </c>
      <c r="E259" s="17" t="s">
        <v>635</v>
      </c>
      <c r="F259" s="16">
        <v>72</v>
      </c>
      <c r="G259" s="16"/>
      <c r="H259" s="16">
        <v>77</v>
      </c>
      <c r="I259" s="16"/>
      <c r="J259" s="16">
        <v>149</v>
      </c>
      <c r="K259" s="16"/>
      <c r="L259" s="16">
        <v>42</v>
      </c>
      <c r="M259" s="6" t="s">
        <v>317</v>
      </c>
    </row>
    <row r="260" spans="1:13" x14ac:dyDescent="0.2">
      <c r="A260" s="7" t="str">
        <f t="shared" si="16"/>
        <v>2000/7末</v>
      </c>
      <c r="B260" s="7" t="str">
        <f t="shared" si="16"/>
        <v>平成12/7末</v>
      </c>
      <c r="C260" s="14">
        <v>258</v>
      </c>
      <c r="D260" s="14">
        <v>291</v>
      </c>
      <c r="E260" s="15" t="s">
        <v>636</v>
      </c>
      <c r="F260" s="14">
        <v>18</v>
      </c>
      <c r="G260" s="14"/>
      <c r="H260" s="14">
        <v>14</v>
      </c>
      <c r="I260" s="14"/>
      <c r="J260" s="14">
        <v>32</v>
      </c>
      <c r="K260" s="14"/>
      <c r="L260" s="14">
        <v>14</v>
      </c>
      <c r="M260" s="8" t="s">
        <v>317</v>
      </c>
    </row>
    <row r="261" spans="1:13" x14ac:dyDescent="0.2">
      <c r="A261" s="9" t="str">
        <f t="shared" ref="A261:B272" si="17">A260</f>
        <v>2000/7末</v>
      </c>
      <c r="B261" s="9" t="str">
        <f t="shared" si="17"/>
        <v>平成12/7末</v>
      </c>
      <c r="C261" s="16">
        <v>259</v>
      </c>
      <c r="D261" s="16">
        <v>292</v>
      </c>
      <c r="E261" s="17" t="s">
        <v>637</v>
      </c>
      <c r="F261" s="16">
        <v>16</v>
      </c>
      <c r="G261" s="16"/>
      <c r="H261" s="16">
        <v>17</v>
      </c>
      <c r="I261" s="16"/>
      <c r="J261" s="16">
        <v>33</v>
      </c>
      <c r="K261" s="16"/>
      <c r="L261" s="16">
        <v>18</v>
      </c>
      <c r="M261" s="6" t="s">
        <v>317</v>
      </c>
    </row>
    <row r="262" spans="1:13" x14ac:dyDescent="0.2">
      <c r="A262" s="7" t="str">
        <f t="shared" si="17"/>
        <v>2000/7末</v>
      </c>
      <c r="B262" s="7" t="str">
        <f t="shared" si="17"/>
        <v>平成12/7末</v>
      </c>
      <c r="C262" s="14">
        <v>260</v>
      </c>
      <c r="D262" s="14">
        <v>293</v>
      </c>
      <c r="E262" s="15" t="s">
        <v>638</v>
      </c>
      <c r="F262" s="14">
        <v>5</v>
      </c>
      <c r="G262" s="14"/>
      <c r="H262" s="14">
        <v>8</v>
      </c>
      <c r="I262" s="14"/>
      <c r="J262" s="14">
        <v>13</v>
      </c>
      <c r="K262" s="14"/>
      <c r="L262" s="14">
        <v>4</v>
      </c>
      <c r="M262" s="8" t="s">
        <v>317</v>
      </c>
    </row>
    <row r="263" spans="1:13" x14ac:dyDescent="0.2">
      <c r="A263" s="9" t="str">
        <f t="shared" si="17"/>
        <v>2000/7末</v>
      </c>
      <c r="B263" s="9" t="str">
        <f t="shared" si="17"/>
        <v>平成12/7末</v>
      </c>
      <c r="C263" s="16">
        <v>261</v>
      </c>
      <c r="D263" s="16">
        <v>294</v>
      </c>
      <c r="E263" s="17" t="s">
        <v>639</v>
      </c>
      <c r="F263" s="16">
        <v>26</v>
      </c>
      <c r="G263" s="16"/>
      <c r="H263" s="16">
        <v>31</v>
      </c>
      <c r="I263" s="16"/>
      <c r="J263" s="16">
        <v>57</v>
      </c>
      <c r="K263" s="16"/>
      <c r="L263" s="16">
        <v>20</v>
      </c>
      <c r="M263" s="6" t="s">
        <v>317</v>
      </c>
    </row>
    <row r="264" spans="1:13" x14ac:dyDescent="0.2">
      <c r="A264" s="7" t="str">
        <f t="shared" si="17"/>
        <v>2000/7末</v>
      </c>
      <c r="B264" s="7" t="str">
        <f t="shared" si="17"/>
        <v>平成12/7末</v>
      </c>
      <c r="C264" s="14">
        <v>262</v>
      </c>
      <c r="D264" s="14">
        <v>295</v>
      </c>
      <c r="E264" s="15" t="s">
        <v>640</v>
      </c>
      <c r="F264" s="14">
        <v>8</v>
      </c>
      <c r="G264" s="14"/>
      <c r="H264" s="14">
        <v>9</v>
      </c>
      <c r="I264" s="14"/>
      <c r="J264" s="14">
        <v>17</v>
      </c>
      <c r="K264" s="14"/>
      <c r="L264" s="14">
        <v>8</v>
      </c>
      <c r="M264" s="8" t="s">
        <v>317</v>
      </c>
    </row>
    <row r="265" spans="1:13" x14ac:dyDescent="0.2">
      <c r="A265" s="9" t="str">
        <f t="shared" si="17"/>
        <v>2000/7末</v>
      </c>
      <c r="B265" s="9" t="str">
        <f t="shared" si="17"/>
        <v>平成12/7末</v>
      </c>
      <c r="C265" s="16">
        <v>263</v>
      </c>
      <c r="D265" s="16">
        <v>296</v>
      </c>
      <c r="E265" s="17" t="s">
        <v>679</v>
      </c>
      <c r="F265" s="16">
        <v>0</v>
      </c>
      <c r="G265" s="16"/>
      <c r="H265" s="16">
        <v>0</v>
      </c>
      <c r="I265" s="16"/>
      <c r="J265" s="16">
        <v>0</v>
      </c>
      <c r="K265" s="16"/>
      <c r="L265" s="16">
        <v>0</v>
      </c>
      <c r="M265" s="6" t="s">
        <v>317</v>
      </c>
    </row>
    <row r="266" spans="1:13" x14ac:dyDescent="0.2">
      <c r="A266" s="7" t="str">
        <f t="shared" si="17"/>
        <v>2000/7末</v>
      </c>
      <c r="B266" s="7" t="str">
        <f t="shared" si="17"/>
        <v>平成12/7末</v>
      </c>
      <c r="C266" s="14">
        <v>264</v>
      </c>
      <c r="D266" s="14">
        <v>297</v>
      </c>
      <c r="E266" s="15" t="s">
        <v>641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2000/7末</v>
      </c>
      <c r="B267" s="9" t="str">
        <f t="shared" si="17"/>
        <v>平成12/7末</v>
      </c>
      <c r="C267" s="16">
        <v>265</v>
      </c>
      <c r="D267" s="16">
        <v>298</v>
      </c>
      <c r="E267" s="17" t="s">
        <v>642</v>
      </c>
      <c r="F267" s="16">
        <v>6</v>
      </c>
      <c r="G267" s="16"/>
      <c r="H267" s="16">
        <v>5</v>
      </c>
      <c r="I267" s="16"/>
      <c r="J267" s="16">
        <v>11</v>
      </c>
      <c r="K267" s="16"/>
      <c r="L267" s="16">
        <v>4</v>
      </c>
      <c r="M267" s="6" t="s">
        <v>317</v>
      </c>
    </row>
    <row r="268" spans="1:13" x14ac:dyDescent="0.2">
      <c r="A268" s="7" t="str">
        <f t="shared" si="17"/>
        <v>2000/7末</v>
      </c>
      <c r="B268" s="7" t="str">
        <f t="shared" si="17"/>
        <v>平成12/7末</v>
      </c>
      <c r="C268" s="14">
        <v>266</v>
      </c>
      <c r="D268" s="14">
        <v>299</v>
      </c>
      <c r="E268" s="15" t="s">
        <v>643</v>
      </c>
      <c r="F268" s="14">
        <v>1</v>
      </c>
      <c r="G268" s="14"/>
      <c r="H268" s="14">
        <v>1</v>
      </c>
      <c r="I268" s="14"/>
      <c r="J268" s="14">
        <v>2</v>
      </c>
      <c r="K268" s="14"/>
      <c r="L268" s="14">
        <v>1</v>
      </c>
      <c r="M268" s="8" t="s">
        <v>317</v>
      </c>
    </row>
    <row r="269" spans="1:13" x14ac:dyDescent="0.2">
      <c r="A269" s="9" t="str">
        <f t="shared" si="17"/>
        <v>2000/7末</v>
      </c>
      <c r="B269" s="9" t="str">
        <f t="shared" si="17"/>
        <v>平成12/7末</v>
      </c>
      <c r="C269" s="16">
        <v>267</v>
      </c>
      <c r="D269" s="16">
        <v>300</v>
      </c>
      <c r="E269" s="17" t="s">
        <v>644</v>
      </c>
      <c r="F269" s="16">
        <v>1</v>
      </c>
      <c r="G269" s="16"/>
      <c r="H269" s="16">
        <v>2</v>
      </c>
      <c r="I269" s="16"/>
      <c r="J269" s="16">
        <v>3</v>
      </c>
      <c r="K269" s="16"/>
      <c r="L269" s="16">
        <v>1</v>
      </c>
      <c r="M269" s="6" t="s">
        <v>317</v>
      </c>
    </row>
    <row r="270" spans="1:13" x14ac:dyDescent="0.2">
      <c r="A270" s="7" t="str">
        <f t="shared" si="17"/>
        <v>2000/7末</v>
      </c>
      <c r="B270" s="7" t="str">
        <f t="shared" si="17"/>
        <v>平成12/7末</v>
      </c>
      <c r="C270" s="14">
        <v>268</v>
      </c>
      <c r="D270" s="14">
        <v>301</v>
      </c>
      <c r="E270" s="15" t="s">
        <v>645</v>
      </c>
      <c r="F270" s="14">
        <v>14</v>
      </c>
      <c r="G270" s="14"/>
      <c r="H270" s="14">
        <v>15</v>
      </c>
      <c r="I270" s="14"/>
      <c r="J270" s="14">
        <v>29</v>
      </c>
      <c r="K270" s="14"/>
      <c r="L270" s="14">
        <v>14</v>
      </c>
      <c r="M270" s="8" t="s">
        <v>317</v>
      </c>
    </row>
    <row r="271" spans="1:13" x14ac:dyDescent="0.2">
      <c r="A271" s="9" t="str">
        <f t="shared" si="17"/>
        <v>2000/7末</v>
      </c>
      <c r="B271" s="9" t="str">
        <f t="shared" si="17"/>
        <v>平成12/7末</v>
      </c>
      <c r="C271" s="16">
        <v>269</v>
      </c>
      <c r="D271" s="16">
        <v>302</v>
      </c>
      <c r="E271" s="17" t="s">
        <v>646</v>
      </c>
      <c r="F271" s="16">
        <v>11</v>
      </c>
      <c r="G271" s="16"/>
      <c r="H271" s="16">
        <v>13</v>
      </c>
      <c r="I271" s="16"/>
      <c r="J271" s="16">
        <v>24</v>
      </c>
      <c r="K271" s="16"/>
      <c r="L271" s="16">
        <v>13</v>
      </c>
      <c r="M271" s="6" t="s">
        <v>317</v>
      </c>
    </row>
    <row r="272" spans="1:13" x14ac:dyDescent="0.2">
      <c r="A272" s="7" t="str">
        <f t="shared" si="17"/>
        <v>2000/7末</v>
      </c>
      <c r="B272" s="7" t="str">
        <f t="shared" si="17"/>
        <v>平成12/7末</v>
      </c>
      <c r="C272" s="14">
        <v>270</v>
      </c>
      <c r="D272" s="14">
        <v>303</v>
      </c>
      <c r="E272" s="15" t="s">
        <v>647</v>
      </c>
      <c r="F272" s="14">
        <v>0</v>
      </c>
      <c r="G272" s="14"/>
      <c r="H272" s="14">
        <v>0</v>
      </c>
      <c r="I272" s="14"/>
      <c r="J272" s="14">
        <v>0</v>
      </c>
      <c r="K272" s="14"/>
      <c r="L272" s="14">
        <v>0</v>
      </c>
      <c r="M272" s="8" t="s">
        <v>317</v>
      </c>
    </row>
  </sheetData>
  <sheetProtection algorithmName="SHA-512" hashValue="Ux2LO5Q2FZnoK84bXB2XqAtEis1HbgkM40JkpRjHg3vmfppKxIQ6mTUyCVrbWDt0m9q0JymW+Lfs3vkuWZiG7A==" saltValue="byKGSWjGLtvxSkk5xrLjKg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2024-10-31T07:33:29Z</dcterms:modified>
</cp:coreProperties>
</file>