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財政管理課\R6年度フォルダ\財政係（R6）\19_財政状況資料集\02 令和５年度財政状況資料集\20250303　313正午〆【財政担当】令和５年度財政状況資料集（３月公表分）の作成及び公表について（依頼）\03回答\"/>
    </mc:Choice>
  </mc:AlternateContent>
  <xr:revisionPtr revIDLastSave="0" documentId="13_ncr:1_{456D0364-E707-423C-98F3-08269F3CF2A5}" xr6:coauthVersionLast="47" xr6:coauthVersionMax="47" xr10:uidLastSave="{00000000-0000-0000-0000-000000000000}"/>
  <bookViews>
    <workbookView xWindow="28680" yWindow="-120" windowWidth="19440" windowHeight="14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3"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AM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BW34" i="10" l="1"/>
  <c r="BW35" i="10" s="1"/>
  <c r="BW36" i="10" s="1"/>
  <c r="BW37" i="10" s="1"/>
  <c r="BW38" i="10" s="1"/>
  <c r="BW39" i="10" s="1"/>
  <c r="BW40" i="10" s="1"/>
  <c r="BW41" i="10" s="1"/>
  <c r="CO34" i="10"/>
  <c r="CO35" i="10" s="1"/>
  <c r="CO36" i="10" s="1"/>
  <c r="CO37" i="10" s="1"/>
  <c r="CO38" i="10" s="1"/>
  <c r="CO39" i="10" s="1"/>
  <c r="CO40" i="10" s="1"/>
</calcChain>
</file>

<file path=xl/sharedStrings.xml><?xml version="1.0" encoding="utf-8"?>
<sst xmlns="http://schemas.openxmlformats.org/spreadsheetml/2006/main" count="1105" uniqueCount="577">
  <si>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</si>
  <si>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</si>
  <si>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</si>
  <si>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</si>
  <si>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</si>
  <si>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</si>
  <si>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</si>
  <si>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</si>
  <si>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</si>
  <si>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</si>
  <si>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</si>
  <si>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</si>
  <si>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</si>
  <si>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</si>
  <si>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</si>
  <si>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</si>
  <si>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</si>
  <si>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</si>
  <si>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</si>
  <si>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</si>
  <si>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</si>
  <si>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</si>
  <si>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</si>
  <si>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</si>
  <si>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</si>
  <si>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</si>
  <si>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</si>
  <si>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</si>
  <si>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</si>
  <si>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</si>
  <si>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</si>
  <si>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</si>
  <si>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</si>
  <si>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</si>
  <si>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</si>
  <si>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</si>
  <si>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</si>
  <si>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</si>
  <si>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</si>
  <si>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</si>
  <si>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</si>
  <si>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</si>
  <si>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</si>
  <si>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</si>
  <si>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</si>
  <si>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</si>
  <si>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</si>
  <si>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</si>
  <si>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</si>
  <si>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</si>
  <si>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</si>
  <si>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</si>
  <si>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</si>
  <si>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</si>
  <si>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</si>
  <si>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</si>
  <si>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</si>
  <si>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</si>
  <si>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</si>
  <si>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</si>
  <si>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</si>
  <si>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</si>
  <si>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</si>
  <si>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</si>
  <si>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</si>
  <si>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</si>
  <si>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</si>
  <si>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</si>
  <si>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</si>
  <si>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</si>
  <si>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</si>
  <si>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</si>
  <si>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</si>
  <si>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</si>
  <si>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</si>
  <si>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</si>
  <si>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</si>
  <si>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</si>
  <si>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</si>
  <si>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</si>
  <si>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</si>
  <si>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</si>
  <si>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</si>
  <si>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</si>
  <si>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</si>
  <si>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</si>
  <si>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</si>
  <si>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</si>
  <si>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</si>
  <si>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</si>
  <si>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</si>
  <si>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</si>
  <si>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</si>
  <si>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</si>
  <si>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柏崎市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</si>
  <si>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</si>
  <si>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</si>
  <si>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</si>
  <si>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</si>
  <si>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</si>
  <si>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</si>
  <si>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</si>
  <si>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</si>
  <si>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</si>
  <si>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</si>
  <si>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</si>
  <si>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</si>
  <si>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</si>
  <si>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</si>
  <si>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</si>
  <si>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</si>
  <si>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</si>
  <si>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</si>
  <si>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</si>
  <si>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</si>
  <si>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</si>
  <si>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</si>
  <si>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</si>
  <si>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</si>
  <si>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</si>
  <si>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</si>
  <si>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</si>
  <si>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</si>
  <si>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</si>
  <si>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</si>
  <si>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</si>
  <si>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</si>
  <si>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</si>
  <si>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</si>
  <si>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</si>
  <si>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</si>
  <si>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</si>
  <si>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</si>
  <si>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</si>
  <si>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</si>
  <si>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</si>
  <si>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</si>
  <si>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</si>
  <si>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</si>
  <si>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</si>
  <si>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</si>
  <si>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</si>
  <si>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</si>
  <si>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</si>
  <si>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</si>
  <si>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</si>
  <si>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</si>
  <si>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</si>
  <si>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</si>
  <si>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</si>
  <si>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</si>
  <si>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</si>
  <si>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</si>
  <si>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</si>
  <si>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</si>
  <si>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</si>
  <si>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</si>
  <si>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</si>
  <si>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</si>
  <si>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</si>
  <si>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</si>
  <si>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</si>
  <si>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</si>
  <si>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</si>
  <si>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</si>
  <si>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</si>
  <si>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</si>
  <si>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</si>
  <si>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</si>
  <si>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</si>
  <si>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</si>
  <si>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</si>
  <si>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</si>
  <si>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</si>
  <si>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</si>
  <si>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</si>
  <si>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</si>
  <si>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</si>
  <si>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</si>
  <si>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</si>
  <si>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</si>
  <si>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</si>
  <si>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</si>
  <si>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</si>
  <si>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</si>
  <si>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</si>
  <si>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</si>
  <si>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</si>
  <si>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</si>
  <si>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</si>
  <si>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</si>
  <si>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</si>
  <si>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</si>
  <si>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</si>
  <si>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</si>
  <si>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</si>
  <si>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</si>
  <si>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</si>
  <si>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</si>
  <si>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</si>
  <si>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</si>
  <si>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</si>
  <si>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</si>
  <si>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新潟県柏崎市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</si>
  <si>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</si>
  <si>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</si>
  <si>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</si>
  <si>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</si>
  <si>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</si>
  <si>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</si>
  <si>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</si>
  <si>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</si>
  <si>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</si>
  <si>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</si>
  <si>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</si>
  <si>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</si>
  <si>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</si>
  <si>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</si>
  <si>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</si>
  <si>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</si>
  <si>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</si>
  <si>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</si>
  <si>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</si>
  <si>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</si>
  <si>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</si>
  <si>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</si>
  <si>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</si>
  <si>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</si>
  <si>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</si>
  <si>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</si>
  <si>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</si>
  <si>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</si>
  <si>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</si>
  <si>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</si>
  <si>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</si>
  <si>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</si>
  <si>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</si>
  <si>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</si>
  <si>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</si>
  <si>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</si>
  <si>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</si>
  <si>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</si>
  <si>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</si>
  <si>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</si>
  <si>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</si>
  <si>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</si>
  <si>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</si>
  <si>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</si>
  <si>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</si>
  <si>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</si>
  <si>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</si>
  <si>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</si>
  <si>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</si>
  <si>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</si>
  <si>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</si>
  <si>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</si>
  <si>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</si>
  <si>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</si>
  <si>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</si>
  <si>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</si>
  <si>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</si>
  <si>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</si>
  <si>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</si>
  <si>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</si>
  <si>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</si>
  <si>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</si>
  <si>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</si>
  <si>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</si>
  <si>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</si>
  <si>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</si>
  <si>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</si>
  <si>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</si>
  <si>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</si>
  <si>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</si>
  <si>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</si>
  <si>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</si>
  <si>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</si>
  <si>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</si>
  <si>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</si>
  <si>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</si>
  <si>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</si>
  <si>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</si>
  <si>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</si>
  <si>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</si>
  <si>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</si>
  <si>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</si>
  <si>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</si>
  <si>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</si>
  <si>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</si>
  <si>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</si>
  <si>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</si>
  <si>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</si>
  <si>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</si>
  <si>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</si>
  <si>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</si>
  <si>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</si>
  <si>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</si>
  <si>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</si>
  <si>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</si>
  <si>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</si>
  <si>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</si>
  <si>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</si>
  <si>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</si>
  <si>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</si>
  <si>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</si>
  <si>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</si>
  <si>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</si>
  <si>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</si>
  <si>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</si>
  <si>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</si>
  <si>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</si>
  <si>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</si>
  <si>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</si>
  <si>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</si>
  <si>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</si>
  <si>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</si>
  <si>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</si>
  <si>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</si>
  <si>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</si>
  <si>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</si>
  <si>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</si>
  <si>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</si>
  <si>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</si>
  <si>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</si>
  <si>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</si>
  <si>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</si>
  <si>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</si>
  <si>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</si>
  <si>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</si>
  <si>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</si>
  <si>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</si>
  <si>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</si>
  <si>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</si>
  <si>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</si>
  <si>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</si>
  <si>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</si>
  <si>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</si>
  <si>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</si>
  <si>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</si>
  <si>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</si>
  <si>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</si>
  <si>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</si>
  <si>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</si>
  <si>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</si>
  <si>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</si>
  <si>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</si>
  <si>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</si>
  <si>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</si>
  <si>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</si>
  <si>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</si>
  <si>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</si>
  <si>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</si>
  <si>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</si>
  <si>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</si>
  <si>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新潟県柏崎市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</si>
  <si>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</si>
  <si>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</si>
  <si>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</si>
  <si>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</si>
  <si>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</si>
  <si>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</si>
  <si>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</si>
  <si>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</si>
  <si>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</si>
  <si>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</si>
  <si>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</si>
  <si>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</si>
  <si>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</si>
  <si>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</si>
  <si>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</si>
  <si>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</si>
  <si>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</si>
  <si>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</si>
  <si>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</si>
  <si>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</si>
  <si>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</si>
  <si>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</si>
  <si>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</si>
  <si>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</si>
  <si>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</si>
  <si>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</si>
  <si>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</si>
  <si>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</si>
  <si>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</si>
  <si>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</si>
  <si>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</si>
  <si>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</si>
  <si>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</si>
  <si>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</si>
  <si>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</si>
  <si>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</si>
  <si>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</si>
  <si>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</si>
  <si>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</si>
  <si>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</si>
  <si>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</si>
  <si>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</si>
  <si>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</si>
  <si>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</si>
  <si>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</si>
  <si>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</si>
  <si>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</si>
  <si>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</si>
  <si>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</si>
  <si>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</si>
  <si>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</si>
  <si>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</si>
  <si>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</si>
  <si>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</si>
  <si>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</si>
  <si>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</si>
  <si>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</si>
  <si>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</si>
  <si>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</si>
  <si>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</si>
  <si>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</si>
  <si>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</si>
  <si>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</si>
  <si>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</si>
  <si>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</si>
  <si>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</si>
  <si>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</si>
  <si>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</si>
  <si>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</si>
  <si>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</si>
  <si>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</si>
  <si>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</si>
  <si>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</si>
  <si>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</si>
  <si>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</si>
  <si>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</si>
  <si>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</si>
  <si>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</si>
  <si>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</si>
  <si>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</si>
  <si>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</si>
  <si>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</si>
  <si>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</si>
  <si>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</si>
  <si>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</si>
  <si>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</si>
  <si>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</si>
  <si>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</si>
  <si>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</si>
  <si>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</si>
  <si>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</si>
  <si>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</si>
  <si>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</si>
  <si>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</si>
  <si>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</si>
  <si>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</si>
  <si>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</si>
  <si>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</si>
  <si>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</si>
  <si>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</si>
  <si>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</si>
  <si>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</si>
  <si>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</si>
  <si>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</si>
  <si>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</si>
  <si>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</si>
  <si>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</si>
  <si>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</si>
  <si>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</si>
  <si>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</si>
  <si>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</si>
  <si>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</si>
  <si>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</si>
  <si>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</si>
  <si>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</si>
  <si>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</si>
  <si>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</si>
  <si>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</si>
  <si>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</si>
  <si>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</si>
  <si>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</si>
  <si>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</si>
  <si>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</si>
  <si>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</si>
  <si>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</si>
  <si>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</si>
  <si>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</si>
  <si>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</si>
  <si>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</si>
  <si>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</si>
  <si>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</si>
  <si>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</si>
  <si>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</si>
  <si>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</si>
  <si>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</si>
  <si>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</si>
  <si>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</si>
  <si>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</si>
  <si>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</si>
  <si>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</si>
  <si>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</si>
  <si>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</si>
  <si>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</si>
  <si>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</si>
  <si>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</si>
  <si>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</si>
  <si>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</si>
  <si>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</si>
  <si>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</si>
  <si>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</si>
  <si>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</si>
  <si>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</si>
  <si>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</si>
  <si>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</si>
  <si>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</si>
  <si>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</si>
  <si>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</si>
  <si>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</si>
  <si>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</si>
  <si>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</si>
  <si>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</si>
  <si>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</si>
  <si>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</si>
  <si>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</si>
  <si>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</si>
  <si>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</si>
  <si>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</si>
  <si>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</si>
  <si>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</si>
  <si>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</si>
  <si>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</si>
  <si>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</si>
  <si>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</si>
  <si>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</si>
  <si>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</si>
  <si>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</si>
  <si>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</si>
  <si>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0.42</t>
  </si>
  <si>
    <t>一般会計</t>
  </si>
  <si>
    <t>水道事業会計</t>
  </si>
  <si>
    <t>下水道事業会計</t>
  </si>
  <si>
    <t>介護保険特別会計</t>
  </si>
  <si>
    <t>国民健康保険事業特別会計（事業勘定）</t>
  </si>
  <si>
    <t>後期高齢者医療特別会計</t>
  </si>
  <si>
    <t>墓園事業特別会計</t>
  </si>
  <si>
    <t>国民健康保険事業特別会計（直営診療施設勘定）</t>
  </si>
  <si>
    <t>その他会計（赤字）</t>
  </si>
  <si>
    <t>その他会計（黒字）</t>
  </si>
  <si>
    <t>R01</t>
    <phoneticPr fontId="5"/>
  </si>
  <si>
    <t>R02</t>
    <phoneticPr fontId="5"/>
  </si>
  <si>
    <t>R03</t>
    <phoneticPr fontId="5"/>
  </si>
  <si>
    <t>R04</t>
    <phoneticPr fontId="5"/>
  </si>
  <si>
    <t>R05</t>
    <phoneticPr fontId="5"/>
  </si>
  <si>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</si>
  <si>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</si>
  <si>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</si>
  <si>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</si>
  <si>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</si>
  <si>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</si>
  <si>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</si>
  <si>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</si>
  <si>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環境・エネルギー産業拠点化推進基金</t>
  </si>
  <si>
    <t>柏崎・夢の森公園維持管理基金</t>
  </si>
  <si>
    <t>ふるさと応援基金</t>
  </si>
  <si>
    <t>ガス事業清算金活用基金</t>
  </si>
  <si>
    <t>公共施設適正管理基金</t>
  </si>
  <si>
    <t>－</t>
  </si>
  <si>
    <t>（公）かしわざき振興財団</t>
    <rPh sb="1" eb="2">
      <t>コウ</t>
    </rPh>
    <rPh sb="8" eb="10">
      <t>シンコウ</t>
    </rPh>
    <rPh sb="10" eb="12">
      <t>ザイダン</t>
    </rPh>
    <phoneticPr fontId="8"/>
  </si>
  <si>
    <t>（株）カシックス</t>
    <rPh sb="1" eb="2">
      <t>カブ</t>
    </rPh>
    <phoneticPr fontId="8"/>
  </si>
  <si>
    <t>柏崎市土地開発公社</t>
    <rPh sb="0" eb="3">
      <t>カシワザキシ</t>
    </rPh>
    <rPh sb="3" eb="9">
      <t>トチカイハツコウシャ</t>
    </rPh>
    <phoneticPr fontId="8"/>
  </si>
  <si>
    <t>（株）じょんのび村協会</t>
    <rPh sb="1" eb="2">
      <t>カブ</t>
    </rPh>
    <rPh sb="8" eb="9">
      <t>ムラ</t>
    </rPh>
    <rPh sb="9" eb="11">
      <t>キョウカイ</t>
    </rPh>
    <phoneticPr fontId="8"/>
  </si>
  <si>
    <t>（公）柏崎地域国際化協会</t>
    <rPh sb="1" eb="2">
      <t>コウ</t>
    </rPh>
    <rPh sb="3" eb="5">
      <t>カシワザキ</t>
    </rPh>
    <rPh sb="5" eb="7">
      <t>チイキ</t>
    </rPh>
    <rPh sb="7" eb="10">
      <t>コクサイカ</t>
    </rPh>
    <rPh sb="10" eb="12">
      <t>キョウカイ</t>
    </rPh>
    <phoneticPr fontId="8"/>
  </si>
  <si>
    <t>（株）柏崎ショッピングモール</t>
    <rPh sb="1" eb="2">
      <t>カブ</t>
    </rPh>
    <rPh sb="3" eb="5">
      <t>カシワザキ</t>
    </rPh>
    <phoneticPr fontId="8"/>
  </si>
  <si>
    <t>柏崎あい・あーるエナジー（株）</t>
    <rPh sb="0" eb="2">
      <t>カシワザキ</t>
    </rPh>
    <rPh sb="12" eb="15">
      <t>カブ</t>
    </rPh>
    <phoneticPr fontId="10"/>
  </si>
  <si>
    <t>▲4</t>
    <phoneticPr fontId="2"/>
  </si>
  <si>
    <t>▲2</t>
    <phoneticPr fontId="2"/>
  </si>
  <si>
    <t>▲13</t>
    <phoneticPr fontId="2"/>
  </si>
  <si>
    <t>▲19</t>
    <phoneticPr fontId="2"/>
  </si>
  <si>
    <t>▲190</t>
    <phoneticPr fontId="2"/>
  </si>
  <si>
    <t>令和５年７月３日解散</t>
    <rPh sb="0" eb="2">
      <t>レイワ</t>
    </rPh>
    <rPh sb="3" eb="4">
      <t>ネン</t>
    </rPh>
    <rPh sb="5" eb="6">
      <t>ガツ</t>
    </rPh>
    <rPh sb="7" eb="8">
      <t>ニチ</t>
    </rPh>
    <rPh sb="8" eb="10">
      <t>カイサン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</si>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</sst>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8C67-446D-88CD-58D898F656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102653</c:v>
                </c:pt>
                <c:pt idx="1">
                  <c:v>139017</c:v>
                </c:pt>
                <c:pt idx="2">
                  <c:v>85657</c:v>
                </c:pt>
                <c:pt idx="3">
                  <c:v>111146</c:v>
                </c:pt>
                <c:pt idx="4">
                  <c:v>94398</c:v>
                </c:pt>
              </c:numCache>
            </c:numRef>
          </c:val>
          <c:smooth val="0"/>
          <c:extLst>
            <c:ext xmlns:c16="http://schemas.microsoft.com/office/drawing/2014/chart" uri="{C3380CC4-5D6E-409C-BE32-E72D297353CC}">
              <c16:uniqueId val="{00000001-8C67-446D-88CD-58D898F656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7.79</c:v>
                </c:pt>
                <c:pt idx="1">
                  <c:v>8.3000000000000007</c:v>
                </c:pt>
                <c:pt idx="2">
                  <c:v>11.02</c:v>
                </c:pt>
                <c:pt idx="3">
                  <c:v>12.22</c:v>
                </c:pt>
                <c:pt idx="4">
                  <c:v>11.38</c:v>
                </c:pt>
              </c:numCache>
            </c:numRef>
          </c:val>
          <c:extLst>
            <c:ext xmlns:c16="http://schemas.microsoft.com/office/drawing/2014/chart" uri="{C3380CC4-5D6E-409C-BE32-E72D297353CC}">
              <c16:uniqueId val="{00000000-4E9B-490F-A847-A6B5911FDB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32.5</c:v>
                </c:pt>
                <c:pt idx="1">
                  <c:v>32.06</c:v>
                </c:pt>
                <c:pt idx="2">
                  <c:v>28.4</c:v>
                </c:pt>
                <c:pt idx="3">
                  <c:v>29.6</c:v>
                </c:pt>
                <c:pt idx="4">
                  <c:v>32.22</c:v>
                </c:pt>
              </c:numCache>
            </c:numRef>
          </c:val>
          <c:extLst>
            <c:ext xmlns:c16="http://schemas.microsoft.com/office/drawing/2014/chart" uri="{C3380CC4-5D6E-409C-BE32-E72D297353CC}">
              <c16:uniqueId val="{00000001-4E9B-490F-A847-A6B5911FDB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-0.42</c:v>
                </c:pt>
                <c:pt idx="1">
                  <c:v>0.66</c:v>
                </c:pt>
                <c:pt idx="2">
                  <c:v>0.27</c:v>
                </c:pt>
                <c:pt idx="3">
                  <c:v>0.77</c:v>
                </c:pt>
                <c:pt idx="4">
                  <c:v>2.21</c:v>
                </c:pt>
              </c:numCache>
            </c:numRef>
          </c:val>
          <c:smooth val="0"/>
          <c:extLst>
            <c:ext xmlns:c16="http://schemas.microsoft.com/office/drawing/2014/chart" uri="{C3380CC4-5D6E-409C-BE32-E72D297353CC}">
              <c16:uniqueId val="{00000002-4E9B-490F-A847-A6B5911FDB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0-354A-413B-9D39-577C4A2086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4A-413B-9D39-577C4A20865A}"/>
            </c:ext>
          </c:extLst>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54A-413B-9D39-577C4A20865A}"/>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54A-413B-9D39-577C4A20865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4-354A-413B-9D39-577C4A20865A}"/>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0.17</c:v>
                </c:pt>
                <c:pt idx="4">
                  <c:v>#N/A</c:v>
                </c:pt>
                <c:pt idx="5">
                  <c:v>0.66</c:v>
                </c:pt>
                <c:pt idx="6">
                  <c:v>#N/A</c:v>
                </c:pt>
                <c:pt idx="7">
                  <c:v>0.47</c:v>
                </c:pt>
                <c:pt idx="8">
                  <c:v>#N/A</c:v>
                </c:pt>
                <c:pt idx="9">
                  <c:v>0.57999999999999996</c:v>
                </c:pt>
              </c:numCache>
            </c:numRef>
          </c:val>
          <c:extLst>
            <c:ext xmlns:c16="http://schemas.microsoft.com/office/drawing/2014/chart" uri="{C3380CC4-5D6E-409C-BE32-E72D297353CC}">
              <c16:uniqueId val="{00000005-354A-413B-9D39-577C4A20865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1.1499999999999999</c:v>
                </c:pt>
                <c:pt idx="2">
                  <c:v>#N/A</c:v>
                </c:pt>
                <c:pt idx="3">
                  <c:v>0.72</c:v>
                </c:pt>
                <c:pt idx="4">
                  <c:v>#N/A</c:v>
                </c:pt>
                <c:pt idx="5">
                  <c:v>0.84</c:v>
                </c:pt>
                <c:pt idx="6">
                  <c:v>#N/A</c:v>
                </c:pt>
                <c:pt idx="7">
                  <c:v>1.73</c:v>
                </c:pt>
                <c:pt idx="8">
                  <c:v>#N/A</c:v>
                </c:pt>
                <c:pt idx="9">
                  <c:v>1.3</c:v>
                </c:pt>
              </c:numCache>
            </c:numRef>
          </c:val>
          <c:extLst>
            <c:ext xmlns:c16="http://schemas.microsoft.com/office/drawing/2014/chart" uri="{C3380CC4-5D6E-409C-BE32-E72D297353CC}">
              <c16:uniqueId val="{00000006-354A-413B-9D39-577C4A20865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3.85</c:v>
                </c:pt>
                <c:pt idx="2">
                  <c:v>#N/A</c:v>
                </c:pt>
                <c:pt idx="3">
                  <c:v>6.13</c:v>
                </c:pt>
                <c:pt idx="4">
                  <c:v>#N/A</c:v>
                </c:pt>
                <c:pt idx="5">
                  <c:v>5.76</c:v>
                </c:pt>
                <c:pt idx="6">
                  <c:v>#N/A</c:v>
                </c:pt>
                <c:pt idx="7">
                  <c:v>6.43</c:v>
                </c:pt>
                <c:pt idx="8">
                  <c:v>#N/A</c:v>
                </c:pt>
                <c:pt idx="9">
                  <c:v>5.78</c:v>
                </c:pt>
              </c:numCache>
            </c:numRef>
          </c:val>
          <c:extLst>
            <c:ext xmlns:c16="http://schemas.microsoft.com/office/drawing/2014/chart" uri="{C3380CC4-5D6E-409C-BE32-E72D297353CC}">
              <c16:uniqueId val="{00000007-354A-413B-9D39-577C4A2086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9.89</c:v>
                </c:pt>
                <c:pt idx="2">
                  <c:v>#N/A</c:v>
                </c:pt>
                <c:pt idx="3">
                  <c:v>10.97</c:v>
                </c:pt>
                <c:pt idx="4">
                  <c:v>#N/A</c:v>
                </c:pt>
                <c:pt idx="5">
                  <c:v>11.71</c:v>
                </c:pt>
                <c:pt idx="6">
                  <c:v>#N/A</c:v>
                </c:pt>
                <c:pt idx="7">
                  <c:v>12.4</c:v>
                </c:pt>
                <c:pt idx="8">
                  <c:v>#N/A</c:v>
                </c:pt>
                <c:pt idx="9">
                  <c:v>10.86</c:v>
                </c:pt>
              </c:numCache>
            </c:numRef>
          </c:val>
          <c:extLst>
            <c:ext xmlns:c16="http://schemas.microsoft.com/office/drawing/2014/chart" uri="{C3380CC4-5D6E-409C-BE32-E72D297353CC}">
              <c16:uniqueId val="{00000008-354A-413B-9D39-577C4A2086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7.77</c:v>
                </c:pt>
                <c:pt idx="2">
                  <c:v>#N/A</c:v>
                </c:pt>
                <c:pt idx="3">
                  <c:v>8.2899999999999991</c:v>
                </c:pt>
                <c:pt idx="4">
                  <c:v>#N/A</c:v>
                </c:pt>
                <c:pt idx="5">
                  <c:v>11.01</c:v>
                </c:pt>
                <c:pt idx="6">
                  <c:v>#N/A</c:v>
                </c:pt>
                <c:pt idx="7">
                  <c:v>12.21</c:v>
                </c:pt>
                <c:pt idx="8">
                  <c:v>#N/A</c:v>
                </c:pt>
                <c:pt idx="9">
                  <c:v>11.37</c:v>
                </c:pt>
              </c:numCache>
            </c:numRef>
          </c:val>
          <c:extLst>
            <c:ext xmlns:c16="http://schemas.microsoft.com/office/drawing/2014/chart" uri="{C3380CC4-5D6E-409C-BE32-E72D297353CC}">
              <c16:uniqueId val="{00000009-354A-413B-9D39-577C4A2086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4855</c:v>
                </c:pt>
                <c:pt idx="5">
                  <c:v>4621</c:v>
                </c:pt>
                <c:pt idx="8">
                  <c:v>4567</c:v>
                </c:pt>
                <c:pt idx="11">
                  <c:v>4716</c:v>
                </c:pt>
                <c:pt idx="14">
                  <c:v>4766</c:v>
                </c:pt>
              </c:numCache>
            </c:numRef>
          </c:val>
          <c:extLst>
            <c:ext xmlns:c16="http://schemas.microsoft.com/office/drawing/2014/chart" uri="{C3380CC4-5D6E-409C-BE32-E72D297353CC}">
              <c16:uniqueId val="{00000000-6DEE-47C0-AEEC-D6152186D0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EE-47C0-AEEC-D6152186D0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c:v>
                </c:pt>
                <c:pt idx="3">
                  <c:v>21</c:v>
                </c:pt>
                <c:pt idx="6">
                  <c:v>21</c:v>
                </c:pt>
                <c:pt idx="9">
                  <c:v>199</c:v>
                </c:pt>
                <c:pt idx="12">
                  <c:v>182</c:v>
                </c:pt>
              </c:numCache>
            </c:numRef>
          </c:val>
          <c:extLst>
            <c:ext xmlns:c16="http://schemas.microsoft.com/office/drawing/2014/chart" uri="{C3380CC4-5D6E-409C-BE32-E72D297353CC}">
              <c16:uniqueId val="{00000002-6DEE-47C0-AEEC-D6152186D0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EE-47C0-AEEC-D6152186D0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1942</c:v>
                </c:pt>
                <c:pt idx="3">
                  <c:v>1926</c:v>
                </c:pt>
                <c:pt idx="6">
                  <c:v>1796</c:v>
                </c:pt>
                <c:pt idx="9">
                  <c:v>1778</c:v>
                </c:pt>
                <c:pt idx="12">
                  <c:v>1665</c:v>
                </c:pt>
              </c:numCache>
            </c:numRef>
          </c:val>
          <c:extLst>
            <c:ext xmlns:c16="http://schemas.microsoft.com/office/drawing/2014/chart" uri="{C3380CC4-5D6E-409C-BE32-E72D297353CC}">
              <c16:uniqueId val="{00000004-6DEE-47C0-AEEC-D6152186D0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EE-47C0-AEEC-D6152186D0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EE-47C0-AEEC-D6152186D0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4780</c:v>
                </c:pt>
                <c:pt idx="3">
                  <c:v>4532</c:v>
                </c:pt>
                <c:pt idx="6">
                  <c:v>4617</c:v>
                </c:pt>
                <c:pt idx="9">
                  <c:v>4787</c:v>
                </c:pt>
                <c:pt idx="12">
                  <c:v>4759</c:v>
                </c:pt>
              </c:numCache>
            </c:numRef>
          </c:val>
          <c:extLst>
            <c:ext xmlns:c16="http://schemas.microsoft.com/office/drawing/2014/chart" uri="{C3380CC4-5D6E-409C-BE32-E72D297353CC}">
              <c16:uniqueId val="{00000007-6DEE-47C0-AEEC-D6152186D0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1891</c:v>
                </c:pt>
                <c:pt idx="2">
                  <c:v>#N/A</c:v>
                </c:pt>
                <c:pt idx="3">
                  <c:v>#N/A</c:v>
                </c:pt>
                <c:pt idx="4">
                  <c:v>1858</c:v>
                </c:pt>
                <c:pt idx="5">
                  <c:v>#N/A</c:v>
                </c:pt>
                <c:pt idx="6">
                  <c:v>#N/A</c:v>
                </c:pt>
                <c:pt idx="7">
                  <c:v>1867</c:v>
                </c:pt>
                <c:pt idx="8">
                  <c:v>#N/A</c:v>
                </c:pt>
                <c:pt idx="9">
                  <c:v>#N/A</c:v>
                </c:pt>
                <c:pt idx="10">
                  <c:v>2048</c:v>
                </c:pt>
                <c:pt idx="11">
                  <c:v>#N/A</c:v>
                </c:pt>
                <c:pt idx="12">
                  <c:v>#N/A</c:v>
                </c:pt>
                <c:pt idx="13">
                  <c:v>1840</c:v>
                </c:pt>
                <c:pt idx="14">
                  <c:v>#N/A</c:v>
                </c:pt>
              </c:numCache>
            </c:numRef>
          </c:val>
          <c:smooth val="0"/>
          <c:extLst>
            <c:ext xmlns:c16="http://schemas.microsoft.com/office/drawing/2014/chart" uri="{C3380CC4-5D6E-409C-BE32-E72D297353CC}">
              <c16:uniqueId val="{00000008-6DEE-47C0-AEEC-D6152186D0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50326</c:v>
                </c:pt>
                <c:pt idx="5">
                  <c:v>49381</c:v>
                </c:pt>
                <c:pt idx="8">
                  <c:v>48400</c:v>
                </c:pt>
                <c:pt idx="11">
                  <c:v>46778</c:v>
                </c:pt>
                <c:pt idx="14">
                  <c:v>44747</c:v>
                </c:pt>
              </c:numCache>
            </c:numRef>
          </c:val>
          <c:extLst>
            <c:ext xmlns:c16="http://schemas.microsoft.com/office/drawing/2014/chart" uri="{C3380CC4-5D6E-409C-BE32-E72D297353CC}">
              <c16:uniqueId val="{00000000-62EC-4A66-8AAF-1240650C3F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3968</c:v>
                </c:pt>
                <c:pt idx="5">
                  <c:v>3919</c:v>
                </c:pt>
                <c:pt idx="8">
                  <c:v>4222</c:v>
                </c:pt>
                <c:pt idx="11">
                  <c:v>4407</c:v>
                </c:pt>
                <c:pt idx="14">
                  <c:v>4469</c:v>
                </c:pt>
              </c:numCache>
            </c:numRef>
          </c:val>
          <c:extLst>
            <c:ext xmlns:c16="http://schemas.microsoft.com/office/drawing/2014/chart" uri="{C3380CC4-5D6E-409C-BE32-E72D297353CC}">
              <c16:uniqueId val="{00000001-62EC-4A66-8AAF-1240650C3F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15082</c:v>
                </c:pt>
                <c:pt idx="5">
                  <c:v>13938</c:v>
                </c:pt>
                <c:pt idx="8">
                  <c:v>16120</c:v>
                </c:pt>
                <c:pt idx="11">
                  <c:v>17086</c:v>
                </c:pt>
                <c:pt idx="14">
                  <c:v>18343</c:v>
                </c:pt>
              </c:numCache>
            </c:numRef>
          </c:val>
          <c:extLst>
            <c:ext xmlns:c16="http://schemas.microsoft.com/office/drawing/2014/chart" uri="{C3380CC4-5D6E-409C-BE32-E72D297353CC}">
              <c16:uniqueId val="{00000002-62EC-4A66-8AAF-1240650C3F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EC-4A66-8AAF-1240650C3F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EC-4A66-8AAF-1240650C3F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EC-4A66-8AAF-1240650C3F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5665</c:v>
                </c:pt>
                <c:pt idx="3">
                  <c:v>5292</c:v>
                </c:pt>
                <c:pt idx="6">
                  <c:v>5115</c:v>
                </c:pt>
                <c:pt idx="9">
                  <c:v>4966</c:v>
                </c:pt>
                <c:pt idx="12">
                  <c:v>5105</c:v>
                </c:pt>
              </c:numCache>
            </c:numRef>
          </c:val>
          <c:extLst>
            <c:ext xmlns:c16="http://schemas.microsoft.com/office/drawing/2014/chart" uri="{C3380CC4-5D6E-409C-BE32-E72D297353CC}">
              <c16:uniqueId val="{00000006-62EC-4A66-8AAF-1240650C3F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2EC-4A66-8AAF-1240650C3F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15731</c:v>
                </c:pt>
                <c:pt idx="3">
                  <c:v>16231</c:v>
                </c:pt>
                <c:pt idx="6">
                  <c:v>17508</c:v>
                </c:pt>
                <c:pt idx="9">
                  <c:v>17177</c:v>
                </c:pt>
                <c:pt idx="12">
                  <c:v>16710</c:v>
                </c:pt>
              </c:numCache>
            </c:numRef>
          </c:val>
          <c:extLst>
            <c:ext xmlns:c16="http://schemas.microsoft.com/office/drawing/2014/chart" uri="{C3380CC4-5D6E-409C-BE32-E72D297353CC}">
              <c16:uniqueId val="{00000008-62EC-4A66-8AAF-1240650C3F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3689</c:v>
                </c:pt>
                <c:pt idx="3">
                  <c:v>3672</c:v>
                </c:pt>
                <c:pt idx="6">
                  <c:v>3267</c:v>
                </c:pt>
                <c:pt idx="9">
                  <c:v>2843</c:v>
                </c:pt>
                <c:pt idx="12">
                  <c:v>2488</c:v>
                </c:pt>
              </c:numCache>
            </c:numRef>
          </c:val>
          <c:extLst>
            <c:ext xmlns:c16="http://schemas.microsoft.com/office/drawing/2014/chart" uri="{C3380CC4-5D6E-409C-BE32-E72D297353CC}">
              <c16:uniqueId val="{00000009-62EC-4A66-8AAF-1240650C3F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48472</c:v>
                </c:pt>
                <c:pt idx="3">
                  <c:v>47593</c:v>
                </c:pt>
                <c:pt idx="6">
                  <c:v>46686</c:v>
                </c:pt>
                <c:pt idx="9">
                  <c:v>45978</c:v>
                </c:pt>
                <c:pt idx="12">
                  <c:v>44561</c:v>
                </c:pt>
              </c:numCache>
            </c:numRef>
          </c:val>
          <c:extLst>
            <c:ext xmlns:c16="http://schemas.microsoft.com/office/drawing/2014/chart" uri="{C3380CC4-5D6E-409C-BE32-E72D297353CC}">
              <c16:uniqueId val="{0000000A-62EC-4A66-8AAF-1240650C3F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4181</c:v>
                </c:pt>
                <c:pt idx="2">
                  <c:v>#N/A</c:v>
                </c:pt>
                <c:pt idx="3">
                  <c:v>#N/A</c:v>
                </c:pt>
                <c:pt idx="4">
                  <c:v>5550</c:v>
                </c:pt>
                <c:pt idx="5">
                  <c:v>#N/A</c:v>
                </c:pt>
                <c:pt idx="6">
                  <c:v>#N/A</c:v>
                </c:pt>
                <c:pt idx="7">
                  <c:v>3835</c:v>
                </c:pt>
                <c:pt idx="8">
                  <c:v>#N/A</c:v>
                </c:pt>
                <c:pt idx="9">
                  <c:v>#N/A</c:v>
                </c:pt>
                <c:pt idx="10">
                  <c:v>2693</c:v>
                </c:pt>
                <c:pt idx="11">
                  <c:v>#N/A</c:v>
                </c:pt>
                <c:pt idx="12">
                  <c:v>#N/A</c:v>
                </c:pt>
                <c:pt idx="13">
                  <c:v>1304</c:v>
                </c:pt>
                <c:pt idx="14">
                  <c:v>#N/A</c:v>
                </c:pt>
              </c:numCache>
            </c:numRef>
          </c:val>
          <c:smooth val="0"/>
          <c:extLst>
            <c:ext xmlns:c16="http://schemas.microsoft.com/office/drawing/2014/chart" uri="{C3380CC4-5D6E-409C-BE32-E72D297353CC}">
              <c16:uniqueId val="{0000000B-62EC-4A66-8AAF-1240650C3F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7072</c:v>
                </c:pt>
                <c:pt idx="1">
                  <c:v>7079</c:v>
                </c:pt>
                <c:pt idx="2">
                  <c:v>7784</c:v>
                </c:pt>
              </c:numCache>
            </c:numRef>
          </c:val>
          <c:extLst>
            <c:ext xmlns:c16="http://schemas.microsoft.com/office/drawing/2014/chart" uri="{C3380CC4-5D6E-409C-BE32-E72D297353CC}">
              <c16:uniqueId val="{00000000-8D85-4231-A715-4DF047B276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1057</c:v>
                </c:pt>
                <c:pt idx="1">
                  <c:v>1058</c:v>
                </c:pt>
                <c:pt idx="2">
                  <c:v>1187</c:v>
                </c:pt>
              </c:numCache>
            </c:numRef>
          </c:val>
          <c:extLst>
            <c:ext xmlns:c16="http://schemas.microsoft.com/office/drawing/2014/chart" uri="{C3380CC4-5D6E-409C-BE32-E72D297353CC}">
              <c16:uniqueId val="{00000001-8D85-4231-A715-4DF047B276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5207</c:v>
                </c:pt>
                <c:pt idx="1">
                  <c:v>5399</c:v>
                </c:pt>
                <c:pt idx="2">
                  <c:v>5503</c:v>
                </c:pt>
              </c:numCache>
            </c:numRef>
          </c:val>
          <c:extLst>
            <c:ext xmlns:c16="http://schemas.microsoft.com/office/drawing/2014/chart" uri="{C3380CC4-5D6E-409C-BE32-E72D297353CC}">
              <c16:uniqueId val="{00000002-8D85-4231-A715-4DF047B276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77,493
76,580
442.02
50,830,219
47,490,517
2,749,005
24,155,970
44,050,504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平成１６年度まで０．９台であったが、市町合併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低下傾向にあり、ここ数年は０．７０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を下回る指数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で推移している。徴収率の向上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により税収増加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を目指し、更なる財政基盤の強化に努める。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中越沖地震の被災に伴う公債費が増加し、平成２４年度には９７．４％まで上昇した。その後、繰上償還や借入れの抑制を行うことで、徐々に数値は改善した。</a:t>
          </a:r>
        </a:p>
        <a:p>
          <a:r>
            <a:rPr kumimoji="1" lang="ja-JP" altLang="en-US" sz="1250">
              <a:latin typeface="ＭＳ Ｐゴシック" panose="020B0600070205080204" pitchFamily="50" charset="-128"/>
              <a:ea typeface="ＭＳ Ｐゴシック" panose="020B0600070205080204" pitchFamily="50" charset="-128"/>
            </a:rPr>
            <a:t>令和４年度は経常一般財源の減少により前年度４．１ポイント悪化したものの、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年度は人件費の減少などにより、前年度より１．７ポイント改善した</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今後、維持補修費・扶助費などの経常的経費の増加による比率の上昇が危惧される。今後も公の施設の適正化や人件費の抑制などの行財政改革を継続し、経常的経費の削減に努める。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15240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395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64</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92308"/>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63</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9230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109474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9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169435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っている原因として、保有公共施設の面積が多く、その修繕費のほか、豪雪による除排雪経費等の維持補修費が多い傾向にあるためである。また、指定管理者制度や電算システムのアウトソーシングを積極的に進めてきたことによる物件費の増加が挙げられる。さらに、令和４年度に比べて人口が約１，４００人減少していることも一因となっている。</a:t>
          </a:r>
        </a:p>
        <a:p>
          <a:r>
            <a:rPr kumimoji="1" lang="ja-JP" altLang="en-US" sz="1300">
              <a:latin typeface="ＭＳ Ｐゴシック" panose="020B0600070205080204" pitchFamily="50" charset="-128"/>
              <a:ea typeface="ＭＳ Ｐゴシック" panose="020B0600070205080204" pitchFamily="50" charset="-128"/>
            </a:rPr>
            <a:t>今後、公共施設の売却や除却を進めていくとともに、経常経費を中心に経費抑制に努める。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60601</xdr:rowOff>
    </xdr:from>
    <xdr:to>
      <xdr:col>23</xdr:col>
      <xdr:colOff>133350</xdr:colOff>
      <xdr:row>85</xdr:row>
      <xdr:rowOff>101364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33851"/>
          <a:ext cx="838200" cy="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136328</xdr:rowOff>
    </xdr:from>
    <xdr:to>
      <xdr:col>19</xdr:col>
      <xdr:colOff>133350</xdr:colOff>
      <xdr:row>85</xdr:row>
      <xdr:rowOff>60601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38128"/>
          <a:ext cx="889000" cy="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62161</xdr:rowOff>
    </xdr:from>
    <xdr:to>
      <xdr:col>15</xdr:col>
      <xdr:colOff>82550</xdr:colOff>
      <xdr:row>84</xdr:row>
      <xdr:rowOff>136328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63961"/>
          <a:ext cx="889000"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42918</xdr:rowOff>
    </xdr:from>
    <xdr:to>
      <xdr:col>11</xdr:col>
      <xdr:colOff>31750</xdr:colOff>
      <xdr:row>84</xdr:row>
      <xdr:rowOff>62161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73268"/>
          <a:ext cx="889000" cy="19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50564</xdr:rowOff>
    </xdr:from>
    <xdr:to>
      <xdr:col>23</xdr:col>
      <xdr:colOff>184150</xdr:colOff>
      <xdr:row>85</xdr:row>
      <xdr:rowOff>152164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22641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9801</xdr:rowOff>
    </xdr:from>
    <xdr:to>
      <xdr:col>19</xdr:col>
      <xdr:colOff>184150</xdr:colOff>
      <xdr:row>85</xdr:row>
      <xdr:rowOff>111401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96178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69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85528</xdr:rowOff>
    </xdr:from>
    <xdr:to>
      <xdr:col>15</xdr:col>
      <xdr:colOff>133350</xdr:colOff>
      <xdr:row>85</xdr:row>
      <xdr:rowOff>15678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11361</xdr:rowOff>
    </xdr:from>
    <xdr:to>
      <xdr:col>11</xdr:col>
      <xdr:colOff>82550</xdr:colOff>
      <xdr:row>84</xdr:row>
      <xdr:rowOff>112961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97738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9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163568</xdr:rowOff>
    </xdr:from>
    <xdr:to>
      <xdr:col>7</xdr:col>
      <xdr:colOff>31750</xdr:colOff>
      <xdr:row>83</xdr:row>
      <xdr:rowOff>93718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78495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0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ラスパイレス指数は、類似団体平均と同等な水準で推移しており、令和５年度は９８．４％となった。引き続き、適正な給与制度の運用に努める。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118836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463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84364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2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84364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比で０．６％職員数が減少したが、人口が１．８％減少したことにより、人口千人当たりの職員数は０．１１人の増加となった。相対的には、広域的な行政課題に対応するための旧広域事務組合職員を含んでいることから、結果として類似団体平均を大きく上回っている状況である。引き続き、定員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22754</xdr:rowOff>
    </xdr:from>
    <xdr:to>
      <xdr:col>81</xdr:col>
      <xdr:colOff>44450</xdr:colOff>
      <xdr:row>65</xdr:row>
      <xdr:rowOff>44873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6700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22754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4488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137901</xdr:rowOff>
    </xdr:from>
    <xdr:to>
      <xdr:col>72</xdr:col>
      <xdr:colOff>203200</xdr:colOff>
      <xdr:row>65</xdr:row>
      <xdr:rowOff>635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1070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115781</xdr:rowOff>
    </xdr:from>
    <xdr:to>
      <xdr:col>68</xdr:col>
      <xdr:colOff>152400</xdr:colOff>
      <xdr:row>64</xdr:row>
      <xdr:rowOff>137901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8858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165523</xdr:rowOff>
    </xdr:from>
    <xdr:to>
      <xdr:col>81</xdr:col>
      <xdr:colOff>95250</xdr:colOff>
      <xdr:row>65</xdr:row>
      <xdr:rowOff>95673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137600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143404</xdr:rowOff>
    </xdr:from>
    <xdr:to>
      <xdr:col>77</xdr:col>
      <xdr:colOff>95250</xdr:colOff>
      <xdr:row>65</xdr:row>
      <xdr:rowOff>73554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58331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0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87101</xdr:rowOff>
    </xdr:from>
    <xdr:to>
      <xdr:col>68</xdr:col>
      <xdr:colOff>203200</xdr:colOff>
      <xdr:row>65</xdr:row>
      <xdr:rowOff>17251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64981</xdr:rowOff>
    </xdr:from>
    <xdr:to>
      <xdr:col>64</xdr:col>
      <xdr:colOff>152400</xdr:colOff>
      <xdr:row>64</xdr:row>
      <xdr:rowOff>166581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151358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公共下水道及び農業集落排水などの社会資本整備を推進してきた結果、普及率は全国平均を大幅に上回る状況となったが、各事業の財源の多くは地方債に依存してきた。さらに、度重なる震災により、多額の災害復旧事業債の発行を余儀なくされ、地方債残高が増大した。これらにより、類似団体平均を大きく上回る形で推移してきた。市債充当事業を厳選していくが、金利上昇に伴う利払い費の増加により、比率の上昇を見込んでいる。</a:t>
          </a:r>
          <a:endParaRPr kumimoji="1" lang="en-US" altLang="ja-JP"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158242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87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158242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587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43</xdr:row>
      <xdr:rowOff>8382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2630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地方債の元金の償還により、地方債の現在高が１４億円減少したほか、財政調整基金や減債基金等の充当可能基金が約１２億円増加したことにより、７．１ポイント改善した。</a:t>
          </a:r>
        </a:p>
        <a:p>
          <a:r>
            <a:rPr kumimoji="1" lang="ja-JP" altLang="en-US" sz="1300">
              <a:latin typeface="ＭＳ Ｐゴシック" panose="020B0600070205080204" pitchFamily="50" charset="-128"/>
              <a:ea typeface="ＭＳ Ｐゴシック" panose="020B0600070205080204" pitchFamily="50" charset="-128"/>
            </a:rPr>
            <a:t>今後、大きな将来負担となる事業については、将来世代への負担を軽減するためにも、その規模・機能等を慎重に検討しながら事業化を進め、財政の健全化を図る。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160201</xdr:rowOff>
    </xdr:from>
    <xdr:to>
      <xdr:col>81</xdr:col>
      <xdr:colOff>44450</xdr:colOff>
      <xdr:row>14</xdr:row>
      <xdr:rowOff>70334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89051"/>
          <a:ext cx="8382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144978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70334</xdr:rowOff>
    </xdr:from>
    <xdr:to>
      <xdr:col>77</xdr:col>
      <xdr:colOff>44450</xdr:colOff>
      <xdr:row>14</xdr:row>
      <xdr:rowOff>125488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7063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125488</xdr:rowOff>
    </xdr:from>
    <xdr:to>
      <xdr:col>72</xdr:col>
      <xdr:colOff>203200</xdr:colOff>
      <xdr:row>15</xdr:row>
      <xdr:rowOff>62049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25788"/>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161109</xdr:rowOff>
    </xdr:from>
    <xdr:to>
      <xdr:col>68</xdr:col>
      <xdr:colOff>152400</xdr:colOff>
      <xdr:row>15</xdr:row>
      <xdr:rowOff>62049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56140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109401</xdr:rowOff>
    </xdr:from>
    <xdr:to>
      <xdr:col>81</xdr:col>
      <xdr:colOff>95250</xdr:colOff>
      <xdr:row>14</xdr:row>
      <xdr:rowOff>39551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30678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19534</xdr:rowOff>
    </xdr:from>
    <xdr:to>
      <xdr:col>77</xdr:col>
      <xdr:colOff>95250</xdr:colOff>
      <xdr:row>14</xdr:row>
      <xdr:rowOff>121134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105911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0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74688</xdr:rowOff>
    </xdr:from>
    <xdr:to>
      <xdr:col>73</xdr:col>
      <xdr:colOff>44450</xdr:colOff>
      <xdr:row>15</xdr:row>
      <xdr:rowOff>4838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161065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11249</xdr:rowOff>
    </xdr:from>
    <xdr:to>
      <xdr:col>68</xdr:col>
      <xdr:colOff>203200</xdr:colOff>
      <xdr:row>15</xdr:row>
      <xdr:rowOff>112849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97626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110309</xdr:rowOff>
    </xdr:from>
    <xdr:to>
      <xdr:col>64</xdr:col>
      <xdr:colOff>152400</xdr:colOff>
      <xdr:row>15</xdr:row>
      <xdr:rowOff>40459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50636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77,493
76,580
442.02
50,830,219
47,490,517
2,749,005
24,155,970
44,050,504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令和５年度は、職員数や退職手当、時間外勤務手当の減などにより、前年度と比較して１．９ポイント低下した。今後も引き続き定員適正化や業務の効率化を進め、経費の抑制に努めていく。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9346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97608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17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97608</xdr:rowOff>
    </xdr:from>
    <xdr:to>
      <xdr:col>15</xdr:col>
      <xdr:colOff>98425</xdr:colOff>
      <xdr:row>37</xdr:row>
      <xdr:rowOff>109039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69808"/>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71483</xdr:rowOff>
    </xdr:from>
    <xdr:to>
      <xdr:col>11</xdr:col>
      <xdr:colOff>9525</xdr:colOff>
      <xdr:row>37</xdr:row>
      <xdr:rowOff>109039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43683"/>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46808</xdr:rowOff>
    </xdr:from>
    <xdr:to>
      <xdr:col>15</xdr:col>
      <xdr:colOff>149225</xdr:colOff>
      <xdr:row>36</xdr:row>
      <xdr:rowOff>148408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133185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58239</xdr:rowOff>
    </xdr:from>
    <xdr:to>
      <xdr:col>11</xdr:col>
      <xdr:colOff>60325</xdr:colOff>
      <xdr:row>37</xdr:row>
      <xdr:rowOff>159838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144615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20683</xdr:rowOff>
    </xdr:from>
    <xdr:to>
      <xdr:col>6</xdr:col>
      <xdr:colOff>171450</xdr:colOff>
      <xdr:row>36</xdr:row>
      <xdr:rowOff>122283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107060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保有公共施設の面積が多いことに加え、指定管理者制度や電算システムのアウトソーシングを積極的に進めてきたことなどにより、類似団体平均を上回っている。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今後、公共施設の売却や除却を進めていくとともに、経費抑制に努める。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92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77470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17</xdr:row>
      <xdr:rowOff>8890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9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経常的経費である扶助費は、類似団体と比較すると人口一人当たりの決算額が少なく、平均を下回っている。</a:t>
          </a:r>
        </a:p>
        <a:p>
          <a:r>
            <a:rPr kumimoji="1" lang="ja-JP" altLang="en-US" sz="1300">
              <a:latin typeface="ＭＳ Ｐゴシック" panose="020B0600070205080204" pitchFamily="50" charset="-128"/>
              <a:ea typeface="ＭＳ Ｐゴシック" panose="020B0600070205080204" pitchFamily="50" charset="-128"/>
            </a:rPr>
            <a:t>今後、景気動向や雇用情勢などにより増加することも考えられることから、健全な財政運営に努めていく。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68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20865</xdr:rowOff>
    </xdr:from>
    <xdr:to>
      <xdr:col>19</xdr:col>
      <xdr:colOff>187325</xdr:colOff>
      <xdr:row>54</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077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20865</xdr:rowOff>
    </xdr:from>
    <xdr:to>
      <xdr:col>15</xdr:col>
      <xdr:colOff>98425</xdr:colOff>
      <xdr:row>53</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07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141515</xdr:rowOff>
    </xdr:from>
    <xdr:to>
      <xdr:col>15</xdr:col>
      <xdr:colOff>149225</xdr:colOff>
      <xdr:row>53</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まで比率を押し上げている原因であった下水道事業と農業集落排水事業の２会計が、平成１９年度に法適用に移行し、類似団体平均を下回っていた。しかしながら、令和２年度から類似団体平均よりも悪化し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維持補修費については、公共施設等総合管理計画を基に適切な管理運営により経費抑制に努める。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76200</xdr:rowOff>
    </xdr:from>
    <xdr:to>
      <xdr:col>82</xdr:col>
      <xdr:colOff>107950</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76200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63500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3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25400</xdr:rowOff>
    </xdr:from>
    <xdr:to>
      <xdr:col>78</xdr:col>
      <xdr:colOff>120650</xdr:colOff>
      <xdr:row>58</xdr:row>
      <xdr:rowOff>127000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９年度に下水道事業と農業集落排水事業の二つの会計が法適用に移行したことに伴い、類似団体平均を上回る状況が続いていたが、補助金等の細部の見直しなどの行財政改革により、平成２４年度から類似団体平均を下回る数値で推移している。</a:t>
          </a:r>
        </a:p>
        <a:p>
          <a:r>
            <a:rPr kumimoji="1" lang="ja-JP" altLang="en-US" sz="1300">
              <a:latin typeface="ＭＳ Ｐゴシック" panose="020B0600070205080204" pitchFamily="50" charset="-128"/>
              <a:ea typeface="ＭＳ Ｐゴシック" panose="020B0600070205080204" pitchFamily="50" charset="-128"/>
            </a:rPr>
            <a:t>今後も補助金等の適正化を推進し、引き続き経費の抑制に努めていく。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40132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平均よりも大きく上回っていたが、市町合併時に継承した事業債や災害復旧事業債の大部分を償還したことにより、数値が改善している。</a:t>
          </a:r>
        </a:p>
        <a:p>
          <a:r>
            <a:rPr kumimoji="1" lang="ja-JP" altLang="en-US" sz="1300">
              <a:latin typeface="ＭＳ Ｐゴシック" panose="020B0600070205080204" pitchFamily="50" charset="-128"/>
              <a:ea typeface="ＭＳ Ｐゴシック" panose="020B0600070205080204" pitchFamily="50" charset="-128"/>
            </a:rPr>
            <a:t>令和４年度は令和３年度と比較し、据置期間終了による元金償還が開始した市債があることから、１．６ポイント悪化した。</a:t>
          </a:r>
        </a:p>
        <a:p>
          <a:r>
            <a:rPr kumimoji="1" lang="ja-JP" altLang="en-US" sz="1300">
              <a:latin typeface="ＭＳ Ｐゴシック" panose="020B0600070205080204" pitchFamily="50" charset="-128"/>
              <a:ea typeface="ＭＳ Ｐゴシック" panose="020B0600070205080204" pitchFamily="50" charset="-128"/>
            </a:rPr>
            <a:t>今後は大型公共事業が見込まれことから、引き続き、償還額以下での地方債発行に努め、地方債残高の減少を図る。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72137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360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72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30987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76708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比率は、平成２５年度から類似団体平均を下回っていたが、令和３年度及び令和４年度は、類似団体平均を上回ることとなった。令和５年度は人件費の減少などにより、類似団体平均を下回った。</a:t>
          </a:r>
        </a:p>
        <a:p>
          <a:r>
            <a:rPr kumimoji="1" lang="ja-JP" altLang="en-US" sz="1300">
              <a:latin typeface="ＭＳ Ｐゴシック" panose="020B0600070205080204" pitchFamily="50" charset="-128"/>
              <a:ea typeface="ＭＳ Ｐゴシック" panose="020B0600070205080204" pitchFamily="50" charset="-128"/>
            </a:rPr>
            <a:t>今後も行政改革を継続し、職員数の適正管理のほか経常費を主とした更なる経費削減に努め、健全な財政運営を堅持していく。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75</xdr:row>
      <xdr:rowOff>167005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400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828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82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31132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125190</xdr:rowOff>
    </xdr:from>
    <xdr:to>
      <xdr:col>29</xdr:col>
      <xdr:colOff>127000</xdr:colOff>
      <xdr:row>14</xdr:row>
      <xdr:rowOff>168529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73115"/>
          <a:ext cx="647700" cy="4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168529</xdr:rowOff>
    </xdr:from>
    <xdr:to>
      <xdr:col>26</xdr:col>
      <xdr:colOff>50800</xdr:colOff>
      <xdr:row>15</xdr:row>
      <xdr:rowOff>19101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6454"/>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18739</xdr:rowOff>
    </xdr:from>
    <xdr:to>
      <xdr:col>22</xdr:col>
      <xdr:colOff>114300</xdr:colOff>
      <xdr:row>15</xdr:row>
      <xdr:rowOff>19101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38114"/>
          <a:ext cx="6985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18739</xdr:rowOff>
    </xdr:from>
    <xdr:to>
      <xdr:col>18</xdr:col>
      <xdr:colOff>177800</xdr:colOff>
      <xdr:row>15</xdr:row>
      <xdr:rowOff>141992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38114"/>
          <a:ext cx="698500" cy="123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74390</xdr:rowOff>
    </xdr:from>
    <xdr:to>
      <xdr:col>29</xdr:col>
      <xdr:colOff>177800</xdr:colOff>
      <xdr:row>15</xdr:row>
      <xdr:rowOff>4540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2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90917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117729</xdr:rowOff>
    </xdr:from>
    <xdr:to>
      <xdr:col>26</xdr:col>
      <xdr:colOff>101600</xdr:colOff>
      <xdr:row>15</xdr:row>
      <xdr:rowOff>47879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6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58056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139751</xdr:rowOff>
    </xdr:from>
    <xdr:to>
      <xdr:col>22</xdr:col>
      <xdr:colOff>165100</xdr:colOff>
      <xdr:row>15</xdr:row>
      <xdr:rowOff>69901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7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80078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139389</xdr:rowOff>
    </xdr:from>
    <xdr:to>
      <xdr:col>19</xdr:col>
      <xdr:colOff>38100</xdr:colOff>
      <xdr:row>15</xdr:row>
      <xdr:rowOff>69539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79716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91192</xdr:rowOff>
    </xdr:from>
    <xdr:to>
      <xdr:col>15</xdr:col>
      <xdr:colOff>101600</xdr:colOff>
      <xdr:row>16</xdr:row>
      <xdr:rowOff>21342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31519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168670</xdr:rowOff>
    </xdr:from>
    <xdr:to>
      <xdr:col>29</xdr:col>
      <xdr:colOff>127000</xdr:colOff>
      <xdr:row>34</xdr:row>
      <xdr:rowOff>241235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36120"/>
          <a:ext cx="647700" cy="7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168670</xdr:rowOff>
    </xdr:from>
    <xdr:to>
      <xdr:col>26</xdr:col>
      <xdr:colOff>50800</xdr:colOff>
      <xdr:row>34</xdr:row>
      <xdr:rowOff>257596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36120"/>
          <a:ext cx="698500" cy="8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257596</xdr:rowOff>
    </xdr:from>
    <xdr:to>
      <xdr:col>22</xdr:col>
      <xdr:colOff>114300</xdr:colOff>
      <xdr:row>34</xdr:row>
      <xdr:rowOff>274447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25046"/>
          <a:ext cx="6985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272487</xdr:rowOff>
    </xdr:from>
    <xdr:to>
      <xdr:col>18</xdr:col>
      <xdr:colOff>177800</xdr:colOff>
      <xdr:row>34</xdr:row>
      <xdr:rowOff>274447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39937"/>
          <a:ext cx="6985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190435</xdr:rowOff>
    </xdr:from>
    <xdr:to>
      <xdr:col>29</xdr:col>
      <xdr:colOff>177800</xdr:colOff>
      <xdr:row>34</xdr:row>
      <xdr:rowOff>292035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5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35512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0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117870</xdr:rowOff>
    </xdr:from>
    <xdr:to>
      <xdr:col>26</xdr:col>
      <xdr:colOff>101600</xdr:colOff>
      <xdr:row>34</xdr:row>
      <xdr:rowOff>219470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229647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5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206796</xdr:rowOff>
    </xdr:from>
    <xdr:to>
      <xdr:col>22</xdr:col>
      <xdr:colOff>165100</xdr:colOff>
      <xdr:row>34</xdr:row>
      <xdr:rowOff>308396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7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318573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223647</xdr:rowOff>
    </xdr:from>
    <xdr:to>
      <xdr:col>19</xdr:col>
      <xdr:colOff>38100</xdr:colOff>
      <xdr:row>34</xdr:row>
      <xdr:rowOff>325247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91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335424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5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221688</xdr:rowOff>
    </xdr:from>
    <xdr:to>
      <xdr:col>15</xdr:col>
      <xdr:colOff>101600</xdr:colOff>
      <xdr:row>34</xdr:row>
      <xdr:rowOff>323287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891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333465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5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77,493
76,580
442.02
50,830,219
47,490,517
2,749,005
24,155,970
44,050,504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105524</xdr:rowOff>
    </xdr:from>
    <xdr:to>
      <xdr:col>24</xdr:col>
      <xdr:colOff>63500</xdr:colOff>
      <xdr:row>33</xdr:row>
      <xdr:rowOff>143663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63374"/>
          <a:ext cx="8382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99257</xdr:rowOff>
    </xdr:from>
    <xdr:to>
      <xdr:col>19</xdr:col>
      <xdr:colOff>177800</xdr:colOff>
      <xdr:row>33</xdr:row>
      <xdr:rowOff>105524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57107"/>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80931</xdr:rowOff>
    </xdr:from>
    <xdr:to>
      <xdr:col>15</xdr:col>
      <xdr:colOff>50800</xdr:colOff>
      <xdr:row>33</xdr:row>
      <xdr:rowOff>99257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38781"/>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80931</xdr:rowOff>
    </xdr:from>
    <xdr:to>
      <xdr:col>10</xdr:col>
      <xdr:colOff>114300</xdr:colOff>
      <xdr:row>34</xdr:row>
      <xdr:rowOff>152349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38781"/>
          <a:ext cx="889000" cy="2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92863</xdr:rowOff>
    </xdr:from>
    <xdr:to>
      <xdr:col>24</xdr:col>
      <xdr:colOff>114300</xdr:colOff>
      <xdr:row>34</xdr:row>
      <xdr:rowOff>23013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115740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54724</xdr:rowOff>
    </xdr:from>
    <xdr:to>
      <xdr:col>20</xdr:col>
      <xdr:colOff>38100</xdr:colOff>
      <xdr:row>33</xdr:row>
      <xdr:rowOff>156324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8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48457</xdr:rowOff>
    </xdr:from>
    <xdr:to>
      <xdr:col>15</xdr:col>
      <xdr:colOff>101600</xdr:colOff>
      <xdr:row>33</xdr:row>
      <xdr:rowOff>150057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0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166584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8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30131</xdr:rowOff>
    </xdr:from>
    <xdr:to>
      <xdr:col>10</xdr:col>
      <xdr:colOff>165100</xdr:colOff>
      <xdr:row>33</xdr:row>
      <xdr:rowOff>131731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148258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101549</xdr:rowOff>
    </xdr:from>
    <xdr:to>
      <xdr:col>6</xdr:col>
      <xdr:colOff>38100</xdr:colOff>
      <xdr:row>35</xdr:row>
      <xdr:rowOff>31699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48226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135139</xdr:rowOff>
    </xdr:from>
    <xdr:to>
      <xdr:col>24</xdr:col>
      <xdr:colOff>63500</xdr:colOff>
      <xdr:row>55</xdr:row>
      <xdr:rowOff>17638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93439"/>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17638</xdr:rowOff>
    </xdr:from>
    <xdr:to>
      <xdr:col>19</xdr:col>
      <xdr:colOff>177800</xdr:colOff>
      <xdr:row>55</xdr:row>
      <xdr:rowOff>152905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47388"/>
          <a:ext cx="889000" cy="1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152905</xdr:rowOff>
    </xdr:from>
    <xdr:to>
      <xdr:col>15</xdr:col>
      <xdr:colOff>50800</xdr:colOff>
      <xdr:row>56</xdr:row>
      <xdr:rowOff>63467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82655"/>
          <a:ext cx="889000" cy="8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63467</xdr:rowOff>
    </xdr:from>
    <xdr:to>
      <xdr:col>10</xdr:col>
      <xdr:colOff>114300</xdr:colOff>
      <xdr:row>56</xdr:row>
      <xdr:rowOff>90355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64667"/>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84339</xdr:rowOff>
    </xdr:from>
    <xdr:to>
      <xdr:col>24</xdr:col>
      <xdr:colOff>114300</xdr:colOff>
      <xdr:row>55</xdr:row>
      <xdr:rowOff>14489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107216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9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138288</xdr:rowOff>
    </xdr:from>
    <xdr:to>
      <xdr:col>20</xdr:col>
      <xdr:colOff>38100</xdr:colOff>
      <xdr:row>55</xdr:row>
      <xdr:rowOff>68438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84965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17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102105</xdr:rowOff>
    </xdr:from>
    <xdr:to>
      <xdr:col>15</xdr:col>
      <xdr:colOff>101600</xdr:colOff>
      <xdr:row>56</xdr:row>
      <xdr:rowOff>32255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48782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12667</xdr:rowOff>
    </xdr:from>
    <xdr:to>
      <xdr:col>10</xdr:col>
      <xdr:colOff>165100</xdr:colOff>
      <xdr:row>56</xdr:row>
      <xdr:rowOff>114267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130794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39555</xdr:rowOff>
    </xdr:from>
    <xdr:to>
      <xdr:col>6</xdr:col>
      <xdr:colOff>38100</xdr:colOff>
      <xdr:row>56</xdr:row>
      <xdr:rowOff>141155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157682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29880</xdr:rowOff>
    </xdr:from>
    <xdr:to>
      <xdr:col>24</xdr:col>
      <xdr:colOff>63500</xdr:colOff>
      <xdr:row>74</xdr:row>
      <xdr:rowOff>135220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717180"/>
          <a:ext cx="838200" cy="10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128132</xdr:rowOff>
    </xdr:from>
    <xdr:to>
      <xdr:col>19</xdr:col>
      <xdr:colOff>177800</xdr:colOff>
      <xdr:row>74</xdr:row>
      <xdr:rowOff>29880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643982"/>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128132</xdr:rowOff>
    </xdr:from>
    <xdr:to>
      <xdr:col>15</xdr:col>
      <xdr:colOff>50800</xdr:colOff>
      <xdr:row>74</xdr:row>
      <xdr:rowOff>31161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43982"/>
          <a:ext cx="889000" cy="7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31161</xdr:rowOff>
    </xdr:from>
    <xdr:to>
      <xdr:col>10</xdr:col>
      <xdr:colOff>114300</xdr:colOff>
      <xdr:row>76</xdr:row>
      <xdr:rowOff>108383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18461"/>
          <a:ext cx="889000" cy="42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84420</xdr:rowOff>
    </xdr:from>
    <xdr:to>
      <xdr:col>24</xdr:col>
      <xdr:colOff>114300</xdr:colOff>
      <xdr:row>75</xdr:row>
      <xdr:rowOff>14570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107297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2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150530</xdr:rowOff>
    </xdr:from>
    <xdr:to>
      <xdr:col>20</xdr:col>
      <xdr:colOff>38100</xdr:colOff>
      <xdr:row>74</xdr:row>
      <xdr:rowOff>80680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6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97207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77332</xdr:rowOff>
    </xdr:from>
    <xdr:to>
      <xdr:col>15</xdr:col>
      <xdr:colOff>101600</xdr:colOff>
      <xdr:row>74</xdr:row>
      <xdr:rowOff>7482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24009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151811</xdr:rowOff>
    </xdr:from>
    <xdr:to>
      <xdr:col>10</xdr:col>
      <xdr:colOff>165100</xdr:colOff>
      <xdr:row>74</xdr:row>
      <xdr:rowOff>81961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66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98488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44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57583</xdr:rowOff>
    </xdr:from>
    <xdr:to>
      <xdr:col>6</xdr:col>
      <xdr:colOff>38100</xdr:colOff>
      <xdr:row>76</xdr:row>
      <xdr:rowOff>159183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4259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89908</xdr:rowOff>
    </xdr:from>
    <xdr:to>
      <xdr:col>24</xdr:col>
      <xdr:colOff>63500</xdr:colOff>
      <xdr:row>97</xdr:row>
      <xdr:rowOff>167289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20558"/>
          <a:ext cx="8382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159531</xdr:rowOff>
    </xdr:from>
    <xdr:to>
      <xdr:col>19</xdr:col>
      <xdr:colOff>177800</xdr:colOff>
      <xdr:row>97</xdr:row>
      <xdr:rowOff>167289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18731"/>
          <a:ext cx="889000" cy="17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159531</xdr:rowOff>
    </xdr:from>
    <xdr:to>
      <xdr:col>15</xdr:col>
      <xdr:colOff>50800</xdr:colOff>
      <xdr:row>98</xdr:row>
      <xdr:rowOff>122969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18731"/>
          <a:ext cx="889000" cy="30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85492</xdr:rowOff>
    </xdr:from>
    <xdr:to>
      <xdr:col>10</xdr:col>
      <xdr:colOff>114300</xdr:colOff>
      <xdr:row>98</xdr:row>
      <xdr:rowOff>122969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87592"/>
          <a:ext cx="8890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39108</xdr:rowOff>
    </xdr:from>
    <xdr:to>
      <xdr:col>24</xdr:col>
      <xdr:colOff>114300</xdr:colOff>
      <xdr:row>97</xdr:row>
      <xdr:rowOff>140708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17535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116489</xdr:rowOff>
    </xdr:from>
    <xdr:to>
      <xdr:col>20</xdr:col>
      <xdr:colOff>38100</xdr:colOff>
      <xdr:row>98</xdr:row>
      <xdr:rowOff>46639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37766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108731</xdr:rowOff>
    </xdr:from>
    <xdr:to>
      <xdr:col>15</xdr:col>
      <xdr:colOff>101600</xdr:colOff>
      <xdr:row>97</xdr:row>
      <xdr:rowOff>38881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30008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72169</xdr:rowOff>
    </xdr:from>
    <xdr:to>
      <xdr:col>10</xdr:col>
      <xdr:colOff>165100</xdr:colOff>
      <xdr:row>99</xdr:row>
      <xdr:rowOff>2319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164896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34692</xdr:rowOff>
    </xdr:from>
    <xdr:to>
      <xdr:col>6</xdr:col>
      <xdr:colOff>38100</xdr:colOff>
      <xdr:row>98</xdr:row>
      <xdr:rowOff>136292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127419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104256</xdr:rowOff>
    </xdr:from>
    <xdr:to>
      <xdr:col>55</xdr:col>
      <xdr:colOff>0</xdr:colOff>
      <xdr:row>36</xdr:row>
      <xdr:rowOff>113574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276456"/>
          <a:ext cx="8382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104256</xdr:rowOff>
    </xdr:from>
    <xdr:to>
      <xdr:col>50</xdr:col>
      <xdr:colOff>114300</xdr:colOff>
      <xdr:row>36</xdr:row>
      <xdr:rowOff>163398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76456"/>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131743</xdr:rowOff>
    </xdr:from>
    <xdr:to>
      <xdr:col>45</xdr:col>
      <xdr:colOff>177800</xdr:colOff>
      <xdr:row>36</xdr:row>
      <xdr:rowOff>163398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75243"/>
          <a:ext cx="889000" cy="106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131743</xdr:rowOff>
    </xdr:from>
    <xdr:to>
      <xdr:col>41</xdr:col>
      <xdr:colOff>50800</xdr:colOff>
      <xdr:row>37</xdr:row>
      <xdr:rowOff>106912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75243"/>
          <a:ext cx="889000" cy="117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62774</xdr:rowOff>
    </xdr:from>
    <xdr:to>
      <xdr:col>55</xdr:col>
      <xdr:colOff>50800</xdr:colOff>
      <xdr:row>36</xdr:row>
      <xdr:rowOff>164374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85651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53456</xdr:rowOff>
    </xdr:from>
    <xdr:to>
      <xdr:col>50</xdr:col>
      <xdr:colOff>165100</xdr:colOff>
      <xdr:row>36</xdr:row>
      <xdr:rowOff>155056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112598</xdr:rowOff>
    </xdr:from>
    <xdr:to>
      <xdr:col>46</xdr:col>
      <xdr:colOff>38100</xdr:colOff>
      <xdr:row>37</xdr:row>
      <xdr:rowOff>42748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59275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80943</xdr:rowOff>
    </xdr:from>
    <xdr:to>
      <xdr:col>41</xdr:col>
      <xdr:colOff>101600</xdr:colOff>
      <xdr:row>31</xdr:row>
      <xdr:rowOff>11093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27620</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56112</xdr:rowOff>
    </xdr:from>
    <xdr:to>
      <xdr:col>36</xdr:col>
      <xdr:colOff>165100</xdr:colOff>
      <xdr:row>37</xdr:row>
      <xdr:rowOff>157712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2789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89125</xdr:rowOff>
    </xdr:from>
    <xdr:to>
      <xdr:col>55</xdr:col>
      <xdr:colOff>0</xdr:colOff>
      <xdr:row>53</xdr:row>
      <xdr:rowOff>99989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004525"/>
          <a:ext cx="838200" cy="18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89125</xdr:rowOff>
    </xdr:from>
    <xdr:to>
      <xdr:col>50</xdr:col>
      <xdr:colOff>114300</xdr:colOff>
      <xdr:row>54</xdr:row>
      <xdr:rowOff>23691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004525"/>
          <a:ext cx="889000" cy="27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128629</xdr:rowOff>
    </xdr:from>
    <xdr:to>
      <xdr:col>45</xdr:col>
      <xdr:colOff>177800</xdr:colOff>
      <xdr:row>54</xdr:row>
      <xdr:rowOff>23691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701129"/>
          <a:ext cx="889000" cy="58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128629</xdr:rowOff>
    </xdr:from>
    <xdr:to>
      <xdr:col>41</xdr:col>
      <xdr:colOff>50800</xdr:colOff>
      <xdr:row>53</xdr:row>
      <xdr:rowOff>10127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701129"/>
          <a:ext cx="889000" cy="3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49189</xdr:rowOff>
    </xdr:from>
    <xdr:to>
      <xdr:col>55</xdr:col>
      <xdr:colOff>50800</xdr:colOff>
      <xdr:row>53</xdr:row>
      <xdr:rowOff>150789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1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72066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38325</xdr:rowOff>
    </xdr:from>
    <xdr:to>
      <xdr:col>50</xdr:col>
      <xdr:colOff>165100</xdr:colOff>
      <xdr:row>52</xdr:row>
      <xdr:rowOff>139925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8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156452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39795" y="872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144341</xdr:rowOff>
    </xdr:from>
    <xdr:to>
      <xdr:col>46</xdr:col>
      <xdr:colOff>38100</xdr:colOff>
      <xdr:row>54</xdr:row>
      <xdr:rowOff>74491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91018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77829</xdr:rowOff>
    </xdr:from>
    <xdr:to>
      <xdr:col>41</xdr:col>
      <xdr:colOff>101600</xdr:colOff>
      <xdr:row>51</xdr:row>
      <xdr:rowOff>7979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6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24506</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42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130777</xdr:rowOff>
    </xdr:from>
    <xdr:to>
      <xdr:col>36</xdr:col>
      <xdr:colOff>165100</xdr:colOff>
      <xdr:row>53</xdr:row>
      <xdr:rowOff>60927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0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77454</xdr:rowOff>
    </xdr:from>
    <xdr:ext cx="599010"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672795" y="882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128022</xdr:rowOff>
    </xdr:from>
    <xdr:to>
      <xdr:col>55</xdr:col>
      <xdr:colOff>0</xdr:colOff>
      <xdr:row>78</xdr:row>
      <xdr:rowOff>136861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01122"/>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112097</xdr:rowOff>
    </xdr:from>
    <xdr:to>
      <xdr:col>50</xdr:col>
      <xdr:colOff>114300</xdr:colOff>
      <xdr:row>78</xdr:row>
      <xdr:rowOff>128022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313747"/>
          <a:ext cx="889000" cy="1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39916</xdr:rowOff>
    </xdr:from>
    <xdr:to>
      <xdr:col>45</xdr:col>
      <xdr:colOff>177800</xdr:colOff>
      <xdr:row>77</xdr:row>
      <xdr:rowOff>112097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041416"/>
          <a:ext cx="889000" cy="127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39916</xdr:rowOff>
    </xdr:from>
    <xdr:to>
      <xdr:col>41</xdr:col>
      <xdr:colOff>50800</xdr:colOff>
      <xdr:row>74</xdr:row>
      <xdr:rowOff>157283</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041416"/>
          <a:ext cx="889000" cy="80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86061</xdr:rowOff>
    </xdr:from>
    <xdr:to>
      <xdr:col>55</xdr:col>
      <xdr:colOff>50800</xdr:colOff>
      <xdr:row>79</xdr:row>
      <xdr:rowOff>16211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988</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7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77222</xdr:rowOff>
    </xdr:from>
    <xdr:to>
      <xdr:col>50</xdr:col>
      <xdr:colOff>165100</xdr:colOff>
      <xdr:row>79</xdr:row>
      <xdr:rowOff>7372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169949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61297</xdr:rowOff>
    </xdr:from>
    <xdr:to>
      <xdr:col>46</xdr:col>
      <xdr:colOff>38100</xdr:colOff>
      <xdr:row>77</xdr:row>
      <xdr:rowOff>162897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2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7974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30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160566</xdr:rowOff>
    </xdr:from>
    <xdr:to>
      <xdr:col>41</xdr:col>
      <xdr:colOff>101600</xdr:colOff>
      <xdr:row>70</xdr:row>
      <xdr:rowOff>90716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19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107243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17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106483</xdr:rowOff>
    </xdr:from>
    <xdr:to>
      <xdr:col>36</xdr:col>
      <xdr:colOff>165100</xdr:colOff>
      <xdr:row>75</xdr:row>
      <xdr:rowOff>36633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7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53160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56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95148</xdr:rowOff>
    </xdr:from>
    <xdr:to>
      <xdr:col>55</xdr:col>
      <xdr:colOff>0</xdr:colOff>
      <xdr:row>93</xdr:row>
      <xdr:rowOff>36271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5868548"/>
          <a:ext cx="838200" cy="1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95148</xdr:rowOff>
    </xdr:from>
    <xdr:to>
      <xdr:col>50</xdr:col>
      <xdr:colOff>114300</xdr:colOff>
      <xdr:row>95</xdr:row>
      <xdr:rowOff>6959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5868548"/>
          <a:ext cx="889000" cy="4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6959</xdr:rowOff>
    </xdr:from>
    <xdr:to>
      <xdr:col>45</xdr:col>
      <xdr:colOff>177800</xdr:colOff>
      <xdr:row>95</xdr:row>
      <xdr:rowOff>120447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294709"/>
          <a:ext cx="889000" cy="1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51625</xdr:rowOff>
    </xdr:from>
    <xdr:to>
      <xdr:col>41</xdr:col>
      <xdr:colOff>50800</xdr:colOff>
      <xdr:row>95</xdr:row>
      <xdr:rowOff>120447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339375"/>
          <a:ext cx="889000" cy="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156921</xdr:rowOff>
    </xdr:from>
    <xdr:to>
      <xdr:col>55</xdr:col>
      <xdr:colOff>50800</xdr:colOff>
      <xdr:row>93</xdr:row>
      <xdr:rowOff>87071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8348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7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44348</xdr:rowOff>
    </xdr:from>
    <xdr:to>
      <xdr:col>50</xdr:col>
      <xdr:colOff>165100</xdr:colOff>
      <xdr:row>92</xdr:row>
      <xdr:rowOff>145948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58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162475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5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127609</xdr:rowOff>
    </xdr:from>
    <xdr:to>
      <xdr:col>46</xdr:col>
      <xdr:colOff>38100</xdr:colOff>
      <xdr:row>95</xdr:row>
      <xdr:rowOff>57759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74286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0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69647</xdr:rowOff>
    </xdr:from>
    <xdr:to>
      <xdr:col>41</xdr:col>
      <xdr:colOff>101600</xdr:colOff>
      <xdr:row>95</xdr:row>
      <xdr:rowOff>171247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16324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825</xdr:rowOff>
    </xdr:from>
    <xdr:to>
      <xdr:col>36</xdr:col>
      <xdr:colOff>165100</xdr:colOff>
      <xdr:row>95</xdr:row>
      <xdr:rowOff>102425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2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118952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0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87099</xdr:rowOff>
    </xdr:from>
    <xdr:to>
      <xdr:col>85</xdr:col>
      <xdr:colOff>127000</xdr:colOff>
      <xdr:row>38</xdr:row>
      <xdr:rowOff>134465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02199"/>
          <a:ext cx="8382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134191</xdr:rowOff>
    </xdr:from>
    <xdr:to>
      <xdr:col>81</xdr:col>
      <xdr:colOff>50800</xdr:colOff>
      <xdr:row>38</xdr:row>
      <xdr:rowOff>134465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929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133734</xdr:rowOff>
    </xdr:from>
    <xdr:to>
      <xdr:col>76</xdr:col>
      <xdr:colOff>114300</xdr:colOff>
      <xdr:row>38</xdr:row>
      <xdr:rowOff>134191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4883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130008</xdr:rowOff>
    </xdr:from>
    <xdr:to>
      <xdr:col>71</xdr:col>
      <xdr:colOff>177800</xdr:colOff>
      <xdr:row>38</xdr:row>
      <xdr:rowOff>133734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45108"/>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36299</xdr:rowOff>
    </xdr:from>
    <xdr:to>
      <xdr:col>85</xdr:col>
      <xdr:colOff>177800</xdr:colOff>
      <xdr:row>38</xdr:row>
      <xdr:rowOff>137899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83665</xdr:rowOff>
    </xdr:from>
    <xdr:to>
      <xdr:col>81</xdr:col>
      <xdr:colOff>101600</xdr:colOff>
      <xdr:row>39</xdr:row>
      <xdr:rowOff>13815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4942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83391</xdr:rowOff>
    </xdr:from>
    <xdr:to>
      <xdr:col>76</xdr:col>
      <xdr:colOff>165100</xdr:colOff>
      <xdr:row>39</xdr:row>
      <xdr:rowOff>13541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4668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9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82934</xdr:rowOff>
    </xdr:from>
    <xdr:to>
      <xdr:col>72</xdr:col>
      <xdr:colOff>38100</xdr:colOff>
      <xdr:row>39</xdr:row>
      <xdr:rowOff>13084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4211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9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79208</xdr:rowOff>
    </xdr:from>
    <xdr:to>
      <xdr:col>67</xdr:col>
      <xdr:colOff>101600</xdr:colOff>
      <xdr:row>39</xdr:row>
      <xdr:rowOff>9358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485</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141447</xdr:rowOff>
    </xdr:from>
    <xdr:to>
      <xdr:col>85</xdr:col>
      <xdr:colOff>127000</xdr:colOff>
      <xdr:row>73</xdr:row>
      <xdr:rowOff>153301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657297"/>
          <a:ext cx="8382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153301</xdr:rowOff>
    </xdr:from>
    <xdr:to>
      <xdr:col>81</xdr:col>
      <xdr:colOff>50800</xdr:colOff>
      <xdr:row>74</xdr:row>
      <xdr:rowOff>33581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669151"/>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33581</xdr:rowOff>
    </xdr:from>
    <xdr:to>
      <xdr:col>76</xdr:col>
      <xdr:colOff>114300</xdr:colOff>
      <xdr:row>74</xdr:row>
      <xdr:rowOff>66956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2088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29645</xdr:rowOff>
    </xdr:from>
    <xdr:to>
      <xdr:col>71</xdr:col>
      <xdr:colOff>177800</xdr:colOff>
      <xdr:row>74</xdr:row>
      <xdr:rowOff>66956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716945"/>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90647</xdr:rowOff>
    </xdr:from>
    <xdr:to>
      <xdr:col>85</xdr:col>
      <xdr:colOff>177800</xdr:colOff>
      <xdr:row>74</xdr:row>
      <xdr:rowOff>20797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60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113524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4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102501</xdr:rowOff>
    </xdr:from>
    <xdr:to>
      <xdr:col>81</xdr:col>
      <xdr:colOff>101600</xdr:colOff>
      <xdr:row>74</xdr:row>
      <xdr:rowOff>32651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49178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3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154231</xdr:rowOff>
    </xdr:from>
    <xdr:to>
      <xdr:col>76</xdr:col>
      <xdr:colOff>165100</xdr:colOff>
      <xdr:row>74</xdr:row>
      <xdr:rowOff>84381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7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100908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4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16156</xdr:rowOff>
    </xdr:from>
    <xdr:to>
      <xdr:col>72</xdr:col>
      <xdr:colOff>38100</xdr:colOff>
      <xdr:row>74</xdr:row>
      <xdr:rowOff>117756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134283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47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150295</xdr:rowOff>
    </xdr:from>
    <xdr:to>
      <xdr:col>67</xdr:col>
      <xdr:colOff>101600</xdr:colOff>
      <xdr:row>74</xdr:row>
      <xdr:rowOff>80445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96972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111838</xdr:rowOff>
    </xdr:from>
    <xdr:to>
      <xdr:col>85</xdr:col>
      <xdr:colOff>127000</xdr:colOff>
      <xdr:row>98</xdr:row>
      <xdr:rowOff>24385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42488"/>
          <a:ext cx="838200" cy="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166108</xdr:rowOff>
    </xdr:from>
    <xdr:to>
      <xdr:col>81</xdr:col>
      <xdr:colOff>50800</xdr:colOff>
      <xdr:row>98</xdr:row>
      <xdr:rowOff>24385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453858"/>
          <a:ext cx="889000" cy="37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166108</xdr:rowOff>
    </xdr:from>
    <xdr:to>
      <xdr:col>76</xdr:col>
      <xdr:colOff>114300</xdr:colOff>
      <xdr:row>98</xdr:row>
      <xdr:rowOff>85074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53858"/>
          <a:ext cx="889000" cy="4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84196</xdr:rowOff>
    </xdr:from>
    <xdr:to>
      <xdr:col>71</xdr:col>
      <xdr:colOff>177800</xdr:colOff>
      <xdr:row>98</xdr:row>
      <xdr:rowOff>85074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86296"/>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61038</xdr:rowOff>
    </xdr:from>
    <xdr:to>
      <xdr:col>85</xdr:col>
      <xdr:colOff>177800</xdr:colOff>
      <xdr:row>97</xdr:row>
      <xdr:rowOff>162638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39465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145035</xdr:rowOff>
    </xdr:from>
    <xdr:to>
      <xdr:col>81</xdr:col>
      <xdr:colOff>101600</xdr:colOff>
      <xdr:row>98</xdr:row>
      <xdr:rowOff>75185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66312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115308</xdr:rowOff>
    </xdr:from>
    <xdr:to>
      <xdr:col>76</xdr:col>
      <xdr:colOff>165100</xdr:colOff>
      <xdr:row>96</xdr:row>
      <xdr:rowOff>45458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61985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1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34274</xdr:rowOff>
    </xdr:from>
    <xdr:to>
      <xdr:col>72</xdr:col>
      <xdr:colOff>38100</xdr:colOff>
      <xdr:row>98</xdr:row>
      <xdr:rowOff>135874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3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127001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33396</xdr:rowOff>
    </xdr:from>
    <xdr:to>
      <xdr:col>67</xdr:col>
      <xdr:colOff>101600</xdr:colOff>
      <xdr:row>98</xdr:row>
      <xdr:rowOff>134996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126123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2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103856</xdr:rowOff>
    </xdr:from>
    <xdr:to>
      <xdr:col>116</xdr:col>
      <xdr:colOff>63500</xdr:colOff>
      <xdr:row>38</xdr:row>
      <xdr:rowOff>103901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18956"/>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86756</xdr:rowOff>
    </xdr:from>
    <xdr:to>
      <xdr:col>111</xdr:col>
      <xdr:colOff>177800</xdr:colOff>
      <xdr:row>38</xdr:row>
      <xdr:rowOff>103901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0185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86756</xdr:rowOff>
    </xdr:from>
    <xdr:to>
      <xdr:col>107</xdr:col>
      <xdr:colOff>50800</xdr:colOff>
      <xdr:row>38</xdr:row>
      <xdr:rowOff>92974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0185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79166</xdr:rowOff>
    </xdr:from>
    <xdr:to>
      <xdr:col>102</xdr:col>
      <xdr:colOff>114300</xdr:colOff>
      <xdr:row>38</xdr:row>
      <xdr:rowOff>92974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94266"/>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53056</xdr:rowOff>
    </xdr:from>
    <xdr:to>
      <xdr:col>116</xdr:col>
      <xdr:colOff>114300</xdr:colOff>
      <xdr:row>38</xdr:row>
      <xdr:rowOff>154656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139433</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8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53101</xdr:rowOff>
    </xdr:from>
    <xdr:to>
      <xdr:col>112</xdr:col>
      <xdr:colOff>38100</xdr:colOff>
      <xdr:row>38</xdr:row>
      <xdr:rowOff>154701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145828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60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35956</xdr:rowOff>
    </xdr:from>
    <xdr:to>
      <xdr:col>107</xdr:col>
      <xdr:colOff>101600</xdr:colOff>
      <xdr:row>38</xdr:row>
      <xdr:rowOff>137556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128683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42174</xdr:rowOff>
    </xdr:from>
    <xdr:to>
      <xdr:col>102</xdr:col>
      <xdr:colOff>165100</xdr:colOff>
      <xdr:row>38</xdr:row>
      <xdr:rowOff>143774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28366</xdr:rowOff>
    </xdr:from>
    <xdr:to>
      <xdr:col>98</xdr:col>
      <xdr:colOff>38100</xdr:colOff>
      <xdr:row>38</xdr:row>
      <xdr:rowOff>129966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121093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3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126250</xdr:rowOff>
    </xdr:from>
    <xdr:to>
      <xdr:col>116</xdr:col>
      <xdr:colOff>63500</xdr:colOff>
      <xdr:row>55</xdr:row>
      <xdr:rowOff>41669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384550"/>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34468</xdr:rowOff>
    </xdr:from>
    <xdr:to>
      <xdr:col>111</xdr:col>
      <xdr:colOff>177800</xdr:colOff>
      <xdr:row>54</xdr:row>
      <xdr:rowOff>126250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292768"/>
          <a:ext cx="8890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12027</xdr:rowOff>
    </xdr:from>
    <xdr:to>
      <xdr:col>107</xdr:col>
      <xdr:colOff>50800</xdr:colOff>
      <xdr:row>54</xdr:row>
      <xdr:rowOff>34468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098877"/>
          <a:ext cx="889000" cy="1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20828</xdr:rowOff>
    </xdr:from>
    <xdr:to>
      <xdr:col>102</xdr:col>
      <xdr:colOff>114300</xdr:colOff>
      <xdr:row>53</xdr:row>
      <xdr:rowOff>12027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936228"/>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162319</xdr:rowOff>
    </xdr:from>
    <xdr:to>
      <xdr:col>116</xdr:col>
      <xdr:colOff>114300</xdr:colOff>
      <xdr:row>55</xdr:row>
      <xdr:rowOff>92469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4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13746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2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75450</xdr:rowOff>
    </xdr:from>
    <xdr:to>
      <xdr:col>112</xdr:col>
      <xdr:colOff>38100</xdr:colOff>
      <xdr:row>55</xdr:row>
      <xdr:rowOff>5600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22127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1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155118</xdr:rowOff>
    </xdr:from>
    <xdr:to>
      <xdr:col>107</xdr:col>
      <xdr:colOff>101600</xdr:colOff>
      <xdr:row>54</xdr:row>
      <xdr:rowOff>85268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2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101795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0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132677</xdr:rowOff>
    </xdr:from>
    <xdr:to>
      <xdr:col>102</xdr:col>
      <xdr:colOff>165100</xdr:colOff>
      <xdr:row>53</xdr:row>
      <xdr:rowOff>62827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0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79354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82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141478</xdr:rowOff>
    </xdr:from>
    <xdr:to>
      <xdr:col>98</xdr:col>
      <xdr:colOff>38100</xdr:colOff>
      <xdr:row>52</xdr:row>
      <xdr:rowOff>71628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8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88155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6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139151</xdr:rowOff>
    </xdr:from>
    <xdr:to>
      <xdr:col>116</xdr:col>
      <xdr:colOff>63500</xdr:colOff>
      <xdr:row>75</xdr:row>
      <xdr:rowOff>142055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997901"/>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139151</xdr:rowOff>
    </xdr:from>
    <xdr:to>
      <xdr:col>111</xdr:col>
      <xdr:colOff>177800</xdr:colOff>
      <xdr:row>75</xdr:row>
      <xdr:rowOff>157987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97901"/>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142877</xdr:rowOff>
    </xdr:from>
    <xdr:to>
      <xdr:col>107</xdr:col>
      <xdr:colOff>50800</xdr:colOff>
      <xdr:row>75</xdr:row>
      <xdr:rowOff>157987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01627"/>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142877</xdr:rowOff>
    </xdr:from>
    <xdr:to>
      <xdr:col>102</xdr:col>
      <xdr:colOff>114300</xdr:colOff>
      <xdr:row>75</xdr:row>
      <xdr:rowOff>168618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01627"/>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91255</xdr:rowOff>
    </xdr:from>
    <xdr:to>
      <xdr:col>116</xdr:col>
      <xdr:colOff>114300</xdr:colOff>
      <xdr:row>76</xdr:row>
      <xdr:rowOff>21405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114132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88351</xdr:rowOff>
    </xdr:from>
    <xdr:to>
      <xdr:col>112</xdr:col>
      <xdr:colOff>38100</xdr:colOff>
      <xdr:row>76</xdr:row>
      <xdr:rowOff>18501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35028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2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107188</xdr:rowOff>
    </xdr:from>
    <xdr:to>
      <xdr:col>107</xdr:col>
      <xdr:colOff>101600</xdr:colOff>
      <xdr:row>76</xdr:row>
      <xdr:rowOff>37337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53865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7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92077</xdr:rowOff>
    </xdr:from>
    <xdr:to>
      <xdr:col>102</xdr:col>
      <xdr:colOff>165100</xdr:colOff>
      <xdr:row>76</xdr:row>
      <xdr:rowOff>22228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50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38754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117818</xdr:rowOff>
    </xdr:from>
    <xdr:to>
      <xdr:col>98</xdr:col>
      <xdr:colOff>38100</xdr:colOff>
      <xdr:row>76</xdr:row>
      <xdr:rowOff>47968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64495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歳出決算総額は、住民一人当たり６１２，８３６円となっている。</a:t>
          </a:r>
        </a:p>
        <a:p>
          <a:r>
            <a:rPr kumimoji="1" lang="ja-JP" altLang="en-US" sz="1300">
              <a:latin typeface="ＭＳ Ｐゴシック" panose="020B0600070205080204" pitchFamily="50" charset="-128"/>
              <a:ea typeface="ＭＳ Ｐゴシック" panose="020B0600070205080204" pitchFamily="50" charset="-128"/>
            </a:rPr>
            <a:t>人件費が、類似団体と比較して高い傾向となっている理由は、職員数が多いためである。柏崎市定員管理計画に基づき適正な職員数を管理していく。</a:t>
          </a:r>
        </a:p>
        <a:p>
          <a:r>
            <a:rPr kumimoji="1" lang="ja-JP" altLang="en-US" sz="1300">
              <a:latin typeface="ＭＳ Ｐゴシック" panose="020B0600070205080204" pitchFamily="50" charset="-128"/>
              <a:ea typeface="ＭＳ Ｐゴシック" panose="020B0600070205080204" pitchFamily="50" charset="-128"/>
            </a:rPr>
            <a:t>物件費が前年度に比べ高くなった主な理由は、物価及びエネルギー価格高騰などにより増加したためである。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普通建設事業費（うち更新整備）が前年度に比べて低くなった理由は、東中学校改築事業が完了したことによるものである。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積立金は令和３年度に新たに環境・エネルギー産業拠点化推進基金を創設したため増加したものの、令和４年度は新たな基金創設はなかったため減少している。令和５年度は財政調整基金や減債基金等を約１２億円積み立てたことにより増加した。</a:t>
          </a:r>
        </a:p>
        <a:p>
          <a:r>
            <a:rPr kumimoji="1" lang="ja-JP" altLang="en-US" sz="1300">
              <a:latin typeface="ＭＳ Ｐゴシック" panose="020B0600070205080204" pitchFamily="50" charset="-128"/>
              <a:ea typeface="ＭＳ Ｐゴシック" panose="020B0600070205080204" pitchFamily="50" charset="-128"/>
            </a:rPr>
            <a:t>貸付金は、類似団体平均を特に大きく上回っているが、市の制度融資に係る金融機関への預託金が主なものであり、年々融資残高が減少しているため、貸付金も減少で推移する見込みである。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77,493
76,580
442.02
50,830,219
47,490,517
2,749,005
24,155,970
44,050,504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124613</xdr:rowOff>
    </xdr:from>
    <xdr:to>
      <xdr:col>24</xdr:col>
      <xdr:colOff>63500</xdr:colOff>
      <xdr:row>35</xdr:row>
      <xdr:rowOff>62433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53913"/>
          <a:ext cx="8382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124613</xdr:rowOff>
    </xdr:from>
    <xdr:to>
      <xdr:col>19</xdr:col>
      <xdr:colOff>177800</xdr:colOff>
      <xdr:row>35</xdr:row>
      <xdr:rowOff>52832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3913"/>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254</xdr:rowOff>
    </xdr:from>
    <xdr:to>
      <xdr:col>15</xdr:col>
      <xdr:colOff>50800</xdr:colOff>
      <xdr:row>35</xdr:row>
      <xdr:rowOff>52832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010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xdr:rowOff>
    </xdr:from>
    <xdr:to>
      <xdr:col>10</xdr:col>
      <xdr:colOff>114300</xdr:colOff>
      <xdr:row>35</xdr:row>
      <xdr:rowOff>93980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0100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xdr:rowOff>
    </xdr:from>
    <xdr:to>
      <xdr:col>24</xdr:col>
      <xdr:colOff>114300</xdr:colOff>
      <xdr:row>35</xdr:row>
      <xdr:rowOff>113233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34510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73813</xdr:rowOff>
    </xdr:from>
    <xdr:to>
      <xdr:col>20</xdr:col>
      <xdr:colOff>38100</xdr:colOff>
      <xdr:row>35</xdr:row>
      <xdr:rowOff>3963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20490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xdr:rowOff>
    </xdr:from>
    <xdr:to>
      <xdr:col>15</xdr:col>
      <xdr:colOff>101600</xdr:colOff>
      <xdr:row>35</xdr:row>
      <xdr:rowOff>103632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120159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120904</xdr:rowOff>
    </xdr:from>
    <xdr:to>
      <xdr:col>10</xdr:col>
      <xdr:colOff>165100</xdr:colOff>
      <xdr:row>35</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67581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43180</xdr:rowOff>
    </xdr:from>
    <xdr:to>
      <xdr:col>6</xdr:col>
      <xdr:colOff>38100</xdr:colOff>
      <xdr:row>35</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135907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124425</xdr:rowOff>
    </xdr:from>
    <xdr:to>
      <xdr:col>24</xdr:col>
      <xdr:colOff>63500</xdr:colOff>
      <xdr:row>57</xdr:row>
      <xdr:rowOff>4525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25625"/>
          <a:ext cx="8382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7331</xdr:rowOff>
    </xdr:from>
    <xdr:to>
      <xdr:col>19</xdr:col>
      <xdr:colOff>177800</xdr:colOff>
      <xdr:row>57</xdr:row>
      <xdr:rowOff>4525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608531"/>
          <a:ext cx="889000" cy="1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160283</xdr:rowOff>
    </xdr:from>
    <xdr:to>
      <xdr:col>15</xdr:col>
      <xdr:colOff>50800</xdr:colOff>
      <xdr:row>56</xdr:row>
      <xdr:rowOff>7331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075683"/>
          <a:ext cx="889000" cy="53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160283</xdr:rowOff>
    </xdr:from>
    <xdr:to>
      <xdr:col>10</xdr:col>
      <xdr:colOff>114300</xdr:colOff>
      <xdr:row>56</xdr:row>
      <xdr:rowOff>139357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075683"/>
          <a:ext cx="889000" cy="66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73625</xdr:rowOff>
    </xdr:from>
    <xdr:to>
      <xdr:col>24</xdr:col>
      <xdr:colOff>114300</xdr:colOff>
      <xdr:row>57</xdr:row>
      <xdr:rowOff>3775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96502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2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125175</xdr:rowOff>
    </xdr:from>
    <xdr:to>
      <xdr:col>20</xdr:col>
      <xdr:colOff>38100</xdr:colOff>
      <xdr:row>57</xdr:row>
      <xdr:rowOff>55325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46452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127981</xdr:rowOff>
    </xdr:from>
    <xdr:to>
      <xdr:col>15</xdr:col>
      <xdr:colOff>101600</xdr:colOff>
      <xdr:row>56</xdr:row>
      <xdr:rowOff>58131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74658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3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109483</xdr:rowOff>
    </xdr:from>
    <xdr:to>
      <xdr:col>10</xdr:col>
      <xdr:colOff>165100</xdr:colOff>
      <xdr:row>53</xdr:row>
      <xdr:rowOff>39633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0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56160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80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88557</xdr:rowOff>
    </xdr:from>
    <xdr:to>
      <xdr:col>6</xdr:col>
      <xdr:colOff>38100</xdr:colOff>
      <xdr:row>57</xdr:row>
      <xdr:rowOff>18707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35234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6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95166</xdr:rowOff>
    </xdr:from>
    <xdr:to>
      <xdr:col>24</xdr:col>
      <xdr:colOff>63500</xdr:colOff>
      <xdr:row>76</xdr:row>
      <xdr:rowOff>75180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53916"/>
          <a:ext cx="838200" cy="1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169374</xdr:rowOff>
    </xdr:from>
    <xdr:to>
      <xdr:col>19</xdr:col>
      <xdr:colOff>177800</xdr:colOff>
      <xdr:row>76</xdr:row>
      <xdr:rowOff>75180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28124"/>
          <a:ext cx="8890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169374</xdr:rowOff>
    </xdr:from>
    <xdr:to>
      <xdr:col>15</xdr:col>
      <xdr:colOff>50800</xdr:colOff>
      <xdr:row>77</xdr:row>
      <xdr:rowOff>64785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8124"/>
          <a:ext cx="889000" cy="23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64785</xdr:rowOff>
    </xdr:from>
    <xdr:to>
      <xdr:col>10</xdr:col>
      <xdr:colOff>114300</xdr:colOff>
      <xdr:row>77</xdr:row>
      <xdr:rowOff>170909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6435"/>
          <a:ext cx="889000" cy="10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44366</xdr:rowOff>
    </xdr:from>
    <xdr:to>
      <xdr:col>24</xdr:col>
      <xdr:colOff>114300</xdr:colOff>
      <xdr:row>75</xdr:row>
      <xdr:rowOff>145966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67243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24380</xdr:rowOff>
    </xdr:from>
    <xdr:to>
      <xdr:col>20</xdr:col>
      <xdr:colOff>38100</xdr:colOff>
      <xdr:row>76</xdr:row>
      <xdr:rowOff>125980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142508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118574</xdr:rowOff>
    </xdr:from>
    <xdr:to>
      <xdr:col>15</xdr:col>
      <xdr:colOff>101600</xdr:colOff>
      <xdr:row>76</xdr:row>
      <xdr:rowOff>48724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65251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13985</xdr:rowOff>
    </xdr:from>
    <xdr:to>
      <xdr:col>10</xdr:col>
      <xdr:colOff>165100</xdr:colOff>
      <xdr:row>77</xdr:row>
      <xdr:rowOff>115585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132112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9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120109</xdr:rowOff>
    </xdr:from>
    <xdr:to>
      <xdr:col>6</xdr:col>
      <xdr:colOff>38100</xdr:colOff>
      <xdr:row>78</xdr:row>
      <xdr:rowOff>50259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41386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75749</xdr:rowOff>
    </xdr:from>
    <xdr:to>
      <xdr:col>24</xdr:col>
      <xdr:colOff>63500</xdr:colOff>
      <xdr:row>96</xdr:row>
      <xdr:rowOff>129279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34949"/>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75749</xdr:rowOff>
    </xdr:from>
    <xdr:to>
      <xdr:col>19</xdr:col>
      <xdr:colOff>177800</xdr:colOff>
      <xdr:row>96</xdr:row>
      <xdr:rowOff>129090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3494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129090</xdr:rowOff>
    </xdr:from>
    <xdr:to>
      <xdr:col>15</xdr:col>
      <xdr:colOff>50800</xdr:colOff>
      <xdr:row>97</xdr:row>
      <xdr:rowOff>134138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8290"/>
          <a:ext cx="889000" cy="17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119202</xdr:rowOff>
    </xdr:from>
    <xdr:to>
      <xdr:col>10</xdr:col>
      <xdr:colOff>114300</xdr:colOff>
      <xdr:row>97</xdr:row>
      <xdr:rowOff>134138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49852"/>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78479</xdr:rowOff>
    </xdr:from>
    <xdr:to>
      <xdr:col>24</xdr:col>
      <xdr:colOff>114300</xdr:colOff>
      <xdr:row>97</xdr:row>
      <xdr:rowOff>8629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56906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24949</xdr:rowOff>
    </xdr:from>
    <xdr:to>
      <xdr:col>20</xdr:col>
      <xdr:colOff>38100</xdr:colOff>
      <xdr:row>96</xdr:row>
      <xdr:rowOff>126549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117676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78290</xdr:rowOff>
    </xdr:from>
    <xdr:to>
      <xdr:col>15</xdr:col>
      <xdr:colOff>101600</xdr:colOff>
      <xdr:row>97</xdr:row>
      <xdr:rowOff>8440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171017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83338</xdr:rowOff>
    </xdr:from>
    <xdr:to>
      <xdr:col>10</xdr:col>
      <xdr:colOff>165100</xdr:colOff>
      <xdr:row>98</xdr:row>
      <xdr:rowOff>13488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68402</xdr:rowOff>
    </xdr:from>
    <xdr:to>
      <xdr:col>6</xdr:col>
      <xdr:colOff>38100</xdr:colOff>
      <xdr:row>97</xdr:row>
      <xdr:rowOff>170002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161129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124041</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610441"/>
          <a:ext cx="1270" cy="9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70718</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38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124041</xdr:rowOff>
    </xdr:from>
    <xdr:to>
      <xdr:col>55</xdr:col>
      <xdr:colOff>88900</xdr:colOff>
      <xdr:row>32</xdr:row>
      <xdr:rowOff>124041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61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8312</xdr:rowOff>
    </xdr:from>
    <xdr:to>
      <xdr:col>55</xdr:col>
      <xdr:colOff>0</xdr:colOff>
      <xdr:row>32</xdr:row>
      <xdr:rowOff>124041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5494712"/>
          <a:ext cx="838200" cy="1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53497</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75070</xdr:rowOff>
    </xdr:from>
    <xdr:to>
      <xdr:col>55</xdr:col>
      <xdr:colOff>50800</xdr:colOff>
      <xdr:row>38</xdr:row>
      <xdr:rowOff>5220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149015</xdr:rowOff>
    </xdr:from>
    <xdr:to>
      <xdr:col>50</xdr:col>
      <xdr:colOff>114300</xdr:colOff>
      <xdr:row>32</xdr:row>
      <xdr:rowOff>8312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5463965"/>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75984</xdr:rowOff>
    </xdr:from>
    <xdr:to>
      <xdr:col>50</xdr:col>
      <xdr:colOff>165100</xdr:colOff>
      <xdr:row>38</xdr:row>
      <xdr:rowOff>6135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1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168711</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5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64776</xdr:rowOff>
    </xdr:from>
    <xdr:to>
      <xdr:col>45</xdr:col>
      <xdr:colOff>177800</xdr:colOff>
      <xdr:row>31</xdr:row>
      <xdr:rowOff>149015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379726"/>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75184</xdr:rowOff>
    </xdr:from>
    <xdr:to>
      <xdr:col>46</xdr:col>
      <xdr:colOff>38100</xdr:colOff>
      <xdr:row>38</xdr:row>
      <xdr:rowOff>5335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167911</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133642</xdr:rowOff>
    </xdr:from>
    <xdr:to>
      <xdr:col>41</xdr:col>
      <xdr:colOff>50800</xdr:colOff>
      <xdr:row>31</xdr:row>
      <xdr:rowOff>64776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277142"/>
          <a:ext cx="889000" cy="10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168139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5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68097</xdr:rowOff>
    </xdr:from>
    <xdr:to>
      <xdr:col>36</xdr:col>
      <xdr:colOff>165100</xdr:colOff>
      <xdr:row>37</xdr:row>
      <xdr:rowOff>169697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160824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73241</xdr:rowOff>
    </xdr:from>
    <xdr:to>
      <xdr:col>55</xdr:col>
      <xdr:colOff>50800</xdr:colOff>
      <xdr:row>33</xdr:row>
      <xdr:rowOff>3391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555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26268</xdr:rowOff>
    </xdr:from>
    <xdr:ext cx="534377"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5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128962</xdr:rowOff>
    </xdr:from>
    <xdr:to>
      <xdr:col>50</xdr:col>
      <xdr:colOff>165100</xdr:colOff>
      <xdr:row>32</xdr:row>
      <xdr:rowOff>59112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4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75639</xdr:rowOff>
    </xdr:from>
    <xdr:ext cx="534377"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72111" y="521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98215</xdr:rowOff>
    </xdr:from>
    <xdr:to>
      <xdr:col>46</xdr:col>
      <xdr:colOff>38100</xdr:colOff>
      <xdr:row>32</xdr:row>
      <xdr:rowOff>28365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41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44892</xdr:rowOff>
    </xdr:from>
    <xdr:ext cx="534377"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483111" y="518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13976</xdr:rowOff>
    </xdr:from>
    <xdr:to>
      <xdr:col>41</xdr:col>
      <xdr:colOff>101600</xdr:colOff>
      <xdr:row>31</xdr:row>
      <xdr:rowOff>115576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3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132103</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594111" y="510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82842</xdr:rowOff>
    </xdr:from>
    <xdr:to>
      <xdr:col>36</xdr:col>
      <xdr:colOff>165100</xdr:colOff>
      <xdr:row>31</xdr:row>
      <xdr:rowOff>12992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2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29519</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05111" y="50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8090</xdr:rowOff>
    </xdr:from>
    <xdr:to>
      <xdr:col>55</xdr:col>
      <xdr:colOff>0</xdr:colOff>
      <xdr:row>57</xdr:row>
      <xdr:rowOff>10071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780740"/>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10071</xdr:rowOff>
    </xdr:from>
    <xdr:to>
      <xdr:col>50</xdr:col>
      <xdr:colOff>114300</xdr:colOff>
      <xdr:row>57</xdr:row>
      <xdr:rowOff>80340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782721"/>
          <a:ext cx="889000" cy="7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80340</xdr:rowOff>
    </xdr:from>
    <xdr:to>
      <xdr:col>45</xdr:col>
      <xdr:colOff>177800</xdr:colOff>
      <xdr:row>57</xdr:row>
      <xdr:rowOff>82372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852990"/>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50800</xdr:rowOff>
    </xdr:from>
    <xdr:to>
      <xdr:col>41</xdr:col>
      <xdr:colOff>50800</xdr:colOff>
      <xdr:row>57</xdr:row>
      <xdr:rowOff>82372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823450"/>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128740</xdr:rowOff>
    </xdr:from>
    <xdr:to>
      <xdr:col>55</xdr:col>
      <xdr:colOff>50800</xdr:colOff>
      <xdr:row>57</xdr:row>
      <xdr:rowOff>58890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7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151617</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58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130721</xdr:rowOff>
    </xdr:from>
    <xdr:to>
      <xdr:col>50</xdr:col>
      <xdr:colOff>165100</xdr:colOff>
      <xdr:row>57</xdr:row>
      <xdr:rowOff>60871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7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77398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5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29540</xdr:rowOff>
    </xdr:from>
    <xdr:to>
      <xdr:col>46</xdr:col>
      <xdr:colOff>38100</xdr:colOff>
      <xdr:row>57</xdr:row>
      <xdr:rowOff>131140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147667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5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31572</xdr:rowOff>
    </xdr:from>
    <xdr:to>
      <xdr:col>41</xdr:col>
      <xdr:colOff>101600</xdr:colOff>
      <xdr:row>57</xdr:row>
      <xdr:rowOff>133172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149699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5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0</xdr:rowOff>
    </xdr:from>
    <xdr:to>
      <xdr:col>36</xdr:col>
      <xdr:colOff>165100</xdr:colOff>
      <xdr:row>57</xdr:row>
      <xdr:rowOff>101600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118127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5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103543</xdr:rowOff>
    </xdr:from>
    <xdr:to>
      <xdr:col>55</xdr:col>
      <xdr:colOff>0</xdr:colOff>
      <xdr:row>77</xdr:row>
      <xdr:rowOff>66109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133743"/>
          <a:ext cx="838200" cy="1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103543</xdr:rowOff>
    </xdr:from>
    <xdr:to>
      <xdr:col>50</xdr:col>
      <xdr:colOff>114300</xdr:colOff>
      <xdr:row>76</xdr:row>
      <xdr:rowOff>149586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133743"/>
          <a:ext cx="889000" cy="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99981</xdr:rowOff>
    </xdr:from>
    <xdr:to>
      <xdr:col>45</xdr:col>
      <xdr:colOff>177800</xdr:colOff>
      <xdr:row>76</xdr:row>
      <xdr:rowOff>149586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130181"/>
          <a:ext cx="8890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99981</xdr:rowOff>
    </xdr:from>
    <xdr:to>
      <xdr:col>41</xdr:col>
      <xdr:colOff>50800</xdr:colOff>
      <xdr:row>77</xdr:row>
      <xdr:rowOff>15951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130181"/>
          <a:ext cx="889000" cy="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15309</xdr:rowOff>
    </xdr:from>
    <xdr:to>
      <xdr:col>55</xdr:col>
      <xdr:colOff>50800</xdr:colOff>
      <xdr:row>77</xdr:row>
      <xdr:rowOff>116909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38186</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52743</xdr:rowOff>
    </xdr:from>
    <xdr:to>
      <xdr:col>50</xdr:col>
      <xdr:colOff>165100</xdr:colOff>
      <xdr:row>76</xdr:row>
      <xdr:rowOff>154343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170870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98786</xdr:rowOff>
    </xdr:from>
    <xdr:to>
      <xdr:col>46</xdr:col>
      <xdr:colOff>38100</xdr:colOff>
      <xdr:row>77</xdr:row>
      <xdr:rowOff>28936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45464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9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49181</xdr:rowOff>
    </xdr:from>
    <xdr:to>
      <xdr:col>41</xdr:col>
      <xdr:colOff>101600</xdr:colOff>
      <xdr:row>76</xdr:row>
      <xdr:rowOff>150781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0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167308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5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136601</xdr:rowOff>
    </xdr:from>
    <xdr:to>
      <xdr:col>36</xdr:col>
      <xdr:colOff>165100</xdr:colOff>
      <xdr:row>77</xdr:row>
      <xdr:rowOff>66751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1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83278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9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93278</xdr:rowOff>
    </xdr:from>
    <xdr:to>
      <xdr:col>55</xdr:col>
      <xdr:colOff>0</xdr:colOff>
      <xdr:row>94</xdr:row>
      <xdr:rowOff>156127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09578"/>
          <a:ext cx="838200" cy="6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83857</xdr:rowOff>
    </xdr:from>
    <xdr:to>
      <xdr:col>50</xdr:col>
      <xdr:colOff>114300</xdr:colOff>
      <xdr:row>94</xdr:row>
      <xdr:rowOff>93278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00157"/>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83857</xdr:rowOff>
    </xdr:from>
    <xdr:to>
      <xdr:col>45</xdr:col>
      <xdr:colOff>177800</xdr:colOff>
      <xdr:row>94</xdr:row>
      <xdr:rowOff>141039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00157"/>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141039</xdr:rowOff>
    </xdr:from>
    <xdr:to>
      <xdr:col>41</xdr:col>
      <xdr:colOff>50800</xdr:colOff>
      <xdr:row>95</xdr:row>
      <xdr:rowOff>59331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57339"/>
          <a:ext cx="889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105327</xdr:rowOff>
    </xdr:from>
    <xdr:to>
      <xdr:col>55</xdr:col>
      <xdr:colOff>50800</xdr:colOff>
      <xdr:row>95</xdr:row>
      <xdr:rowOff>35477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128204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0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42478</xdr:rowOff>
    </xdr:from>
    <xdr:to>
      <xdr:col>50</xdr:col>
      <xdr:colOff>165100</xdr:colOff>
      <xdr:row>94</xdr:row>
      <xdr:rowOff>144078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160605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9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33057</xdr:rowOff>
    </xdr:from>
    <xdr:to>
      <xdr:col>46</xdr:col>
      <xdr:colOff>38100</xdr:colOff>
      <xdr:row>94</xdr:row>
      <xdr:rowOff>134657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151184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90239</xdr:rowOff>
    </xdr:from>
    <xdr:to>
      <xdr:col>41</xdr:col>
      <xdr:colOff>101600</xdr:colOff>
      <xdr:row>95</xdr:row>
      <xdr:rowOff>20389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36916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8531</xdr:rowOff>
    </xdr:from>
    <xdr:to>
      <xdr:col>36</xdr:col>
      <xdr:colOff>165100</xdr:colOff>
      <xdr:row>95</xdr:row>
      <xdr:rowOff>110131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126658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7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67919</xdr:rowOff>
    </xdr:from>
    <xdr:to>
      <xdr:col>85</xdr:col>
      <xdr:colOff>127000</xdr:colOff>
      <xdr:row>35</xdr:row>
      <xdr:rowOff>44694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897219"/>
          <a:ext cx="838200" cy="1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107513</xdr:rowOff>
    </xdr:from>
    <xdr:to>
      <xdr:col>81</xdr:col>
      <xdr:colOff>50800</xdr:colOff>
      <xdr:row>35</xdr:row>
      <xdr:rowOff>44694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593913"/>
          <a:ext cx="889000" cy="45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78618</xdr:rowOff>
    </xdr:from>
    <xdr:to>
      <xdr:col>76</xdr:col>
      <xdr:colOff>114300</xdr:colOff>
      <xdr:row>32</xdr:row>
      <xdr:rowOff>107513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393568"/>
          <a:ext cx="889000" cy="20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78618</xdr:rowOff>
    </xdr:from>
    <xdr:to>
      <xdr:col>71</xdr:col>
      <xdr:colOff>177800</xdr:colOff>
      <xdr:row>32</xdr:row>
      <xdr:rowOff>153279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393568"/>
          <a:ext cx="889000" cy="24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17119</xdr:rowOff>
    </xdr:from>
    <xdr:to>
      <xdr:col>85</xdr:col>
      <xdr:colOff>177800</xdr:colOff>
      <xdr:row>34</xdr:row>
      <xdr:rowOff>118719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39996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6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165344</xdr:rowOff>
    </xdr:from>
    <xdr:to>
      <xdr:col>81</xdr:col>
      <xdr:colOff>101600</xdr:colOff>
      <xdr:row>35</xdr:row>
      <xdr:rowOff>95494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112021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7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56713</xdr:rowOff>
    </xdr:from>
    <xdr:to>
      <xdr:col>76</xdr:col>
      <xdr:colOff>165100</xdr:colOff>
      <xdr:row>32</xdr:row>
      <xdr:rowOff>158313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5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3390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3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27818</xdr:rowOff>
    </xdr:from>
    <xdr:to>
      <xdr:col>72</xdr:col>
      <xdr:colOff>38100</xdr:colOff>
      <xdr:row>31</xdr:row>
      <xdr:rowOff>129418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3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145945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1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102479</xdr:rowOff>
    </xdr:from>
    <xdr:to>
      <xdr:col>67</xdr:col>
      <xdr:colOff>101600</xdr:colOff>
      <xdr:row>33</xdr:row>
      <xdr:rowOff>32629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5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49156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3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69977</xdr:rowOff>
    </xdr:from>
    <xdr:to>
      <xdr:col>85</xdr:col>
      <xdr:colOff>127000</xdr:colOff>
      <xdr:row>55</xdr:row>
      <xdr:rowOff>43752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328277"/>
          <a:ext cx="838200" cy="1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69977</xdr:rowOff>
    </xdr:from>
    <xdr:to>
      <xdr:col>81</xdr:col>
      <xdr:colOff>50800</xdr:colOff>
      <xdr:row>56</xdr:row>
      <xdr:rowOff>97713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328277"/>
          <a:ext cx="889000" cy="37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97713</xdr:rowOff>
    </xdr:from>
    <xdr:to>
      <xdr:col>76</xdr:col>
      <xdr:colOff>114300</xdr:colOff>
      <xdr:row>57</xdr:row>
      <xdr:rowOff>2236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98913"/>
          <a:ext cx="889000" cy="7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133007</xdr:rowOff>
    </xdr:from>
    <xdr:to>
      <xdr:col>71</xdr:col>
      <xdr:colOff>177800</xdr:colOff>
      <xdr:row>57</xdr:row>
      <xdr:rowOff>2236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34207"/>
          <a:ext cx="8890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164402</xdr:rowOff>
    </xdr:from>
    <xdr:to>
      <xdr:col>85</xdr:col>
      <xdr:colOff>177800</xdr:colOff>
      <xdr:row>55</xdr:row>
      <xdr:rowOff>94552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15829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19177</xdr:rowOff>
    </xdr:from>
    <xdr:to>
      <xdr:col>81</xdr:col>
      <xdr:colOff>101600</xdr:colOff>
      <xdr:row>54</xdr:row>
      <xdr:rowOff>120777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137304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46913</xdr:rowOff>
    </xdr:from>
    <xdr:to>
      <xdr:col>76</xdr:col>
      <xdr:colOff>165100</xdr:colOff>
      <xdr:row>56</xdr:row>
      <xdr:rowOff>148513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165040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122886</xdr:rowOff>
    </xdr:from>
    <xdr:to>
      <xdr:col>72</xdr:col>
      <xdr:colOff>38100</xdr:colOff>
      <xdr:row>57</xdr:row>
      <xdr:rowOff>53036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69563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82207</xdr:rowOff>
    </xdr:from>
    <xdr:to>
      <xdr:col>67</xdr:col>
      <xdr:colOff>101600</xdr:colOff>
      <xdr:row>57</xdr:row>
      <xdr:rowOff>12357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28884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87099</xdr:rowOff>
    </xdr:from>
    <xdr:to>
      <xdr:col>85</xdr:col>
      <xdr:colOff>127000</xdr:colOff>
      <xdr:row>78</xdr:row>
      <xdr:rowOff>134465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60199"/>
          <a:ext cx="8382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134190</xdr:rowOff>
    </xdr:from>
    <xdr:to>
      <xdr:col>81</xdr:col>
      <xdr:colOff>50800</xdr:colOff>
      <xdr:row>78</xdr:row>
      <xdr:rowOff>134465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729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133733</xdr:rowOff>
    </xdr:from>
    <xdr:to>
      <xdr:col>76</xdr:col>
      <xdr:colOff>114300</xdr:colOff>
      <xdr:row>78</xdr:row>
      <xdr:rowOff>134190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68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130008</xdr:rowOff>
    </xdr:from>
    <xdr:to>
      <xdr:col>71</xdr:col>
      <xdr:colOff>177800</xdr:colOff>
      <xdr:row>78</xdr:row>
      <xdr:rowOff>133733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03108"/>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36299</xdr:rowOff>
    </xdr:from>
    <xdr:to>
      <xdr:col>85</xdr:col>
      <xdr:colOff>177800</xdr:colOff>
      <xdr:row>78</xdr:row>
      <xdr:rowOff>137899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83665</xdr:rowOff>
    </xdr:from>
    <xdr:to>
      <xdr:col>81</xdr:col>
      <xdr:colOff>101600</xdr:colOff>
      <xdr:row>79</xdr:row>
      <xdr:rowOff>13815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4942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49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83390</xdr:rowOff>
    </xdr:from>
    <xdr:to>
      <xdr:col>76</xdr:col>
      <xdr:colOff>165100</xdr:colOff>
      <xdr:row>79</xdr:row>
      <xdr:rowOff>13540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4667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4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82933</xdr:rowOff>
    </xdr:from>
    <xdr:to>
      <xdr:col>72</xdr:col>
      <xdr:colOff>38100</xdr:colOff>
      <xdr:row>79</xdr:row>
      <xdr:rowOff>13083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4210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4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79208</xdr:rowOff>
    </xdr:from>
    <xdr:to>
      <xdr:col>67</xdr:col>
      <xdr:colOff>101600</xdr:colOff>
      <xdr:row>79</xdr:row>
      <xdr:rowOff>9358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45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141447</xdr:rowOff>
    </xdr:from>
    <xdr:to>
      <xdr:col>85</xdr:col>
      <xdr:colOff>127000</xdr:colOff>
      <xdr:row>93</xdr:row>
      <xdr:rowOff>153302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086297"/>
          <a:ext cx="8382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153302</xdr:rowOff>
    </xdr:from>
    <xdr:to>
      <xdr:col>81</xdr:col>
      <xdr:colOff>50800</xdr:colOff>
      <xdr:row>94</xdr:row>
      <xdr:rowOff>33581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098152"/>
          <a:ext cx="8890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33581</xdr:rowOff>
    </xdr:from>
    <xdr:to>
      <xdr:col>76</xdr:col>
      <xdr:colOff>114300</xdr:colOff>
      <xdr:row>94</xdr:row>
      <xdr:rowOff>66956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14988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29645</xdr:rowOff>
    </xdr:from>
    <xdr:to>
      <xdr:col>71</xdr:col>
      <xdr:colOff>177800</xdr:colOff>
      <xdr:row>94</xdr:row>
      <xdr:rowOff>66956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145945"/>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90647</xdr:rowOff>
    </xdr:from>
    <xdr:to>
      <xdr:col>85</xdr:col>
      <xdr:colOff>177800</xdr:colOff>
      <xdr:row>94</xdr:row>
      <xdr:rowOff>20797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0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113524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8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102502</xdr:rowOff>
    </xdr:from>
    <xdr:to>
      <xdr:col>81</xdr:col>
      <xdr:colOff>101600</xdr:colOff>
      <xdr:row>94</xdr:row>
      <xdr:rowOff>32652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49179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82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154231</xdr:rowOff>
    </xdr:from>
    <xdr:to>
      <xdr:col>76</xdr:col>
      <xdr:colOff>165100</xdr:colOff>
      <xdr:row>94</xdr:row>
      <xdr:rowOff>84381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0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100908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87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16156</xdr:rowOff>
    </xdr:from>
    <xdr:to>
      <xdr:col>72</xdr:col>
      <xdr:colOff>38100</xdr:colOff>
      <xdr:row>94</xdr:row>
      <xdr:rowOff>117756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134283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9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150295</xdr:rowOff>
    </xdr:from>
    <xdr:to>
      <xdr:col>67</xdr:col>
      <xdr:colOff>101600</xdr:colOff>
      <xdr:row>94</xdr:row>
      <xdr:rowOff>80445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0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96972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87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38979</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382629"/>
          <a:ext cx="838200" cy="2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38979</xdr:rowOff>
    </xdr:from>
    <xdr:to>
      <xdr:col>111</xdr:col>
      <xdr:colOff>177800</xdr:colOff>
      <xdr:row>37</xdr:row>
      <xdr:rowOff>84013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0434300" y="6382629"/>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165213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84013</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6427663"/>
          <a:ext cx="889000" cy="2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164482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159629</xdr:rowOff>
    </xdr:from>
    <xdr:to>
      <xdr:col>112</xdr:col>
      <xdr:colOff>38100</xdr:colOff>
      <xdr:row>37</xdr:row>
      <xdr:rowOff>89779</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106306</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88428" y="610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33213</xdr:rowOff>
    </xdr:from>
    <xdr:to>
      <xdr:col>107</xdr:col>
      <xdr:colOff>101600</xdr:colOff>
      <xdr:row>37</xdr:row>
      <xdr:rowOff>134813</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3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151340</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15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議会費が減少した理由は、市議会議員定数を２６人から２２人に改正し、令和５年４月の選挙から適用となったことによるもの。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労働費が類似団体と比べ高い理由は、市の制度融資に係る金融機関への預託金である。融資残高が年々減少してきていることに伴い、労働費も減少傾向にある。</a:t>
          </a:r>
        </a:p>
        <a:p>
          <a:r>
            <a:rPr kumimoji="1" lang="ja-JP" altLang="en-US" sz="1300">
              <a:latin typeface="ＭＳ Ｐゴシック" panose="020B0600070205080204" pitchFamily="50" charset="-128"/>
              <a:ea typeface="ＭＳ Ｐゴシック" panose="020B0600070205080204" pitchFamily="50" charset="-128"/>
            </a:rPr>
            <a:t>消防費が類似団体と比べ高い理由は、原子力災害などに対応するための事業を継続して行っているためである。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教育費が類似団体と比べ高い理由は、建築から３０年を経過する学校が多く、計画的に改築・改修を進めているため。</a:t>
          </a:r>
        </a:p>
        <a:p>
          <a:r>
            <a:rPr kumimoji="1" lang="ja-JP" altLang="en-US" sz="1300">
              <a:latin typeface="ＭＳ Ｐゴシック" panose="020B0600070205080204" pitchFamily="50" charset="-128"/>
              <a:ea typeface="ＭＳ Ｐゴシック" panose="020B0600070205080204" pitchFamily="50" charset="-128"/>
            </a:rPr>
            <a:t>公債費が類似団体に比べ高い理由は、中越地震・中越沖地震に伴う起債によるものであるが、今後も、起債を伴う事業を精査し、公債費の抑制に努める。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財政調整基金は、令和５年度に約７億円を積み立てたことから、残高は前年度より増加し、標準財政規模に対する比率も増加した。</a:t>
          </a:r>
        </a:p>
        <a:p>
          <a:r>
            <a:rPr kumimoji="1" lang="ja-JP" altLang="en-US" sz="1400">
              <a:latin typeface="ＭＳ ゴシック" pitchFamily="49" charset="-128"/>
              <a:ea typeface="ＭＳ ゴシック" pitchFamily="49" charset="-128"/>
            </a:rPr>
            <a:t>経費節減に努めた結果、実質収支額は継続的に黒字を確保している。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一般会計・特別会計において実質赤字、公営企業会計において資金不足は、いずれも生じておらず、連結実質赤字比率は該当していない。</a:t>
          </a:r>
        </a:p>
        <a:p>
          <a:r>
            <a:rPr kumimoji="1" lang="ja-JP" altLang="en-US" sz="1400">
              <a:latin typeface="ＭＳ ゴシック" pitchFamily="49" charset="-128"/>
              <a:ea typeface="ＭＳ ゴシック" pitchFamily="49" charset="-128"/>
            </a:rPr>
            <a:t>なお、その他会計について、平成２９年度以前はガス事業会計が該当していたが、平成３０年度に民営化したため、それ以降は該当がない。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地方債の発行に当たっては、普通交付税措置に鑑み、平成１８年度から継続的に自主規制枠を設けて予算編成に当たり、適正な地方債の活用を図ってきた。しかし、中越地震・中越沖地震の２度の震災被害により、災害復旧や復興関連事業に多額の地方債を発行せざるを得ない状況となった。また、市町合併に伴い一部事務組合を解散し、その債務を継承したことも重なり、実質公債費比率を押し上げた。</a:t>
          </a:r>
        </a:p>
        <a:p>
          <a:r>
            <a:rPr kumimoji="1" lang="ja-JP" altLang="en-US" sz="1000">
              <a:latin typeface="ＭＳ ゴシック" pitchFamily="49" charset="-128"/>
              <a:ea typeface="ＭＳ ゴシック" pitchFamily="49" charset="-128"/>
            </a:rPr>
            <a:t>健全な状態に向かうため、起債の自主規制を行い、銀行等引受債の繰上償還、公的資金補償金免除繰上償還や行財政改革等に取り組み、実質公債費比率の抑制に努めてきた。その結果、平成２５年度の算定において、起債許可団体から協議団体となった。</a:t>
          </a:r>
        </a:p>
        <a:p>
          <a:r>
            <a:rPr kumimoji="1" lang="ja-JP" altLang="en-US" sz="1000">
              <a:latin typeface="ＭＳ ゴシック" pitchFamily="49" charset="-128"/>
              <a:ea typeface="ＭＳ ゴシック" pitchFamily="49" charset="-128"/>
            </a:rPr>
            <a:t>平成３０年度に中越沖地震などの災害復旧事業債に係る大部分の償還が終了したことにより、令和元年度から元利償還金が大きく減少しているが、令和３年度からは学校関連事業や新庁舎整備事業、令和４年度からは国営土地改良事業年度負担金の行う事業に対する負担金の元利償還が開始したため、増加している。令和５年度は元利償還金及び準元利償還金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満期一括償還地方債はなく、今後も発行する見込みはない。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地方債の発行に当たっては、普通交付税措置に鑑み、平成１８年度から継続的に自主規制枠を設けて適正な地方債の活用を図ってきた。</a:t>
          </a:r>
        </a:p>
        <a:p>
          <a:r>
            <a:rPr kumimoji="1" lang="ja-JP" altLang="en-US" sz="1100">
              <a:latin typeface="ＭＳ ゴシック" pitchFamily="49" charset="-128"/>
              <a:ea typeface="ＭＳ ゴシック" pitchFamily="49" charset="-128"/>
            </a:rPr>
            <a:t>また、実質公債費比率の抑制と将来負担の軽減を図るため、銀行等引受債の繰上償還、公的資金補償金免除繰上償還や行財政改革等に取り組み、公営企業会計においても補償金免除繰上償還などに積極的に取り組んできた。</a:t>
          </a:r>
        </a:p>
        <a:p>
          <a:r>
            <a:rPr kumimoji="1" lang="ja-JP" altLang="en-US" sz="1100">
              <a:latin typeface="ＭＳ ゴシック" pitchFamily="49" charset="-128"/>
              <a:ea typeface="ＭＳ ゴシック" pitchFamily="49" charset="-128"/>
            </a:rPr>
            <a:t>災害復旧や復興関連事業の起債の大部分の償還が終了したことに伴い、地方債現在高が減少したことや、ガス事業の売却益を財政調整基金等に積み立てたことに伴い充当可能基金が増加したことにより、平成３０年度の将来負担比率は１．８％となった。しかし、令和元年度は国営ダムの完成に伴い、その負担金の債務負担行為設定による将来負担額が増加したことで、将来負担比率は悪化した。</a:t>
          </a:r>
        </a:p>
        <a:p>
          <a:r>
            <a:rPr kumimoji="1" lang="ja-JP" altLang="en-US" sz="1100">
              <a:latin typeface="ＭＳ ゴシック" pitchFamily="49" charset="-128"/>
              <a:ea typeface="ＭＳ ゴシック" pitchFamily="49" charset="-128"/>
            </a:rPr>
            <a:t>令和３年度は新たな基金を設置したことで充当可能財源等が増加し、令和４年度は地方債の元金の償還により、地方債現在高が減少したほか、建設資金元利償還金補助及び用地取得費の債務負担行為に基づく支出が終了したこと、退職手当負担見込額が減少したこと等により、将来負担比率は改善した。</a:t>
          </a:r>
        </a:p>
        <a:p>
          <a:r>
            <a:rPr kumimoji="1" lang="ja-JP" altLang="en-US" sz="1100">
              <a:latin typeface="ＭＳ ゴシック" pitchFamily="49" charset="-128"/>
              <a:ea typeface="ＭＳ ゴシック" pitchFamily="49" charset="-128"/>
            </a:rPr>
            <a:t>令和５年度は地方債の元金の償還により、地方債の現在高が約１４億円減少したため将来負担額が減少している。今後も、財政指標を注視しながら、地方債の借入抑制など適切な財政運営に努めていく。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新潟県柏崎市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財政調整基金に余剰金と運用利子合わせて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約７億円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計画的に毎年度取崩しを予定する基金が複数あり、また、中長期的に大規模事業が予定されており、減少していくことが見込まれる。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環境・エネルギー産業拠点化推進基金：市の施策と連携した事業を展開する地域エネルギー会社の設立・運営のため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柏崎・夢の森公園維持管理基金：柏崎・夢の森公園の維持管理・運営などのため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ふるさと応援基金：持続的な地域振興及び災害に強い安全で安心して暮らせるまちづくりなどを進めるため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ガス事業清算金活用基金、公営企業経営安定基金：上下水道事業（公営企業）の経営安定を図るため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公共施設適正管理基金：公共施設の将来の更新や大規模修繕に備え、財政負担の平準化を図るため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億７千万円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約３億３千万円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）、公共施設適正管理基金に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を積み立てたことなどから増加した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複数基金においては、計画的に毎年度取崩しを予定している。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運用利子及び余剰金の積立てによる増加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中長期的には、予定されている大規模事業に対応するため、残高は減少していく見込みである。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財政計画の最終年度である令和１１年度末に３０億円以上の規模を維持する。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運用利子及び臨時財政対策債基金償還費の積立による増加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令和６年度は、令和５年度に引き続き臨時財政対策債償還基金費として普通交付税にて交付された額を積み立てる。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このほかに、大幅な増減は予定していない。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50830219</v>
      </c>
      <c r="BO4" s="436"/>
      <c r="BP4" s="436"/>
      <c r="BQ4" s="436"/>
      <c r="BR4" s="436"/>
      <c r="BS4" s="436"/>
      <c r="BT4" s="436"/>
      <c r="BU4" s="437"/>
      <c r="BV4" s="435">
        <v>51701434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11.4</v>
      </c>
      <c r="CU4" s="576"/>
      <c r="CV4" s="576"/>
      <c r="CW4" s="576"/>
      <c r="CX4" s="576"/>
      <c r="CY4" s="576"/>
      <c r="CZ4" s="576"/>
      <c r="DA4" s="577"/>
      <c r="DB4" s="575">
        <v>12.2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47490517</v>
      </c>
      <c r="BO5" s="407"/>
      <c r="BP5" s="407"/>
      <c r="BQ5" s="407"/>
      <c r="BR5" s="407"/>
      <c r="BS5" s="407"/>
      <c r="BT5" s="407"/>
      <c r="BU5" s="408"/>
      <c r="BV5" s="406">
        <v>48508074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92.8</v>
      </c>
      <c r="CU5" s="404"/>
      <c r="CV5" s="404"/>
      <c r="CW5" s="404"/>
      <c r="CX5" s="404"/>
      <c r="CY5" s="404"/>
      <c r="CZ5" s="404"/>
      <c r="DA5" s="405"/>
      <c r="DB5" s="403">
        <v>94.5</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3339702</v>
      </c>
      <c r="BO6" s="407"/>
      <c r="BP6" s="407"/>
      <c r="BQ6" s="407"/>
      <c r="BR6" s="407"/>
      <c r="BS6" s="407"/>
      <c r="BT6" s="407"/>
      <c r="BU6" s="408"/>
      <c r="BV6" s="406">
        <v>3193360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93.6</v>
      </c>
      <c r="CU6" s="550"/>
      <c r="CV6" s="550"/>
      <c r="CW6" s="550"/>
      <c r="CX6" s="550"/>
      <c r="CY6" s="550"/>
      <c r="CZ6" s="550"/>
      <c r="DA6" s="551"/>
      <c r="DB6" s="549">
        <v>96.5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590697</v>
      </c>
      <c r="BO7" s="407"/>
      <c r="BP7" s="407"/>
      <c r="BQ7" s="407"/>
      <c r="BR7" s="407"/>
      <c r="BS7" s="407"/>
      <c r="BT7" s="407"/>
      <c r="BU7" s="408"/>
      <c r="BV7" s="406">
        <v>271696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24155970</v>
      </c>
      <c r="CU7" s="407"/>
      <c r="CV7" s="407"/>
      <c r="CW7" s="407"/>
      <c r="CX7" s="407"/>
      <c r="CY7" s="407"/>
      <c r="CZ7" s="407"/>
      <c r="DA7" s="408"/>
      <c r="DB7" s="406">
        <v>23913540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2749005</v>
      </c>
      <c r="BO8" s="407"/>
      <c r="BP8" s="407"/>
      <c r="BQ8" s="407"/>
      <c r="BR8" s="407"/>
      <c r="BS8" s="407"/>
      <c r="BT8" s="407"/>
      <c r="BU8" s="408"/>
      <c r="BV8" s="406">
        <v>2921664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0.65</v>
      </c>
      <c r="CU8" s="510"/>
      <c r="CV8" s="510"/>
      <c r="CW8" s="510"/>
      <c r="CX8" s="510"/>
      <c r="CY8" s="510"/>
      <c r="CZ8" s="510"/>
      <c r="DA8" s="511"/>
      <c r="DB8" s="509">
        <v>0.66</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81526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-172659</v>
      </c>
      <c r="BO9" s="407"/>
      <c r="BP9" s="407"/>
      <c r="BQ9" s="407"/>
      <c r="BR9" s="407"/>
      <c r="BS9" s="407"/>
      <c r="BT9" s="407"/>
      <c r="BU9" s="408"/>
      <c r="BV9" s="406">
        <v>177167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13.3</v>
      </c>
      <c r="CU9" s="404"/>
      <c r="CV9" s="404"/>
      <c r="CW9" s="404"/>
      <c r="CX9" s="404"/>
      <c r="CY9" s="404"/>
      <c r="CZ9" s="404"/>
      <c r="DA9" s="405"/>
      <c r="DB9" s="403">
        <v>13.8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86833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706960</v>
      </c>
      <c r="BO10" s="407"/>
      <c r="BP10" s="407"/>
      <c r="BQ10" s="407"/>
      <c r="BR10" s="407"/>
      <c r="BS10" s="407"/>
      <c r="BT10" s="407"/>
      <c r="BU10" s="408"/>
      <c r="BV10" s="406">
        <v>7063</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77493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1399</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76580</v>
      </c>
      <c r="S13" s="494"/>
      <c r="T13" s="494"/>
      <c r="U13" s="494"/>
      <c r="V13" s="495"/>
      <c r="W13" s="496" t="s">
        <v>131</v>
      </c>
      <c r="X13" s="392"/>
      <c r="Y13" s="392"/>
      <c r="Z13" s="392"/>
      <c r="AA13" s="392"/>
      <c r="AB13" s="393"/>
      <c r="AC13" s="359">
        <v>1112</v>
      </c>
      <c r="AD13" s="360"/>
      <c r="AE13" s="360"/>
      <c r="AF13" s="360"/>
      <c r="AG13" s="361"/>
      <c r="AH13" s="359">
        <v>1423</v>
      </c>
      <c r="AI13" s="360"/>
      <c r="AJ13" s="360"/>
      <c r="AK13" s="360"/>
      <c r="AL13" s="419"/>
      <c r="AM13" s="463" t="s">
        <v>132</v>
      </c>
      <c r="AN13" s="363"/>
      <c r="AO13" s="363"/>
      <c r="AP13" s="363"/>
      <c r="AQ13" s="363"/>
      <c r="AR13" s="363"/>
      <c r="AS13" s="363"/>
      <c r="AT13" s="364"/>
      <c r="AU13" s="464" t="s">
        <v>119</v>
      </c>
      <c r="AV13" s="465"/>
      <c r="AW13" s="465"/>
      <c r="AX13" s="465"/>
      <c r="AY13" s="420" t="s">
        <v>133</v>
      </c>
      <c r="AZ13" s="421"/>
      <c r="BA13" s="421"/>
      <c r="BB13" s="421"/>
      <c r="BC13" s="421"/>
      <c r="BD13" s="421"/>
      <c r="BE13" s="421"/>
      <c r="BF13" s="421"/>
      <c r="BG13" s="421"/>
      <c r="BH13" s="421"/>
      <c r="BI13" s="421"/>
      <c r="BJ13" s="421"/>
      <c r="BK13" s="421"/>
      <c r="BL13" s="421"/>
      <c r="BM13" s="422"/>
      <c r="BN13" s="406">
        <v>532902</v>
      </c>
      <c r="BO13" s="407"/>
      <c r="BP13" s="407"/>
      <c r="BQ13" s="407"/>
      <c r="BR13" s="407"/>
      <c r="BS13" s="407"/>
      <c r="BT13" s="407"/>
      <c r="BU13" s="408"/>
      <c r="BV13" s="406">
        <v>184230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9.6</v>
      </c>
      <c r="CU13" s="404"/>
      <c r="CV13" s="404"/>
      <c r="CW13" s="404"/>
      <c r="CX13" s="404"/>
      <c r="CY13" s="404"/>
      <c r="CZ13" s="404"/>
      <c r="DA13" s="405"/>
      <c r="DB13" s="403">
        <v>9.6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78901</v>
      </c>
      <c r="S14" s="494"/>
      <c r="T14" s="494"/>
      <c r="U14" s="494"/>
      <c r="V14" s="495"/>
      <c r="W14" s="497"/>
      <c r="X14" s="395"/>
      <c r="Y14" s="395"/>
      <c r="Z14" s="395"/>
      <c r="AA14" s="395"/>
      <c r="AB14" s="396"/>
      <c r="AC14" s="486">
        <v>2.9</v>
      </c>
      <c r="AD14" s="487"/>
      <c r="AE14" s="487"/>
      <c r="AF14" s="487"/>
      <c r="AG14" s="488"/>
      <c r="AH14" s="486">
        <v>3.5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6.6</v>
      </c>
      <c r="CU14" s="504"/>
      <c r="CV14" s="504"/>
      <c r="CW14" s="504"/>
      <c r="CX14" s="504"/>
      <c r="CY14" s="504"/>
      <c r="CZ14" s="504"/>
      <c r="DA14" s="505"/>
      <c r="DB14" s="503">
        <v>13.7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78046</v>
      </c>
      <c r="S15" s="494"/>
      <c r="T15" s="494"/>
      <c r="U15" s="494"/>
      <c r="V15" s="495"/>
      <c r="W15" s="496" t="s">
        <v>137</v>
      </c>
      <c r="X15" s="392"/>
      <c r="Y15" s="392"/>
      <c r="Z15" s="392"/>
      <c r="AA15" s="392"/>
      <c r="AB15" s="393"/>
      <c r="AC15" s="359">
        <v>13441</v>
      </c>
      <c r="AD15" s="360"/>
      <c r="AE15" s="360"/>
      <c r="AF15" s="360"/>
      <c r="AG15" s="361"/>
      <c r="AH15" s="359">
        <v>14520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13128777</v>
      </c>
      <c r="BO15" s="436"/>
      <c r="BP15" s="436"/>
      <c r="BQ15" s="436"/>
      <c r="BR15" s="436"/>
      <c r="BS15" s="436"/>
      <c r="BT15" s="436"/>
      <c r="BU15" s="437"/>
      <c r="BV15" s="435">
        <v>12978175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35.1</v>
      </c>
      <c r="AD16" s="487"/>
      <c r="AE16" s="487"/>
      <c r="AF16" s="487"/>
      <c r="AG16" s="488"/>
      <c r="AH16" s="486">
        <v>35.4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20355417</v>
      </c>
      <c r="BO16" s="407"/>
      <c r="BP16" s="407"/>
      <c r="BQ16" s="407"/>
      <c r="BR16" s="407"/>
      <c r="BS16" s="407"/>
      <c r="BT16" s="407"/>
      <c r="BU16" s="408"/>
      <c r="BV16" s="406">
        <v>19870358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23790</v>
      </c>
      <c r="AD17" s="360"/>
      <c r="AE17" s="360"/>
      <c r="AF17" s="360"/>
      <c r="AG17" s="361"/>
      <c r="AH17" s="359">
        <v>25104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16699463</v>
      </c>
      <c r="BO17" s="407"/>
      <c r="BP17" s="407"/>
      <c r="BQ17" s="407"/>
      <c r="BR17" s="407"/>
      <c r="BS17" s="407"/>
      <c r="BT17" s="407"/>
      <c r="BU17" s="408"/>
      <c r="BV17" s="406">
        <v>16528507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442.02</v>
      </c>
      <c r="M18" s="459"/>
      <c r="N18" s="459"/>
      <c r="O18" s="459"/>
      <c r="P18" s="459"/>
      <c r="Q18" s="459"/>
      <c r="R18" s="460"/>
      <c r="S18" s="460"/>
      <c r="T18" s="460"/>
      <c r="U18" s="460"/>
      <c r="V18" s="461"/>
      <c r="W18" s="477"/>
      <c r="X18" s="478"/>
      <c r="Y18" s="478"/>
      <c r="Z18" s="478"/>
      <c r="AA18" s="478"/>
      <c r="AB18" s="502"/>
      <c r="AC18" s="376">
        <v>62</v>
      </c>
      <c r="AD18" s="377"/>
      <c r="AE18" s="377"/>
      <c r="AF18" s="377"/>
      <c r="AG18" s="462"/>
      <c r="AH18" s="376">
        <v>61.2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22845387</v>
      </c>
      <c r="BO18" s="407"/>
      <c r="BP18" s="407"/>
      <c r="BQ18" s="407"/>
      <c r="BR18" s="407"/>
      <c r="BS18" s="407"/>
      <c r="BT18" s="407"/>
      <c r="BU18" s="408"/>
      <c r="BV18" s="406">
        <v>23171354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184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34371503</v>
      </c>
      <c r="BO19" s="407"/>
      <c r="BP19" s="407"/>
      <c r="BQ19" s="407"/>
      <c r="BR19" s="407"/>
      <c r="BS19" s="407"/>
      <c r="BT19" s="407"/>
      <c r="BU19" s="408"/>
      <c r="BV19" s="406">
        <v>33475694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33904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44050504</v>
      </c>
      <c r="BO22" s="436"/>
      <c r="BP22" s="436"/>
      <c r="BQ22" s="436"/>
      <c r="BR22" s="436"/>
      <c r="BS22" s="436"/>
      <c r="BT22" s="436"/>
      <c r="BU22" s="437"/>
      <c r="BV22" s="435">
        <v>45393985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34247585</v>
      </c>
      <c r="BO23" s="407"/>
      <c r="BP23" s="407"/>
      <c r="BQ23" s="407"/>
      <c r="BR23" s="407"/>
      <c r="BS23" s="407"/>
      <c r="BT23" s="407"/>
      <c r="BU23" s="408"/>
      <c r="BV23" s="406">
        <v>34297305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9170</v>
      </c>
      <c r="R24" s="360"/>
      <c r="S24" s="360"/>
      <c r="T24" s="360"/>
      <c r="U24" s="360"/>
      <c r="V24" s="361"/>
      <c r="W24" s="449"/>
      <c r="X24" s="386"/>
      <c r="Y24" s="387"/>
      <c r="Z24" s="362" t="s">
        <v>162</v>
      </c>
      <c r="AA24" s="363"/>
      <c r="AB24" s="363"/>
      <c r="AC24" s="363"/>
      <c r="AD24" s="363"/>
      <c r="AE24" s="363"/>
      <c r="AF24" s="363"/>
      <c r="AG24" s="364"/>
      <c r="AH24" s="359">
        <v>765</v>
      </c>
      <c r="AI24" s="360"/>
      <c r="AJ24" s="360"/>
      <c r="AK24" s="360"/>
      <c r="AL24" s="361"/>
      <c r="AM24" s="359">
        <v>2353905</v>
      </c>
      <c r="AN24" s="360"/>
      <c r="AO24" s="360"/>
      <c r="AP24" s="360"/>
      <c r="AQ24" s="360"/>
      <c r="AR24" s="361"/>
      <c r="AS24" s="359">
        <v>3077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26602734</v>
      </c>
      <c r="BO24" s="407"/>
      <c r="BP24" s="407"/>
      <c r="BQ24" s="407"/>
      <c r="BR24" s="407"/>
      <c r="BS24" s="407"/>
      <c r="BT24" s="407"/>
      <c r="BU24" s="408"/>
      <c r="BV24" s="406">
        <v>26495551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7160</v>
      </c>
      <c r="R25" s="360"/>
      <c r="S25" s="360"/>
      <c r="T25" s="360"/>
      <c r="U25" s="360"/>
      <c r="V25" s="361"/>
      <c r="W25" s="449"/>
      <c r="X25" s="386"/>
      <c r="Y25" s="387"/>
      <c r="Z25" s="362" t="s">
        <v>165</v>
      </c>
      <c r="AA25" s="363"/>
      <c r="AB25" s="363"/>
      <c r="AC25" s="363"/>
      <c r="AD25" s="363"/>
      <c r="AE25" s="363"/>
      <c r="AF25" s="363"/>
      <c r="AG25" s="364"/>
      <c r="AH25" s="359">
        <v>148</v>
      </c>
      <c r="AI25" s="360"/>
      <c r="AJ25" s="360"/>
      <c r="AK25" s="360"/>
      <c r="AL25" s="361"/>
      <c r="AM25" s="359">
        <v>417212</v>
      </c>
      <c r="AN25" s="360"/>
      <c r="AO25" s="360"/>
      <c r="AP25" s="360"/>
      <c r="AQ25" s="360"/>
      <c r="AR25" s="361"/>
      <c r="AS25" s="359">
        <v>2819</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7747905</v>
      </c>
      <c r="BO25" s="436"/>
      <c r="BP25" s="436"/>
      <c r="BQ25" s="436"/>
      <c r="BR25" s="436"/>
      <c r="BS25" s="436"/>
      <c r="BT25" s="436"/>
      <c r="BU25" s="437"/>
      <c r="BV25" s="435">
        <v>9608369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6160</v>
      </c>
      <c r="R26" s="360"/>
      <c r="S26" s="360"/>
      <c r="T26" s="360"/>
      <c r="U26" s="360"/>
      <c r="V26" s="361"/>
      <c r="W26" s="449"/>
      <c r="X26" s="386"/>
      <c r="Y26" s="387"/>
      <c r="Z26" s="362" t="s">
        <v>168</v>
      </c>
      <c r="AA26" s="417"/>
      <c r="AB26" s="417"/>
      <c r="AC26" s="417"/>
      <c r="AD26" s="417"/>
      <c r="AE26" s="417"/>
      <c r="AF26" s="417"/>
      <c r="AG26" s="418"/>
      <c r="AH26" s="359">
        <v>21</v>
      </c>
      <c r="AI26" s="360"/>
      <c r="AJ26" s="360"/>
      <c r="AK26" s="360"/>
      <c r="AL26" s="361"/>
      <c r="AM26" s="359">
        <v>46305</v>
      </c>
      <c r="AN26" s="360"/>
      <c r="AO26" s="360"/>
      <c r="AP26" s="360"/>
      <c r="AQ26" s="360"/>
      <c r="AR26" s="361"/>
      <c r="AS26" s="359">
        <v>2205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4910</v>
      </c>
      <c r="R27" s="360"/>
      <c r="S27" s="360"/>
      <c r="T27" s="360"/>
      <c r="U27" s="360"/>
      <c r="V27" s="361"/>
      <c r="W27" s="449"/>
      <c r="X27" s="386"/>
      <c r="Y27" s="387"/>
      <c r="Z27" s="362" t="s">
        <v>171</v>
      </c>
      <c r="AA27" s="363"/>
      <c r="AB27" s="363"/>
      <c r="AC27" s="363"/>
      <c r="AD27" s="363"/>
      <c r="AE27" s="363"/>
      <c r="AF27" s="363"/>
      <c r="AG27" s="364"/>
      <c r="AH27" s="359">
        <v>7</v>
      </c>
      <c r="AI27" s="360"/>
      <c r="AJ27" s="360"/>
      <c r="AK27" s="360"/>
      <c r="AL27" s="361"/>
      <c r="AM27" s="359">
        <v>26796</v>
      </c>
      <c r="AN27" s="360"/>
      <c r="AO27" s="360"/>
      <c r="AP27" s="360"/>
      <c r="AQ27" s="360"/>
      <c r="AR27" s="361"/>
      <c r="AS27" s="359">
        <v>3828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1254711</v>
      </c>
      <c r="BO27" s="441"/>
      <c r="BP27" s="441"/>
      <c r="BQ27" s="441"/>
      <c r="BR27" s="441"/>
      <c r="BS27" s="441"/>
      <c r="BT27" s="441"/>
      <c r="BU27" s="442"/>
      <c r="BV27" s="440">
        <v>1253774</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4200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7784239</v>
      </c>
      <c r="BO28" s="436"/>
      <c r="BP28" s="436"/>
      <c r="BQ28" s="436"/>
      <c r="BR28" s="436"/>
      <c r="BS28" s="436"/>
      <c r="BT28" s="436"/>
      <c r="BU28" s="437"/>
      <c r="BV28" s="435">
        <v>7078678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20</v>
      </c>
      <c r="M29" s="360"/>
      <c r="N29" s="360"/>
      <c r="O29" s="360"/>
      <c r="P29" s="361"/>
      <c r="Q29" s="359">
        <v>3940</v>
      </c>
      <c r="R29" s="360"/>
      <c r="S29" s="360"/>
      <c r="T29" s="360"/>
      <c r="U29" s="360"/>
      <c r="V29" s="361"/>
      <c r="W29" s="450"/>
      <c r="X29" s="451"/>
      <c r="Y29" s="452"/>
      <c r="Z29" s="362" t="s">
        <v>177</v>
      </c>
      <c r="AA29" s="363"/>
      <c r="AB29" s="363"/>
      <c r="AC29" s="363"/>
      <c r="AD29" s="363"/>
      <c r="AE29" s="363"/>
      <c r="AF29" s="363"/>
      <c r="AG29" s="364"/>
      <c r="AH29" s="359">
        <v>772</v>
      </c>
      <c r="AI29" s="360"/>
      <c r="AJ29" s="360"/>
      <c r="AK29" s="360"/>
      <c r="AL29" s="361"/>
      <c r="AM29" s="359">
        <v>2380701</v>
      </c>
      <c r="AN29" s="360"/>
      <c r="AO29" s="360"/>
      <c r="AP29" s="360"/>
      <c r="AQ29" s="360"/>
      <c r="AR29" s="361"/>
      <c r="AS29" s="359">
        <v>3084</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1187302</v>
      </c>
      <c r="BO29" s="407"/>
      <c r="BP29" s="407"/>
      <c r="BQ29" s="407"/>
      <c r="BR29" s="407"/>
      <c r="BS29" s="407"/>
      <c r="BT29" s="407"/>
      <c r="BU29" s="408"/>
      <c r="BV29" s="406">
        <v>1057877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5502627</v>
      </c>
      <c r="BO30" s="441"/>
      <c r="BP30" s="441"/>
      <c r="BQ30" s="441"/>
      <c r="BR30" s="441"/>
      <c r="BS30" s="441"/>
      <c r="BT30" s="441"/>
      <c r="BU30" s="442"/>
      <c r="BV30" s="440">
        <v>5399157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国民健康保険事業特別会計（事業勘定）</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新潟県市町村総合事務組合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（公）かしわざき振興財団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土地取得事業特別会計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国民健康保険事業特別会計（直営診療施設勘定）</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新潟県市町村総合事務組合
　【職員退職手当支給事業特別会計】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（株）カシックス</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墓園事業特別会計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新潟県市町村総合事務組合
　【消防団員等公務災害補償事業特別会計】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柏崎市土地開発公社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新潟県市町村総合事務組合
　【消防賞じゅつ金支給事業特別会計】</v>
      </c>
      <c r="BZ37" s="355"/>
      <c r="CA37" s="355"/>
      <c r="CB37" s="355"/>
      <c r="CC37" s="355"/>
      <c r="CD37" s="355"/>
      <c r="CE37" s="355"/>
      <c r="CF37" s="355"/>
      <c r="CG37" s="355"/>
      <c r="CH37" s="355"/>
      <c r="CI37" s="355"/>
      <c r="CJ37" s="355"/>
      <c r="CK37" s="355"/>
      <c r="CL37" s="355"/>
      <c r="CM37" s="355"/>
      <c r="CN37" s="175"/>
      <c r="CO37" s="354">
        <f t="shared" si="3"/>
        <v>21</v>
      </c>
      <c r="CP37" s="354"/>
      <c r="CQ37" s="355" t="str">
        <f>IF('各会計、関係団体の財政状況及び健全化判断比率'!BS10="","",'各会計、関係団体の財政状況及び健全化判断比率'!BS10)</f>
        <v>（株）じょんのび村協会</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新潟県市町村総合事務組合
　【非常勤職員公務災害補償等特別会計】</v>
      </c>
      <c r="BZ38" s="355"/>
      <c r="CA38" s="355"/>
      <c r="CB38" s="355"/>
      <c r="CC38" s="355"/>
      <c r="CD38" s="355"/>
      <c r="CE38" s="355"/>
      <c r="CF38" s="355"/>
      <c r="CG38" s="355"/>
      <c r="CH38" s="355"/>
      <c r="CI38" s="355"/>
      <c r="CJ38" s="355"/>
      <c r="CK38" s="355"/>
      <c r="CL38" s="355"/>
      <c r="CM38" s="355"/>
      <c r="CN38" s="175"/>
      <c r="CO38" s="354">
        <f t="shared" si="3"/>
        <v>22</v>
      </c>
      <c r="CP38" s="354"/>
      <c r="CQ38" s="355" t="str">
        <f>IF('各会計、関係団体の財政状況及び健全化判断比率'!BS11="","",'各会計、関係団体の財政状況及び健全化判断比率'!BS11)</f>
        <v>（公）柏崎地域国際化協会</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新潟県市町村総合事務組合
　【交通災害共済事業特別会計】</v>
      </c>
      <c r="BZ39" s="355"/>
      <c r="CA39" s="355"/>
      <c r="CB39" s="355"/>
      <c r="CC39" s="355"/>
      <c r="CD39" s="355"/>
      <c r="CE39" s="355"/>
      <c r="CF39" s="355"/>
      <c r="CG39" s="355"/>
      <c r="CH39" s="355"/>
      <c r="CI39" s="355"/>
      <c r="CJ39" s="355"/>
      <c r="CK39" s="355"/>
      <c r="CL39" s="355"/>
      <c r="CM39" s="355"/>
      <c r="CN39" s="175"/>
      <c r="CO39" s="354">
        <f t="shared" si="3"/>
        <v>23</v>
      </c>
      <c r="CP39" s="354"/>
      <c r="CQ39" s="355" t="str">
        <f>IF('各会計、関係団体の財政状況及び健全化判断比率'!BS12="","",'各会計、関係団体の財政状況及び健全化判断比率'!BS12)</f>
        <v>（株）柏崎ショッピングモール</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新潟県後期高齢者医療広域連合
　【一般会計】</v>
      </c>
      <c r="BZ40" s="355"/>
      <c r="CA40" s="355"/>
      <c r="CB40" s="355"/>
      <c r="CC40" s="355"/>
      <c r="CD40" s="355"/>
      <c r="CE40" s="355"/>
      <c r="CF40" s="355"/>
      <c r="CG40" s="355"/>
      <c r="CH40" s="355"/>
      <c r="CI40" s="355"/>
      <c r="CJ40" s="355"/>
      <c r="CK40" s="355"/>
      <c r="CL40" s="355"/>
      <c r="CM40" s="355"/>
      <c r="CN40" s="175"/>
      <c r="CO40" s="354">
        <f t="shared" si="3"/>
        <v>24</v>
      </c>
      <c r="CP40" s="354"/>
      <c r="CQ40" s="355" t="str">
        <f>IF('各会計、関係団体の財政状況及び健全化判断比率'!BS13="","",'各会計、関係団体の財政状況及び健全化判断比率'!BS13)</f>
        <v>柏崎あい・あーるエナジー（株）</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新潟県後期高齢者医療広域連合
　【後期高齢者医療特別会計】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R03TUd7wgcd44ZZbB6Qel6PpB1ZiI00CLhiNz8PX82xG4fWk9wmARPBX8CBU1us4UB+eUCtuyv2Y28daQo9Z7A==" saltValue="MLrYR8h/dvmfAbuyX6Id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15023094</v>
      </c>
      <c r="S5" s="664"/>
      <c r="T5" s="664"/>
      <c r="U5" s="664"/>
      <c r="V5" s="664"/>
      <c r="W5" s="664"/>
      <c r="X5" s="664"/>
      <c r="Y5" s="689"/>
      <c r="Z5" s="702">
        <v>29.6</v>
      </c>
      <c r="AA5" s="702"/>
      <c r="AB5" s="702"/>
      <c r="AC5" s="702"/>
      <c r="AD5" s="703">
        <v>14013828</v>
      </c>
      <c r="AE5" s="703"/>
      <c r="AF5" s="703"/>
      <c r="AG5" s="703"/>
      <c r="AH5" s="703"/>
      <c r="AI5" s="703"/>
      <c r="AJ5" s="703"/>
      <c r="AK5" s="703"/>
      <c r="AL5" s="690">
        <v>57.4</v>
      </c>
      <c r="AM5" s="672"/>
      <c r="AN5" s="672"/>
      <c r="AO5" s="691"/>
      <c r="AP5" s="666" t="s">
        <v>216</v>
      </c>
      <c r="AQ5" s="667"/>
      <c r="AR5" s="667"/>
      <c r="AS5" s="667"/>
      <c r="AT5" s="667"/>
      <c r="AU5" s="667"/>
      <c r="AV5" s="667"/>
      <c r="AW5" s="667"/>
      <c r="AX5" s="667"/>
      <c r="AY5" s="667"/>
      <c r="AZ5" s="667"/>
      <c r="BA5" s="667"/>
      <c r="BB5" s="667"/>
      <c r="BC5" s="667"/>
      <c r="BD5" s="667"/>
      <c r="BE5" s="667"/>
      <c r="BF5" s="668"/>
      <c r="BG5" s="608">
        <v>14759288</v>
      </c>
      <c r="BH5" s="609"/>
      <c r="BI5" s="609"/>
      <c r="BJ5" s="609"/>
      <c r="BK5" s="609"/>
      <c r="BL5" s="609"/>
      <c r="BM5" s="609"/>
      <c r="BN5" s="610"/>
      <c r="BO5" s="646">
        <v>98.2</v>
      </c>
      <c r="BP5" s="646"/>
      <c r="BQ5" s="646"/>
      <c r="BR5" s="646"/>
      <c r="BS5" s="647">
        <v>108038</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398877</v>
      </c>
      <c r="S6" s="609"/>
      <c r="T6" s="609"/>
      <c r="U6" s="609"/>
      <c r="V6" s="609"/>
      <c r="W6" s="609"/>
      <c r="X6" s="609"/>
      <c r="Y6" s="610"/>
      <c r="Z6" s="646">
        <v>0.8</v>
      </c>
      <c r="AA6" s="646"/>
      <c r="AB6" s="646"/>
      <c r="AC6" s="646"/>
      <c r="AD6" s="647">
        <v>398877</v>
      </c>
      <c r="AE6" s="647"/>
      <c r="AF6" s="647"/>
      <c r="AG6" s="647"/>
      <c r="AH6" s="647"/>
      <c r="AI6" s="647"/>
      <c r="AJ6" s="647"/>
      <c r="AK6" s="647"/>
      <c r="AL6" s="611">
        <v>1.6</v>
      </c>
      <c r="AM6" s="612"/>
      <c r="AN6" s="612"/>
      <c r="AO6" s="648"/>
      <c r="AP6" s="605" t="s">
        <v>221</v>
      </c>
      <c r="AQ6" s="606"/>
      <c r="AR6" s="606"/>
      <c r="AS6" s="606"/>
      <c r="AT6" s="606"/>
      <c r="AU6" s="606"/>
      <c r="AV6" s="606"/>
      <c r="AW6" s="606"/>
      <c r="AX6" s="606"/>
      <c r="AY6" s="606"/>
      <c r="AZ6" s="606"/>
      <c r="BA6" s="606"/>
      <c r="BB6" s="606"/>
      <c r="BC6" s="606"/>
      <c r="BD6" s="606"/>
      <c r="BE6" s="606"/>
      <c r="BF6" s="607"/>
      <c r="BG6" s="608">
        <v>14012556</v>
      </c>
      <c r="BH6" s="609"/>
      <c r="BI6" s="609"/>
      <c r="BJ6" s="609"/>
      <c r="BK6" s="609"/>
      <c r="BL6" s="609"/>
      <c r="BM6" s="609"/>
      <c r="BN6" s="610"/>
      <c r="BO6" s="646">
        <v>93.3</v>
      </c>
      <c r="BP6" s="646"/>
      <c r="BQ6" s="646"/>
      <c r="BR6" s="646"/>
      <c r="BS6" s="647">
        <v>108038</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255247</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255236</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2462</v>
      </c>
      <c r="S7" s="609"/>
      <c r="T7" s="609"/>
      <c r="U7" s="609"/>
      <c r="V7" s="609"/>
      <c r="W7" s="609"/>
      <c r="X7" s="609"/>
      <c r="Y7" s="610"/>
      <c r="Z7" s="646">
        <v>0</v>
      </c>
      <c r="AA7" s="646"/>
      <c r="AB7" s="646"/>
      <c r="AC7" s="646"/>
      <c r="AD7" s="647">
        <v>2462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4458248</v>
      </c>
      <c r="BH7" s="609"/>
      <c r="BI7" s="609"/>
      <c r="BJ7" s="609"/>
      <c r="BK7" s="609"/>
      <c r="BL7" s="609"/>
      <c r="BM7" s="609"/>
      <c r="BN7" s="610"/>
      <c r="BO7" s="646">
        <v>29.7</v>
      </c>
      <c r="BP7" s="646"/>
      <c r="BQ7" s="646"/>
      <c r="BR7" s="646"/>
      <c r="BS7" s="647">
        <v>108038</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6070861</v>
      </c>
      <c r="CS7" s="609"/>
      <c r="CT7" s="609"/>
      <c r="CU7" s="609"/>
      <c r="CV7" s="609"/>
      <c r="CW7" s="609"/>
      <c r="CX7" s="609"/>
      <c r="CY7" s="610"/>
      <c r="CZ7" s="646">
        <v>12.8</v>
      </c>
      <c r="DA7" s="646"/>
      <c r="DB7" s="646"/>
      <c r="DC7" s="646"/>
      <c r="DD7" s="614">
        <v>410291</v>
      </c>
      <c r="DE7" s="609"/>
      <c r="DF7" s="609"/>
      <c r="DG7" s="609"/>
      <c r="DH7" s="609"/>
      <c r="DI7" s="609"/>
      <c r="DJ7" s="609"/>
      <c r="DK7" s="609"/>
      <c r="DL7" s="609"/>
      <c r="DM7" s="609"/>
      <c r="DN7" s="609"/>
      <c r="DO7" s="609"/>
      <c r="DP7" s="610"/>
      <c r="DQ7" s="614">
        <v>4420108</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56416</v>
      </c>
      <c r="S8" s="609"/>
      <c r="T8" s="609"/>
      <c r="U8" s="609"/>
      <c r="V8" s="609"/>
      <c r="W8" s="609"/>
      <c r="X8" s="609"/>
      <c r="Y8" s="610"/>
      <c r="Z8" s="646">
        <v>0.1</v>
      </c>
      <c r="AA8" s="646"/>
      <c r="AB8" s="646"/>
      <c r="AC8" s="646"/>
      <c r="AD8" s="647">
        <v>56416</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146222</v>
      </c>
      <c r="BH8" s="609"/>
      <c r="BI8" s="609"/>
      <c r="BJ8" s="609"/>
      <c r="BK8" s="609"/>
      <c r="BL8" s="609"/>
      <c r="BM8" s="609"/>
      <c r="BN8" s="610"/>
      <c r="BO8" s="646">
        <v>1</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14207672</v>
      </c>
      <c r="CS8" s="609"/>
      <c r="CT8" s="609"/>
      <c r="CU8" s="609"/>
      <c r="CV8" s="609"/>
      <c r="CW8" s="609"/>
      <c r="CX8" s="609"/>
      <c r="CY8" s="610"/>
      <c r="CZ8" s="646">
        <v>29.9</v>
      </c>
      <c r="DA8" s="646"/>
      <c r="DB8" s="646"/>
      <c r="DC8" s="646"/>
      <c r="DD8" s="614">
        <v>707884</v>
      </c>
      <c r="DE8" s="609"/>
      <c r="DF8" s="609"/>
      <c r="DG8" s="609"/>
      <c r="DH8" s="609"/>
      <c r="DI8" s="609"/>
      <c r="DJ8" s="609"/>
      <c r="DK8" s="609"/>
      <c r="DL8" s="609"/>
      <c r="DM8" s="609"/>
      <c r="DN8" s="609"/>
      <c r="DO8" s="609"/>
      <c r="DP8" s="610"/>
      <c r="DQ8" s="614">
        <v>8578673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60575</v>
      </c>
      <c r="S9" s="609"/>
      <c r="T9" s="609"/>
      <c r="U9" s="609"/>
      <c r="V9" s="609"/>
      <c r="W9" s="609"/>
      <c r="X9" s="609"/>
      <c r="Y9" s="610"/>
      <c r="Z9" s="646">
        <v>0.1</v>
      </c>
      <c r="AA9" s="646"/>
      <c r="AB9" s="646"/>
      <c r="AC9" s="646"/>
      <c r="AD9" s="647">
        <v>60575</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3701177</v>
      </c>
      <c r="BH9" s="609"/>
      <c r="BI9" s="609"/>
      <c r="BJ9" s="609"/>
      <c r="BK9" s="609"/>
      <c r="BL9" s="609"/>
      <c r="BM9" s="609"/>
      <c r="BN9" s="610"/>
      <c r="BO9" s="646">
        <v>24.6</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3297114</v>
      </c>
      <c r="CS9" s="609"/>
      <c r="CT9" s="609"/>
      <c r="CU9" s="609"/>
      <c r="CV9" s="609"/>
      <c r="CW9" s="609"/>
      <c r="CX9" s="609"/>
      <c r="CY9" s="610"/>
      <c r="CZ9" s="646">
        <v>6.9</v>
      </c>
      <c r="DA9" s="646"/>
      <c r="DB9" s="646"/>
      <c r="DC9" s="646"/>
      <c r="DD9" s="614">
        <v>387494</v>
      </c>
      <c r="DE9" s="609"/>
      <c r="DF9" s="609"/>
      <c r="DG9" s="609"/>
      <c r="DH9" s="609"/>
      <c r="DI9" s="609"/>
      <c r="DJ9" s="609"/>
      <c r="DK9" s="609"/>
      <c r="DL9" s="609"/>
      <c r="DM9" s="609"/>
      <c r="DN9" s="609"/>
      <c r="DO9" s="609"/>
      <c r="DP9" s="610"/>
      <c r="DQ9" s="614">
        <v>2323547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231243</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1261106</v>
      </c>
      <c r="CS10" s="609"/>
      <c r="CT10" s="609"/>
      <c r="CU10" s="609"/>
      <c r="CV10" s="609"/>
      <c r="CW10" s="609"/>
      <c r="CX10" s="609"/>
      <c r="CY10" s="610"/>
      <c r="CZ10" s="646">
        <v>2.7</v>
      </c>
      <c r="DA10" s="646"/>
      <c r="DB10" s="646"/>
      <c r="DC10" s="646"/>
      <c r="DD10" s="614" t="s">
        <v>122</v>
      </c>
      <c r="DE10" s="609"/>
      <c r="DF10" s="609"/>
      <c r="DG10" s="609"/>
      <c r="DH10" s="609"/>
      <c r="DI10" s="609"/>
      <c r="DJ10" s="609"/>
      <c r="DK10" s="609"/>
      <c r="DL10" s="609"/>
      <c r="DM10" s="609"/>
      <c r="DN10" s="609"/>
      <c r="DO10" s="609"/>
      <c r="DP10" s="610"/>
      <c r="DQ10" s="614">
        <v>72332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2080408</v>
      </c>
      <c r="S11" s="609"/>
      <c r="T11" s="609"/>
      <c r="U11" s="609"/>
      <c r="V11" s="609"/>
      <c r="W11" s="609"/>
      <c r="X11" s="609"/>
      <c r="Y11" s="610"/>
      <c r="Z11" s="611">
        <v>4.0999999999999996</v>
      </c>
      <c r="AA11" s="612"/>
      <c r="AB11" s="612"/>
      <c r="AC11" s="613"/>
      <c r="AD11" s="614">
        <v>2080408</v>
      </c>
      <c r="AE11" s="609"/>
      <c r="AF11" s="609"/>
      <c r="AG11" s="609"/>
      <c r="AH11" s="609"/>
      <c r="AI11" s="609"/>
      <c r="AJ11" s="609"/>
      <c r="AK11" s="610"/>
      <c r="AL11" s="611">
        <v>8.5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379606</v>
      </c>
      <c r="BH11" s="609"/>
      <c r="BI11" s="609"/>
      <c r="BJ11" s="609"/>
      <c r="BK11" s="609"/>
      <c r="BL11" s="609"/>
      <c r="BM11" s="609"/>
      <c r="BN11" s="610"/>
      <c r="BO11" s="646">
        <v>2.5</v>
      </c>
      <c r="BP11" s="646"/>
      <c r="BQ11" s="646"/>
      <c r="BR11" s="646"/>
      <c r="BS11" s="647">
        <v>108038</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2314196</v>
      </c>
      <c r="CS11" s="609"/>
      <c r="CT11" s="609"/>
      <c r="CU11" s="609"/>
      <c r="CV11" s="609"/>
      <c r="CW11" s="609"/>
      <c r="CX11" s="609"/>
      <c r="CY11" s="610"/>
      <c r="CZ11" s="646">
        <v>4.9000000000000004</v>
      </c>
      <c r="DA11" s="646"/>
      <c r="DB11" s="646"/>
      <c r="DC11" s="646"/>
      <c r="DD11" s="614">
        <v>797752</v>
      </c>
      <c r="DE11" s="609"/>
      <c r="DF11" s="609"/>
      <c r="DG11" s="609"/>
      <c r="DH11" s="609"/>
      <c r="DI11" s="609"/>
      <c r="DJ11" s="609"/>
      <c r="DK11" s="609"/>
      <c r="DL11" s="609"/>
      <c r="DM11" s="609"/>
      <c r="DN11" s="609"/>
      <c r="DO11" s="609"/>
      <c r="DP11" s="610"/>
      <c r="DQ11" s="614">
        <v>1399021</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18356</v>
      </c>
      <c r="S12" s="609"/>
      <c r="T12" s="609"/>
      <c r="U12" s="609"/>
      <c r="V12" s="609"/>
      <c r="W12" s="609"/>
      <c r="X12" s="609"/>
      <c r="Y12" s="610"/>
      <c r="Z12" s="646">
        <v>0</v>
      </c>
      <c r="AA12" s="646"/>
      <c r="AB12" s="646"/>
      <c r="AC12" s="646"/>
      <c r="AD12" s="647">
        <v>18356</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8645316</v>
      </c>
      <c r="BH12" s="609"/>
      <c r="BI12" s="609"/>
      <c r="BJ12" s="609"/>
      <c r="BK12" s="609"/>
      <c r="BL12" s="609"/>
      <c r="BM12" s="609"/>
      <c r="BN12" s="610"/>
      <c r="BO12" s="646">
        <v>57.5</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1306734</v>
      </c>
      <c r="CS12" s="609"/>
      <c r="CT12" s="609"/>
      <c r="CU12" s="609"/>
      <c r="CV12" s="609"/>
      <c r="CW12" s="609"/>
      <c r="CX12" s="609"/>
      <c r="CY12" s="610"/>
      <c r="CZ12" s="646">
        <v>2.8</v>
      </c>
      <c r="DA12" s="646"/>
      <c r="DB12" s="646"/>
      <c r="DC12" s="646"/>
      <c r="DD12" s="614">
        <v>209015</v>
      </c>
      <c r="DE12" s="609"/>
      <c r="DF12" s="609"/>
      <c r="DG12" s="609"/>
      <c r="DH12" s="609"/>
      <c r="DI12" s="609"/>
      <c r="DJ12" s="609"/>
      <c r="DK12" s="609"/>
      <c r="DL12" s="609"/>
      <c r="DM12" s="609"/>
      <c r="DN12" s="609"/>
      <c r="DO12" s="609"/>
      <c r="DP12" s="610"/>
      <c r="DQ12" s="614">
        <v>906993</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8626550</v>
      </c>
      <c r="BH13" s="609"/>
      <c r="BI13" s="609"/>
      <c r="BJ13" s="609"/>
      <c r="BK13" s="609"/>
      <c r="BL13" s="609"/>
      <c r="BM13" s="609"/>
      <c r="BN13" s="610"/>
      <c r="BO13" s="646">
        <v>57.4</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5346548</v>
      </c>
      <c r="CS13" s="609"/>
      <c r="CT13" s="609"/>
      <c r="CU13" s="609"/>
      <c r="CV13" s="609"/>
      <c r="CW13" s="609"/>
      <c r="CX13" s="609"/>
      <c r="CY13" s="610"/>
      <c r="CZ13" s="646">
        <v>11.3</v>
      </c>
      <c r="DA13" s="646"/>
      <c r="DB13" s="646"/>
      <c r="DC13" s="646"/>
      <c r="DD13" s="614">
        <v>2058624</v>
      </c>
      <c r="DE13" s="609"/>
      <c r="DF13" s="609"/>
      <c r="DG13" s="609"/>
      <c r="DH13" s="609"/>
      <c r="DI13" s="609"/>
      <c r="DJ13" s="609"/>
      <c r="DK13" s="609"/>
      <c r="DL13" s="609"/>
      <c r="DM13" s="609"/>
      <c r="DN13" s="609"/>
      <c r="DO13" s="609"/>
      <c r="DP13" s="610"/>
      <c r="DQ13" s="614">
        <v>3510716</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3432</v>
      </c>
      <c r="S14" s="609"/>
      <c r="T14" s="609"/>
      <c r="U14" s="609"/>
      <c r="V14" s="609"/>
      <c r="W14" s="609"/>
      <c r="X14" s="609"/>
      <c r="Y14" s="610"/>
      <c r="Z14" s="646">
        <v>0</v>
      </c>
      <c r="AA14" s="646"/>
      <c r="AB14" s="646"/>
      <c r="AC14" s="646"/>
      <c r="AD14" s="647">
        <v>3432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316270</v>
      </c>
      <c r="BH14" s="609"/>
      <c r="BI14" s="609"/>
      <c r="BJ14" s="609"/>
      <c r="BK14" s="609"/>
      <c r="BL14" s="609"/>
      <c r="BM14" s="609"/>
      <c r="BN14" s="610"/>
      <c r="BO14" s="646">
        <v>2.1</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2058982</v>
      </c>
      <c r="CS14" s="609"/>
      <c r="CT14" s="609"/>
      <c r="CU14" s="609"/>
      <c r="CV14" s="609"/>
      <c r="CW14" s="609"/>
      <c r="CX14" s="609"/>
      <c r="CY14" s="610"/>
      <c r="CZ14" s="646">
        <v>4.3</v>
      </c>
      <c r="DA14" s="646"/>
      <c r="DB14" s="646"/>
      <c r="DC14" s="646"/>
      <c r="DD14" s="614">
        <v>565836</v>
      </c>
      <c r="DE14" s="609"/>
      <c r="DF14" s="609"/>
      <c r="DG14" s="609"/>
      <c r="DH14" s="609"/>
      <c r="DI14" s="609"/>
      <c r="DJ14" s="609"/>
      <c r="DK14" s="609"/>
      <c r="DL14" s="609"/>
      <c r="DM14" s="609"/>
      <c r="DN14" s="609"/>
      <c r="DO14" s="609"/>
      <c r="DP14" s="610"/>
      <c r="DQ14" s="614">
        <v>1256175</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558032</v>
      </c>
      <c r="BH15" s="609"/>
      <c r="BI15" s="609"/>
      <c r="BJ15" s="609"/>
      <c r="BK15" s="609"/>
      <c r="BL15" s="609"/>
      <c r="BM15" s="609"/>
      <c r="BN15" s="610"/>
      <c r="BO15" s="646">
        <v>3.7</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6513688</v>
      </c>
      <c r="CS15" s="609"/>
      <c r="CT15" s="609"/>
      <c r="CU15" s="609"/>
      <c r="CV15" s="609"/>
      <c r="CW15" s="609"/>
      <c r="CX15" s="609"/>
      <c r="CY15" s="610"/>
      <c r="CZ15" s="646">
        <v>13.7</v>
      </c>
      <c r="DA15" s="646"/>
      <c r="DB15" s="646"/>
      <c r="DC15" s="646"/>
      <c r="DD15" s="614">
        <v>2178289</v>
      </c>
      <c r="DE15" s="609"/>
      <c r="DF15" s="609"/>
      <c r="DG15" s="609"/>
      <c r="DH15" s="609"/>
      <c r="DI15" s="609"/>
      <c r="DJ15" s="609"/>
      <c r="DK15" s="609"/>
      <c r="DL15" s="609"/>
      <c r="DM15" s="609"/>
      <c r="DN15" s="609"/>
      <c r="DO15" s="609"/>
      <c r="DP15" s="610"/>
      <c r="DQ15" s="614">
        <v>3660029</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30563</v>
      </c>
      <c r="S16" s="609"/>
      <c r="T16" s="609"/>
      <c r="U16" s="609"/>
      <c r="V16" s="609"/>
      <c r="W16" s="609"/>
      <c r="X16" s="609"/>
      <c r="Y16" s="610"/>
      <c r="Z16" s="646">
        <v>0.1</v>
      </c>
      <c r="AA16" s="646"/>
      <c r="AB16" s="646"/>
      <c r="AC16" s="646"/>
      <c r="AD16" s="647">
        <v>30563</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v>34690</v>
      </c>
      <c r="BH16" s="609"/>
      <c r="BI16" s="609"/>
      <c r="BJ16" s="609"/>
      <c r="BK16" s="609"/>
      <c r="BL16" s="609"/>
      <c r="BM16" s="609"/>
      <c r="BN16" s="610"/>
      <c r="BO16" s="646">
        <v>0.2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178347</v>
      </c>
      <c r="CS16" s="609"/>
      <c r="CT16" s="609"/>
      <c r="CU16" s="609"/>
      <c r="CV16" s="609"/>
      <c r="CW16" s="609"/>
      <c r="CX16" s="609"/>
      <c r="CY16" s="610"/>
      <c r="CZ16" s="646">
        <v>0.4</v>
      </c>
      <c r="DA16" s="646"/>
      <c r="DB16" s="646"/>
      <c r="DC16" s="646"/>
      <c r="DD16" s="614" t="s">
        <v>122</v>
      </c>
      <c r="DE16" s="609"/>
      <c r="DF16" s="609"/>
      <c r="DG16" s="609"/>
      <c r="DH16" s="609"/>
      <c r="DI16" s="609"/>
      <c r="DJ16" s="609"/>
      <c r="DK16" s="609"/>
      <c r="DL16" s="609"/>
      <c r="DM16" s="609"/>
      <c r="DN16" s="609"/>
      <c r="DO16" s="609"/>
      <c r="DP16" s="610"/>
      <c r="DQ16" s="614">
        <v>65962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188593</v>
      </c>
      <c r="S17" s="609"/>
      <c r="T17" s="609"/>
      <c r="U17" s="609"/>
      <c r="V17" s="609"/>
      <c r="W17" s="609"/>
      <c r="X17" s="609"/>
      <c r="Y17" s="610"/>
      <c r="Z17" s="646">
        <v>0.4</v>
      </c>
      <c r="AA17" s="646"/>
      <c r="AB17" s="646"/>
      <c r="AC17" s="646"/>
      <c r="AD17" s="647">
        <v>188593</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4680022</v>
      </c>
      <c r="CS17" s="609"/>
      <c r="CT17" s="609"/>
      <c r="CU17" s="609"/>
      <c r="CV17" s="609"/>
      <c r="CW17" s="609"/>
      <c r="CX17" s="609"/>
      <c r="CY17" s="610"/>
      <c r="CZ17" s="646">
        <v>9.9</v>
      </c>
      <c r="DA17" s="646"/>
      <c r="DB17" s="646"/>
      <c r="DC17" s="646"/>
      <c r="DD17" s="614" t="s">
        <v>122</v>
      </c>
      <c r="DE17" s="609"/>
      <c r="DF17" s="609"/>
      <c r="DG17" s="609"/>
      <c r="DH17" s="609"/>
      <c r="DI17" s="609"/>
      <c r="DJ17" s="609"/>
      <c r="DK17" s="609"/>
      <c r="DL17" s="609"/>
      <c r="DM17" s="609"/>
      <c r="DN17" s="609"/>
      <c r="DO17" s="609"/>
      <c r="DP17" s="610"/>
      <c r="DQ17" s="614">
        <v>4583009</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81298</v>
      </c>
      <c r="S18" s="609"/>
      <c r="T18" s="609"/>
      <c r="U18" s="609"/>
      <c r="V18" s="609"/>
      <c r="W18" s="609"/>
      <c r="X18" s="609"/>
      <c r="Y18" s="610"/>
      <c r="Z18" s="646">
        <v>0.2</v>
      </c>
      <c r="AA18" s="646"/>
      <c r="AB18" s="646"/>
      <c r="AC18" s="646"/>
      <c r="AD18" s="647">
        <v>81298</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v>746732</v>
      </c>
      <c r="BH18" s="609"/>
      <c r="BI18" s="609"/>
      <c r="BJ18" s="609"/>
      <c r="BK18" s="609"/>
      <c r="BL18" s="609"/>
      <c r="BM18" s="609"/>
      <c r="BN18" s="610"/>
      <c r="BO18" s="646">
        <v>5</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64393</v>
      </c>
      <c r="S19" s="609"/>
      <c r="T19" s="609"/>
      <c r="U19" s="609"/>
      <c r="V19" s="609"/>
      <c r="W19" s="609"/>
      <c r="X19" s="609"/>
      <c r="Y19" s="610"/>
      <c r="Z19" s="646">
        <v>0.1</v>
      </c>
      <c r="AA19" s="646"/>
      <c r="AB19" s="646"/>
      <c r="AC19" s="646"/>
      <c r="AD19" s="647">
        <v>64393</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263806</v>
      </c>
      <c r="BH19" s="609"/>
      <c r="BI19" s="609"/>
      <c r="BJ19" s="609"/>
      <c r="BK19" s="609"/>
      <c r="BL19" s="609"/>
      <c r="BM19" s="609"/>
      <c r="BN19" s="610"/>
      <c r="BO19" s="646">
        <v>1.8</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16905</v>
      </c>
      <c r="S20" s="609"/>
      <c r="T20" s="609"/>
      <c r="U20" s="609"/>
      <c r="V20" s="609"/>
      <c r="W20" s="609"/>
      <c r="X20" s="609"/>
      <c r="Y20" s="610"/>
      <c r="Z20" s="646">
        <v>0</v>
      </c>
      <c r="AA20" s="646"/>
      <c r="AB20" s="646"/>
      <c r="AC20" s="646"/>
      <c r="AD20" s="647">
        <v>16905</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263806</v>
      </c>
      <c r="BH20" s="609"/>
      <c r="BI20" s="609"/>
      <c r="BJ20" s="609"/>
      <c r="BK20" s="609"/>
      <c r="BL20" s="609"/>
      <c r="BM20" s="609"/>
      <c r="BN20" s="610"/>
      <c r="BO20" s="646">
        <v>1.8</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47490517</v>
      </c>
      <c r="CS20" s="609"/>
      <c r="CT20" s="609"/>
      <c r="CU20" s="609"/>
      <c r="CV20" s="609"/>
      <c r="CW20" s="609"/>
      <c r="CX20" s="609"/>
      <c r="CY20" s="610"/>
      <c r="CZ20" s="646">
        <v>100</v>
      </c>
      <c r="DA20" s="646"/>
      <c r="DB20" s="646"/>
      <c r="DC20" s="646"/>
      <c r="DD20" s="614">
        <v>7315185</v>
      </c>
      <c r="DE20" s="609"/>
      <c r="DF20" s="609"/>
      <c r="DG20" s="609"/>
      <c r="DH20" s="609"/>
      <c r="DI20" s="609"/>
      <c r="DJ20" s="609"/>
      <c r="DK20" s="609"/>
      <c r="DL20" s="609"/>
      <c r="DM20" s="609"/>
      <c r="DN20" s="609"/>
      <c r="DO20" s="609"/>
      <c r="DP20" s="610"/>
      <c r="DQ20" s="614">
        <v>31031801</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8638129</v>
      </c>
      <c r="S21" s="609"/>
      <c r="T21" s="609"/>
      <c r="U21" s="609"/>
      <c r="V21" s="609"/>
      <c r="W21" s="609"/>
      <c r="X21" s="609"/>
      <c r="Y21" s="610"/>
      <c r="Z21" s="646">
        <v>17</v>
      </c>
      <c r="AA21" s="646"/>
      <c r="AB21" s="646"/>
      <c r="AC21" s="646"/>
      <c r="AD21" s="647">
        <v>7225172</v>
      </c>
      <c r="AE21" s="647"/>
      <c r="AF21" s="647"/>
      <c r="AG21" s="647"/>
      <c r="AH21" s="647"/>
      <c r="AI21" s="647"/>
      <c r="AJ21" s="647"/>
      <c r="AK21" s="647"/>
      <c r="AL21" s="611">
        <v>29.6</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1272</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7225172</v>
      </c>
      <c r="S22" s="609"/>
      <c r="T22" s="609"/>
      <c r="U22" s="609"/>
      <c r="V22" s="609"/>
      <c r="W22" s="609"/>
      <c r="X22" s="609"/>
      <c r="Y22" s="610"/>
      <c r="Z22" s="646">
        <v>14.2</v>
      </c>
      <c r="AA22" s="646"/>
      <c r="AB22" s="646"/>
      <c r="AC22" s="646"/>
      <c r="AD22" s="647">
        <v>7225172</v>
      </c>
      <c r="AE22" s="647"/>
      <c r="AF22" s="647"/>
      <c r="AG22" s="647"/>
      <c r="AH22" s="647"/>
      <c r="AI22" s="647"/>
      <c r="AJ22" s="647"/>
      <c r="AK22" s="647"/>
      <c r="AL22" s="611">
        <v>29.6</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1412586</v>
      </c>
      <c r="S23" s="609"/>
      <c r="T23" s="609"/>
      <c r="U23" s="609"/>
      <c r="V23" s="609"/>
      <c r="W23" s="609"/>
      <c r="X23" s="609"/>
      <c r="Y23" s="610"/>
      <c r="Z23" s="646">
        <v>2.8</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262534</v>
      </c>
      <c r="BH23" s="609"/>
      <c r="BI23" s="609"/>
      <c r="BJ23" s="609"/>
      <c r="BK23" s="609"/>
      <c r="BL23" s="609"/>
      <c r="BM23" s="609"/>
      <c r="BN23" s="610"/>
      <c r="BO23" s="646">
        <v>1.7</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371</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18340235</v>
      </c>
      <c r="CS24" s="664"/>
      <c r="CT24" s="664"/>
      <c r="CU24" s="664"/>
      <c r="CV24" s="664"/>
      <c r="CW24" s="664"/>
      <c r="CX24" s="664"/>
      <c r="CY24" s="689"/>
      <c r="CZ24" s="690">
        <v>38.6</v>
      </c>
      <c r="DA24" s="672"/>
      <c r="DB24" s="672"/>
      <c r="DC24" s="692"/>
      <c r="DD24" s="688">
        <v>13426744</v>
      </c>
      <c r="DE24" s="664"/>
      <c r="DF24" s="664"/>
      <c r="DG24" s="664"/>
      <c r="DH24" s="664"/>
      <c r="DI24" s="664"/>
      <c r="DJ24" s="664"/>
      <c r="DK24" s="689"/>
      <c r="DL24" s="688">
        <v>12141662</v>
      </c>
      <c r="DM24" s="664"/>
      <c r="DN24" s="664"/>
      <c r="DO24" s="664"/>
      <c r="DP24" s="664"/>
      <c r="DQ24" s="664"/>
      <c r="DR24" s="664"/>
      <c r="DS24" s="664"/>
      <c r="DT24" s="664"/>
      <c r="DU24" s="664"/>
      <c r="DV24" s="689"/>
      <c r="DW24" s="690">
        <v>49.3</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26582203</v>
      </c>
      <c r="S25" s="609"/>
      <c r="T25" s="609"/>
      <c r="U25" s="609"/>
      <c r="V25" s="609"/>
      <c r="W25" s="609"/>
      <c r="X25" s="609"/>
      <c r="Y25" s="610"/>
      <c r="Z25" s="646">
        <v>52.3</v>
      </c>
      <c r="AA25" s="646"/>
      <c r="AB25" s="646"/>
      <c r="AC25" s="646"/>
      <c r="AD25" s="647">
        <v>24159980</v>
      </c>
      <c r="AE25" s="647"/>
      <c r="AF25" s="647"/>
      <c r="AG25" s="647"/>
      <c r="AH25" s="647"/>
      <c r="AI25" s="647"/>
      <c r="AJ25" s="647"/>
      <c r="AK25" s="647"/>
      <c r="AL25" s="611">
        <v>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6880762</v>
      </c>
      <c r="CS25" s="621"/>
      <c r="CT25" s="621"/>
      <c r="CU25" s="621"/>
      <c r="CV25" s="621"/>
      <c r="CW25" s="621"/>
      <c r="CX25" s="621"/>
      <c r="CY25" s="622"/>
      <c r="CZ25" s="611">
        <v>14.5</v>
      </c>
      <c r="DA25" s="623"/>
      <c r="DB25" s="623"/>
      <c r="DC25" s="624"/>
      <c r="DD25" s="614">
        <v>6174504</v>
      </c>
      <c r="DE25" s="621"/>
      <c r="DF25" s="621"/>
      <c r="DG25" s="621"/>
      <c r="DH25" s="621"/>
      <c r="DI25" s="621"/>
      <c r="DJ25" s="621"/>
      <c r="DK25" s="622"/>
      <c r="DL25" s="614">
        <v>5561885</v>
      </c>
      <c r="DM25" s="621"/>
      <c r="DN25" s="621"/>
      <c r="DO25" s="621"/>
      <c r="DP25" s="621"/>
      <c r="DQ25" s="621"/>
      <c r="DR25" s="621"/>
      <c r="DS25" s="621"/>
      <c r="DT25" s="621"/>
      <c r="DU25" s="621"/>
      <c r="DV25" s="622"/>
      <c r="DW25" s="611">
        <v>22.6</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6343</v>
      </c>
      <c r="S26" s="609"/>
      <c r="T26" s="609"/>
      <c r="U26" s="609"/>
      <c r="V26" s="609"/>
      <c r="W26" s="609"/>
      <c r="X26" s="609"/>
      <c r="Y26" s="610"/>
      <c r="Z26" s="646">
        <v>0</v>
      </c>
      <c r="AA26" s="646"/>
      <c r="AB26" s="646"/>
      <c r="AC26" s="646"/>
      <c r="AD26" s="647">
        <v>6343</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4395609</v>
      </c>
      <c r="CS26" s="609"/>
      <c r="CT26" s="609"/>
      <c r="CU26" s="609"/>
      <c r="CV26" s="609"/>
      <c r="CW26" s="609"/>
      <c r="CX26" s="609"/>
      <c r="CY26" s="610"/>
      <c r="CZ26" s="611">
        <v>9.3000000000000007</v>
      </c>
      <c r="DA26" s="623"/>
      <c r="DB26" s="623"/>
      <c r="DC26" s="624"/>
      <c r="DD26" s="614">
        <v>4015246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494973</v>
      </c>
      <c r="S27" s="609"/>
      <c r="T27" s="609"/>
      <c r="U27" s="609"/>
      <c r="V27" s="609"/>
      <c r="W27" s="609"/>
      <c r="X27" s="609"/>
      <c r="Y27" s="610"/>
      <c r="Z27" s="646">
        <v>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15023094</v>
      </c>
      <c r="BH27" s="609"/>
      <c r="BI27" s="609"/>
      <c r="BJ27" s="609"/>
      <c r="BK27" s="609"/>
      <c r="BL27" s="609"/>
      <c r="BM27" s="609"/>
      <c r="BN27" s="610"/>
      <c r="BO27" s="646">
        <v>100</v>
      </c>
      <c r="BP27" s="646"/>
      <c r="BQ27" s="646"/>
      <c r="BR27" s="646"/>
      <c r="BS27" s="647">
        <v>108038</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6779451</v>
      </c>
      <c r="CS27" s="621"/>
      <c r="CT27" s="621"/>
      <c r="CU27" s="621"/>
      <c r="CV27" s="621"/>
      <c r="CW27" s="621"/>
      <c r="CX27" s="621"/>
      <c r="CY27" s="622"/>
      <c r="CZ27" s="611">
        <v>14.3</v>
      </c>
      <c r="DA27" s="623"/>
      <c r="DB27" s="623"/>
      <c r="DC27" s="624"/>
      <c r="DD27" s="614">
        <v>2669231</v>
      </c>
      <c r="DE27" s="621"/>
      <c r="DF27" s="621"/>
      <c r="DG27" s="621"/>
      <c r="DH27" s="621"/>
      <c r="DI27" s="621"/>
      <c r="DJ27" s="621"/>
      <c r="DK27" s="622"/>
      <c r="DL27" s="614">
        <v>1996768</v>
      </c>
      <c r="DM27" s="621"/>
      <c r="DN27" s="621"/>
      <c r="DO27" s="621"/>
      <c r="DP27" s="621"/>
      <c r="DQ27" s="621"/>
      <c r="DR27" s="621"/>
      <c r="DS27" s="621"/>
      <c r="DT27" s="621"/>
      <c r="DU27" s="621"/>
      <c r="DV27" s="622"/>
      <c r="DW27" s="611">
        <v>8.1</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310801</v>
      </c>
      <c r="S28" s="609"/>
      <c r="T28" s="609"/>
      <c r="U28" s="609"/>
      <c r="V28" s="609"/>
      <c r="W28" s="609"/>
      <c r="X28" s="609"/>
      <c r="Y28" s="610"/>
      <c r="Z28" s="646">
        <v>0.6</v>
      </c>
      <c r="AA28" s="646"/>
      <c r="AB28" s="646"/>
      <c r="AC28" s="646"/>
      <c r="AD28" s="647">
        <v>60699</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4680022</v>
      </c>
      <c r="CS28" s="609"/>
      <c r="CT28" s="609"/>
      <c r="CU28" s="609"/>
      <c r="CV28" s="609"/>
      <c r="CW28" s="609"/>
      <c r="CX28" s="609"/>
      <c r="CY28" s="610"/>
      <c r="CZ28" s="611">
        <v>9.9</v>
      </c>
      <c r="DA28" s="623"/>
      <c r="DB28" s="623"/>
      <c r="DC28" s="624"/>
      <c r="DD28" s="614">
        <v>4583009</v>
      </c>
      <c r="DE28" s="609"/>
      <c r="DF28" s="609"/>
      <c r="DG28" s="609"/>
      <c r="DH28" s="609"/>
      <c r="DI28" s="609"/>
      <c r="DJ28" s="609"/>
      <c r="DK28" s="610"/>
      <c r="DL28" s="614">
        <v>4583009</v>
      </c>
      <c r="DM28" s="609"/>
      <c r="DN28" s="609"/>
      <c r="DO28" s="609"/>
      <c r="DP28" s="609"/>
      <c r="DQ28" s="609"/>
      <c r="DR28" s="609"/>
      <c r="DS28" s="609"/>
      <c r="DT28" s="609"/>
      <c r="DU28" s="609"/>
      <c r="DV28" s="610"/>
      <c r="DW28" s="611">
        <v>18.600000000000001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287218</v>
      </c>
      <c r="S29" s="609"/>
      <c r="T29" s="609"/>
      <c r="U29" s="609"/>
      <c r="V29" s="609"/>
      <c r="W29" s="609"/>
      <c r="X29" s="609"/>
      <c r="Y29" s="610"/>
      <c r="Z29" s="646">
        <v>0.6</v>
      </c>
      <c r="AA29" s="646"/>
      <c r="AB29" s="646"/>
      <c r="AC29" s="646"/>
      <c r="AD29" s="647">
        <v>1104</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4669228</v>
      </c>
      <c r="CS29" s="621"/>
      <c r="CT29" s="621"/>
      <c r="CU29" s="621"/>
      <c r="CV29" s="621"/>
      <c r="CW29" s="621"/>
      <c r="CX29" s="621"/>
      <c r="CY29" s="622"/>
      <c r="CZ29" s="611">
        <v>9.8000000000000007</v>
      </c>
      <c r="DA29" s="623"/>
      <c r="DB29" s="623"/>
      <c r="DC29" s="624"/>
      <c r="DD29" s="614">
        <v>4572215</v>
      </c>
      <c r="DE29" s="621"/>
      <c r="DF29" s="621"/>
      <c r="DG29" s="621"/>
      <c r="DH29" s="621"/>
      <c r="DI29" s="621"/>
      <c r="DJ29" s="621"/>
      <c r="DK29" s="622"/>
      <c r="DL29" s="614">
        <v>4572215</v>
      </c>
      <c r="DM29" s="621"/>
      <c r="DN29" s="621"/>
      <c r="DO29" s="621"/>
      <c r="DP29" s="621"/>
      <c r="DQ29" s="621"/>
      <c r="DR29" s="621"/>
      <c r="DS29" s="621"/>
      <c r="DT29" s="621"/>
      <c r="DU29" s="621"/>
      <c r="DV29" s="622"/>
      <c r="DW29" s="611">
        <v>18.600000000000001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9006434</v>
      </c>
      <c r="S30" s="609"/>
      <c r="T30" s="609"/>
      <c r="U30" s="609"/>
      <c r="V30" s="609"/>
      <c r="W30" s="609"/>
      <c r="X30" s="609"/>
      <c r="Y30" s="610"/>
      <c r="Z30" s="646">
        <v>17.7</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4499516</v>
      </c>
      <c r="CS30" s="609"/>
      <c r="CT30" s="609"/>
      <c r="CU30" s="609"/>
      <c r="CV30" s="609"/>
      <c r="CW30" s="609"/>
      <c r="CX30" s="609"/>
      <c r="CY30" s="610"/>
      <c r="CZ30" s="611">
        <v>9.5</v>
      </c>
      <c r="DA30" s="623"/>
      <c r="DB30" s="623"/>
      <c r="DC30" s="624"/>
      <c r="DD30" s="614">
        <v>4415042</v>
      </c>
      <c r="DE30" s="609"/>
      <c r="DF30" s="609"/>
      <c r="DG30" s="609"/>
      <c r="DH30" s="609"/>
      <c r="DI30" s="609"/>
      <c r="DJ30" s="609"/>
      <c r="DK30" s="610"/>
      <c r="DL30" s="614">
        <v>4415042</v>
      </c>
      <c r="DM30" s="609"/>
      <c r="DN30" s="609"/>
      <c r="DO30" s="609"/>
      <c r="DP30" s="609"/>
      <c r="DQ30" s="609"/>
      <c r="DR30" s="609"/>
      <c r="DS30" s="609"/>
      <c r="DT30" s="609"/>
      <c r="DU30" s="609"/>
      <c r="DV30" s="610"/>
      <c r="DW30" s="611">
        <v>17.899999999999999</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96.9</v>
      </c>
      <c r="BN31" s="671"/>
      <c r="BO31" s="671"/>
      <c r="BP31" s="671"/>
      <c r="BQ31" s="673"/>
      <c r="BR31" s="670">
        <v>99.4</v>
      </c>
      <c r="BS31" s="671"/>
      <c r="BT31" s="671"/>
      <c r="BU31" s="671"/>
      <c r="BV31" s="671"/>
      <c r="BW31" s="671"/>
      <c r="BX31" s="672">
        <v>96.6</v>
      </c>
      <c r="BY31" s="671"/>
      <c r="BZ31" s="671"/>
      <c r="CA31" s="671"/>
      <c r="CB31" s="673"/>
      <c r="CD31" s="629"/>
      <c r="CE31" s="630"/>
      <c r="CF31" s="605" t="s">
        <v>300</v>
      </c>
      <c r="CG31" s="606"/>
      <c r="CH31" s="606"/>
      <c r="CI31" s="606"/>
      <c r="CJ31" s="606"/>
      <c r="CK31" s="606"/>
      <c r="CL31" s="606"/>
      <c r="CM31" s="606"/>
      <c r="CN31" s="606"/>
      <c r="CO31" s="606"/>
      <c r="CP31" s="606"/>
      <c r="CQ31" s="607"/>
      <c r="CR31" s="608">
        <v>169712</v>
      </c>
      <c r="CS31" s="621"/>
      <c r="CT31" s="621"/>
      <c r="CU31" s="621"/>
      <c r="CV31" s="621"/>
      <c r="CW31" s="621"/>
      <c r="CX31" s="621"/>
      <c r="CY31" s="622"/>
      <c r="CZ31" s="611">
        <v>0.4</v>
      </c>
      <c r="DA31" s="623"/>
      <c r="DB31" s="623"/>
      <c r="DC31" s="624"/>
      <c r="DD31" s="614">
        <v>157173</v>
      </c>
      <c r="DE31" s="621"/>
      <c r="DF31" s="621"/>
      <c r="DG31" s="621"/>
      <c r="DH31" s="621"/>
      <c r="DI31" s="621"/>
      <c r="DJ31" s="621"/>
      <c r="DK31" s="622"/>
      <c r="DL31" s="614">
        <v>157173</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4099538</v>
      </c>
      <c r="S32" s="609"/>
      <c r="T32" s="609"/>
      <c r="U32" s="609"/>
      <c r="V32" s="609"/>
      <c r="W32" s="609"/>
      <c r="X32" s="609"/>
      <c r="Y32" s="610"/>
      <c r="Z32" s="646">
        <v>8.1</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99.5</v>
      </c>
      <c r="BH32" s="621"/>
      <c r="BI32" s="621"/>
      <c r="BJ32" s="621"/>
      <c r="BK32" s="621"/>
      <c r="BL32" s="621"/>
      <c r="BM32" s="612">
        <v>97.5</v>
      </c>
      <c r="BN32" s="621"/>
      <c r="BO32" s="621"/>
      <c r="BP32" s="621"/>
      <c r="BQ32" s="644"/>
      <c r="BR32" s="679">
        <v>99.5</v>
      </c>
      <c r="BS32" s="621"/>
      <c r="BT32" s="621"/>
      <c r="BU32" s="621"/>
      <c r="BV32" s="621"/>
      <c r="BW32" s="621"/>
      <c r="BX32" s="612">
        <v>97</v>
      </c>
      <c r="BY32" s="621"/>
      <c r="BZ32" s="621"/>
      <c r="CA32" s="621"/>
      <c r="CB32" s="644"/>
      <c r="CD32" s="631"/>
      <c r="CE32" s="632"/>
      <c r="CF32" s="605" t="s">
        <v>304</v>
      </c>
      <c r="CG32" s="606"/>
      <c r="CH32" s="606"/>
      <c r="CI32" s="606"/>
      <c r="CJ32" s="606"/>
      <c r="CK32" s="606"/>
      <c r="CL32" s="606"/>
      <c r="CM32" s="606"/>
      <c r="CN32" s="606"/>
      <c r="CO32" s="606"/>
      <c r="CP32" s="606"/>
      <c r="CQ32" s="607"/>
      <c r="CR32" s="608">
        <v>10794</v>
      </c>
      <c r="CS32" s="609"/>
      <c r="CT32" s="609"/>
      <c r="CU32" s="609"/>
      <c r="CV32" s="609"/>
      <c r="CW32" s="609"/>
      <c r="CX32" s="609"/>
      <c r="CY32" s="610"/>
      <c r="CZ32" s="611">
        <v>0</v>
      </c>
      <c r="DA32" s="623"/>
      <c r="DB32" s="623"/>
      <c r="DC32" s="624"/>
      <c r="DD32" s="614">
        <v>10794</v>
      </c>
      <c r="DE32" s="609"/>
      <c r="DF32" s="609"/>
      <c r="DG32" s="609"/>
      <c r="DH32" s="609"/>
      <c r="DI32" s="609"/>
      <c r="DJ32" s="609"/>
      <c r="DK32" s="610"/>
      <c r="DL32" s="614">
        <v>10794</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95611</v>
      </c>
      <c r="S33" s="609"/>
      <c r="T33" s="609"/>
      <c r="U33" s="609"/>
      <c r="V33" s="609"/>
      <c r="W33" s="609"/>
      <c r="X33" s="609"/>
      <c r="Y33" s="610"/>
      <c r="Z33" s="646">
        <v>0.2</v>
      </c>
      <c r="AA33" s="646"/>
      <c r="AB33" s="646"/>
      <c r="AC33" s="646"/>
      <c r="AD33" s="647">
        <v>38243</v>
      </c>
      <c r="AE33" s="647"/>
      <c r="AF33" s="647"/>
      <c r="AG33" s="647"/>
      <c r="AH33" s="647"/>
      <c r="AI33" s="647"/>
      <c r="AJ33" s="647"/>
      <c r="AK33" s="647"/>
      <c r="AL33" s="611">
        <v>0.2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99.4</v>
      </c>
      <c r="BH33" s="593"/>
      <c r="BI33" s="593"/>
      <c r="BJ33" s="593"/>
      <c r="BK33" s="593"/>
      <c r="BL33" s="593"/>
      <c r="BM33" s="639">
        <v>96.2</v>
      </c>
      <c r="BN33" s="593"/>
      <c r="BO33" s="593"/>
      <c r="BP33" s="593"/>
      <c r="BQ33" s="656"/>
      <c r="BR33" s="669">
        <v>99.3</v>
      </c>
      <c r="BS33" s="593"/>
      <c r="BT33" s="593"/>
      <c r="BU33" s="593"/>
      <c r="BV33" s="593"/>
      <c r="BW33" s="593"/>
      <c r="BX33" s="639">
        <v>95.9</v>
      </c>
      <c r="BY33" s="593"/>
      <c r="BZ33" s="593"/>
      <c r="CA33" s="593"/>
      <c r="CB33" s="656"/>
      <c r="CD33" s="605" t="s">
        <v>307</v>
      </c>
      <c r="CE33" s="606"/>
      <c r="CF33" s="606"/>
      <c r="CG33" s="606"/>
      <c r="CH33" s="606"/>
      <c r="CI33" s="606"/>
      <c r="CJ33" s="606"/>
      <c r="CK33" s="606"/>
      <c r="CL33" s="606"/>
      <c r="CM33" s="606"/>
      <c r="CN33" s="606"/>
      <c r="CO33" s="606"/>
      <c r="CP33" s="606"/>
      <c r="CQ33" s="607"/>
      <c r="CR33" s="608">
        <v>21656750</v>
      </c>
      <c r="CS33" s="621"/>
      <c r="CT33" s="621"/>
      <c r="CU33" s="621"/>
      <c r="CV33" s="621"/>
      <c r="CW33" s="621"/>
      <c r="CX33" s="621"/>
      <c r="CY33" s="622"/>
      <c r="CZ33" s="611">
        <v>45.6</v>
      </c>
      <c r="DA33" s="623"/>
      <c r="DB33" s="623"/>
      <c r="DC33" s="624"/>
      <c r="DD33" s="614">
        <v>15214213</v>
      </c>
      <c r="DE33" s="621"/>
      <c r="DF33" s="621"/>
      <c r="DG33" s="621"/>
      <c r="DH33" s="621"/>
      <c r="DI33" s="621"/>
      <c r="DJ33" s="621"/>
      <c r="DK33" s="622"/>
      <c r="DL33" s="614">
        <v>10703725</v>
      </c>
      <c r="DM33" s="621"/>
      <c r="DN33" s="621"/>
      <c r="DO33" s="621"/>
      <c r="DP33" s="621"/>
      <c r="DQ33" s="621"/>
      <c r="DR33" s="621"/>
      <c r="DS33" s="621"/>
      <c r="DT33" s="621"/>
      <c r="DU33" s="621"/>
      <c r="DV33" s="622"/>
      <c r="DW33" s="611">
        <v>43.5</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490169</v>
      </c>
      <c r="S34" s="609"/>
      <c r="T34" s="609"/>
      <c r="U34" s="609"/>
      <c r="V34" s="609"/>
      <c r="W34" s="609"/>
      <c r="X34" s="609"/>
      <c r="Y34" s="610"/>
      <c r="Z34" s="646">
        <v>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8169230</v>
      </c>
      <c r="CS34" s="609"/>
      <c r="CT34" s="609"/>
      <c r="CU34" s="609"/>
      <c r="CV34" s="609"/>
      <c r="CW34" s="609"/>
      <c r="CX34" s="609"/>
      <c r="CY34" s="610"/>
      <c r="CZ34" s="611">
        <v>17.2</v>
      </c>
      <c r="DA34" s="623"/>
      <c r="DB34" s="623"/>
      <c r="DC34" s="624"/>
      <c r="DD34" s="614">
        <v>5725393</v>
      </c>
      <c r="DE34" s="609"/>
      <c r="DF34" s="609"/>
      <c r="DG34" s="609"/>
      <c r="DH34" s="609"/>
      <c r="DI34" s="609"/>
      <c r="DJ34" s="609"/>
      <c r="DK34" s="610"/>
      <c r="DL34" s="614">
        <v>5056942</v>
      </c>
      <c r="DM34" s="609"/>
      <c r="DN34" s="609"/>
      <c r="DO34" s="609"/>
      <c r="DP34" s="609"/>
      <c r="DQ34" s="609"/>
      <c r="DR34" s="609"/>
      <c r="DS34" s="609"/>
      <c r="DT34" s="609"/>
      <c r="DU34" s="609"/>
      <c r="DV34" s="610"/>
      <c r="DW34" s="611">
        <v>20.5</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780553</v>
      </c>
      <c r="S35" s="609"/>
      <c r="T35" s="609"/>
      <c r="U35" s="609"/>
      <c r="V35" s="609"/>
      <c r="W35" s="609"/>
      <c r="X35" s="609"/>
      <c r="Y35" s="610"/>
      <c r="Z35" s="646">
        <v>1.5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1169979</v>
      </c>
      <c r="CS35" s="621"/>
      <c r="CT35" s="621"/>
      <c r="CU35" s="621"/>
      <c r="CV35" s="621"/>
      <c r="CW35" s="621"/>
      <c r="CX35" s="621"/>
      <c r="CY35" s="622"/>
      <c r="CZ35" s="611">
        <v>2.5</v>
      </c>
      <c r="DA35" s="623"/>
      <c r="DB35" s="623"/>
      <c r="DC35" s="624"/>
      <c r="DD35" s="614">
        <v>968666</v>
      </c>
      <c r="DE35" s="621"/>
      <c r="DF35" s="621"/>
      <c r="DG35" s="621"/>
      <c r="DH35" s="621"/>
      <c r="DI35" s="621"/>
      <c r="DJ35" s="621"/>
      <c r="DK35" s="622"/>
      <c r="DL35" s="614">
        <v>756046</v>
      </c>
      <c r="DM35" s="621"/>
      <c r="DN35" s="621"/>
      <c r="DO35" s="621"/>
      <c r="DP35" s="621"/>
      <c r="DQ35" s="621"/>
      <c r="DR35" s="621"/>
      <c r="DS35" s="621"/>
      <c r="DT35" s="621"/>
      <c r="DU35" s="621"/>
      <c r="DV35" s="622"/>
      <c r="DW35" s="611">
        <v>3.1</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3193360</v>
      </c>
      <c r="S36" s="609"/>
      <c r="T36" s="609"/>
      <c r="U36" s="609"/>
      <c r="V36" s="609"/>
      <c r="W36" s="609"/>
      <c r="X36" s="609"/>
      <c r="Y36" s="610"/>
      <c r="Z36" s="646">
        <v>6.3</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5447012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142243</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5881739</v>
      </c>
      <c r="CS36" s="609"/>
      <c r="CT36" s="609"/>
      <c r="CU36" s="609"/>
      <c r="CV36" s="609"/>
      <c r="CW36" s="609"/>
      <c r="CX36" s="609"/>
      <c r="CY36" s="610"/>
      <c r="CZ36" s="611">
        <v>12.4</v>
      </c>
      <c r="DA36" s="623"/>
      <c r="DB36" s="623"/>
      <c r="DC36" s="624"/>
      <c r="DD36" s="614">
        <v>4576374</v>
      </c>
      <c r="DE36" s="609"/>
      <c r="DF36" s="609"/>
      <c r="DG36" s="609"/>
      <c r="DH36" s="609"/>
      <c r="DI36" s="609"/>
      <c r="DJ36" s="609"/>
      <c r="DK36" s="610"/>
      <c r="DL36" s="614">
        <v>2372767</v>
      </c>
      <c r="DM36" s="609"/>
      <c r="DN36" s="609"/>
      <c r="DO36" s="609"/>
      <c r="DP36" s="609"/>
      <c r="DQ36" s="609"/>
      <c r="DR36" s="609"/>
      <c r="DS36" s="609"/>
      <c r="DT36" s="609"/>
      <c r="DU36" s="609"/>
      <c r="DV36" s="610"/>
      <c r="DW36" s="611">
        <v>9.6</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2326981</v>
      </c>
      <c r="S37" s="609"/>
      <c r="T37" s="609"/>
      <c r="U37" s="609"/>
      <c r="V37" s="609"/>
      <c r="W37" s="609"/>
      <c r="X37" s="609"/>
      <c r="Y37" s="610"/>
      <c r="Z37" s="646">
        <v>4.5999999999999996</v>
      </c>
      <c r="AA37" s="646"/>
      <c r="AB37" s="646"/>
      <c r="AC37" s="646"/>
      <c r="AD37" s="647">
        <v>131086</v>
      </c>
      <c r="AE37" s="647"/>
      <c r="AF37" s="647"/>
      <c r="AG37" s="647"/>
      <c r="AH37" s="647"/>
      <c r="AI37" s="647"/>
      <c r="AJ37" s="647"/>
      <c r="AK37" s="647"/>
      <c r="AL37" s="611">
        <v>0.5</v>
      </c>
      <c r="AM37" s="612"/>
      <c r="AN37" s="612"/>
      <c r="AO37" s="648"/>
      <c r="AQ37" s="641" t="s">
        <v>319</v>
      </c>
      <c r="AR37" s="642"/>
      <c r="AS37" s="642"/>
      <c r="AT37" s="642"/>
      <c r="AU37" s="642"/>
      <c r="AV37" s="642"/>
      <c r="AW37" s="642"/>
      <c r="AX37" s="642"/>
      <c r="AY37" s="643"/>
      <c r="AZ37" s="608">
        <v>1845908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21218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38580</v>
      </c>
      <c r="CS37" s="621"/>
      <c r="CT37" s="621"/>
      <c r="CU37" s="621"/>
      <c r="CV37" s="621"/>
      <c r="CW37" s="621"/>
      <c r="CX37" s="621"/>
      <c r="CY37" s="622"/>
      <c r="CZ37" s="611">
        <v>0.1</v>
      </c>
      <c r="DA37" s="623"/>
      <c r="DB37" s="623"/>
      <c r="DC37" s="624"/>
      <c r="DD37" s="614">
        <v>38580</v>
      </c>
      <c r="DE37" s="621"/>
      <c r="DF37" s="621"/>
      <c r="DG37" s="621"/>
      <c r="DH37" s="621"/>
      <c r="DI37" s="621"/>
      <c r="DJ37" s="621"/>
      <c r="DK37" s="622"/>
      <c r="DL37" s="614">
        <v>38580</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3156035</v>
      </c>
      <c r="S38" s="609"/>
      <c r="T38" s="609"/>
      <c r="U38" s="609"/>
      <c r="V38" s="609"/>
      <c r="W38" s="609"/>
      <c r="X38" s="609"/>
      <c r="Y38" s="610"/>
      <c r="Z38" s="646">
        <v>6.2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315657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10297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3285447</v>
      </c>
      <c r="CS38" s="609"/>
      <c r="CT38" s="609"/>
      <c r="CU38" s="609"/>
      <c r="CV38" s="609"/>
      <c r="CW38" s="609"/>
      <c r="CX38" s="609"/>
      <c r="CY38" s="610"/>
      <c r="CZ38" s="611">
        <v>6.9</v>
      </c>
      <c r="DA38" s="623"/>
      <c r="DB38" s="623"/>
      <c r="DC38" s="624"/>
      <c r="DD38" s="614">
        <v>2723680</v>
      </c>
      <c r="DE38" s="609"/>
      <c r="DF38" s="609"/>
      <c r="DG38" s="609"/>
      <c r="DH38" s="609"/>
      <c r="DI38" s="609"/>
      <c r="DJ38" s="609"/>
      <c r="DK38" s="610"/>
      <c r="DL38" s="614">
        <v>2464389</v>
      </c>
      <c r="DM38" s="609"/>
      <c r="DN38" s="609"/>
      <c r="DO38" s="609"/>
      <c r="DP38" s="609"/>
      <c r="DQ38" s="609"/>
      <c r="DR38" s="609"/>
      <c r="DS38" s="609"/>
      <c r="DT38" s="609"/>
      <c r="DU38" s="609"/>
      <c r="DV38" s="610"/>
      <c r="DW38" s="611">
        <v>10</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14824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1689079</v>
      </c>
      <c r="CS39" s="621"/>
      <c r="CT39" s="621"/>
      <c r="CU39" s="621"/>
      <c r="CV39" s="621"/>
      <c r="CW39" s="621"/>
      <c r="CX39" s="621"/>
      <c r="CY39" s="622"/>
      <c r="CZ39" s="611">
        <v>3.6</v>
      </c>
      <c r="DA39" s="623"/>
      <c r="DB39" s="623"/>
      <c r="DC39" s="624"/>
      <c r="DD39" s="614">
        <v>1159383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231335</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1461276</v>
      </c>
      <c r="CS40" s="609"/>
      <c r="CT40" s="609"/>
      <c r="CU40" s="609"/>
      <c r="CV40" s="609"/>
      <c r="CW40" s="609"/>
      <c r="CX40" s="609"/>
      <c r="CY40" s="610"/>
      <c r="CZ40" s="611">
        <v>3.1</v>
      </c>
      <c r="DA40" s="623"/>
      <c r="DB40" s="623"/>
      <c r="DC40" s="624"/>
      <c r="DD40" s="614">
        <v>60717</v>
      </c>
      <c r="DE40" s="609"/>
      <c r="DF40" s="609"/>
      <c r="DG40" s="609"/>
      <c r="DH40" s="609"/>
      <c r="DI40" s="609"/>
      <c r="DJ40" s="609"/>
      <c r="DK40" s="610"/>
      <c r="DL40" s="614">
        <v>53581</v>
      </c>
      <c r="DM40" s="609"/>
      <c r="DN40" s="609"/>
      <c r="DO40" s="609"/>
      <c r="DP40" s="609"/>
      <c r="DQ40" s="609"/>
      <c r="DR40" s="609"/>
      <c r="DS40" s="609"/>
      <c r="DT40" s="609"/>
      <c r="DU40" s="609"/>
      <c r="DV40" s="610"/>
      <c r="DW40" s="611">
        <v>0.2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50830219</v>
      </c>
      <c r="S41" s="633"/>
      <c r="T41" s="633"/>
      <c r="U41" s="633"/>
      <c r="V41" s="633"/>
      <c r="W41" s="633"/>
      <c r="X41" s="633"/>
      <c r="Y41" s="636"/>
      <c r="Z41" s="637">
        <v>100</v>
      </c>
      <c r="AA41" s="637"/>
      <c r="AB41" s="637"/>
      <c r="AC41" s="637"/>
      <c r="AD41" s="638">
        <v>24397455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753073</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2532374</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408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7493532</v>
      </c>
      <c r="CS42" s="621"/>
      <c r="CT42" s="621"/>
      <c r="CU42" s="621"/>
      <c r="CV42" s="621"/>
      <c r="CW42" s="621"/>
      <c r="CX42" s="621"/>
      <c r="CY42" s="622"/>
      <c r="CZ42" s="611">
        <v>15.8</v>
      </c>
      <c r="DA42" s="623"/>
      <c r="DB42" s="623"/>
      <c r="DC42" s="624"/>
      <c r="DD42" s="614">
        <v>2390844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131845</v>
      </c>
      <c r="CS43" s="621"/>
      <c r="CT43" s="621"/>
      <c r="CU43" s="621"/>
      <c r="CV43" s="621"/>
      <c r="CW43" s="621"/>
      <c r="CX43" s="621"/>
      <c r="CY43" s="622"/>
      <c r="CZ43" s="611">
        <v>0.3</v>
      </c>
      <c r="DA43" s="623"/>
      <c r="DB43" s="623"/>
      <c r="DC43" s="624"/>
      <c r="DD43" s="614">
        <v>131835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7315185</v>
      </c>
      <c r="CS44" s="609"/>
      <c r="CT44" s="609"/>
      <c r="CU44" s="609"/>
      <c r="CV44" s="609"/>
      <c r="CW44" s="609"/>
      <c r="CX44" s="609"/>
      <c r="CY44" s="610"/>
      <c r="CZ44" s="611">
        <v>15.4</v>
      </c>
      <c r="DA44" s="612"/>
      <c r="DB44" s="612"/>
      <c r="DC44" s="613"/>
      <c r="DD44" s="614">
        <v>2324882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2911147</v>
      </c>
      <c r="CS45" s="621"/>
      <c r="CT45" s="621"/>
      <c r="CU45" s="621"/>
      <c r="CV45" s="621"/>
      <c r="CW45" s="621"/>
      <c r="CX45" s="621"/>
      <c r="CY45" s="622"/>
      <c r="CZ45" s="611">
        <v>6.1</v>
      </c>
      <c r="DA45" s="623"/>
      <c r="DB45" s="623"/>
      <c r="DC45" s="624"/>
      <c r="DD45" s="614">
        <v>232327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4185451</v>
      </c>
      <c r="CS46" s="609"/>
      <c r="CT46" s="609"/>
      <c r="CU46" s="609"/>
      <c r="CV46" s="609"/>
      <c r="CW46" s="609"/>
      <c r="CX46" s="609"/>
      <c r="CY46" s="610"/>
      <c r="CZ46" s="611">
        <v>8.8000000000000007</v>
      </c>
      <c r="DA46" s="612"/>
      <c r="DB46" s="612"/>
      <c r="DC46" s="613"/>
      <c r="DD46" s="614">
        <v>2064617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178347</v>
      </c>
      <c r="CS47" s="621"/>
      <c r="CT47" s="621"/>
      <c r="CU47" s="621"/>
      <c r="CV47" s="621"/>
      <c r="CW47" s="621"/>
      <c r="CX47" s="621"/>
      <c r="CY47" s="622"/>
      <c r="CZ47" s="611">
        <v>0.4</v>
      </c>
      <c r="DA47" s="623"/>
      <c r="DB47" s="623"/>
      <c r="DC47" s="624"/>
      <c r="DD47" s="614">
        <v>65962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47490517</v>
      </c>
      <c r="CS49" s="593"/>
      <c r="CT49" s="593"/>
      <c r="CU49" s="593"/>
      <c r="CV49" s="593"/>
      <c r="CW49" s="593"/>
      <c r="CX49" s="593"/>
      <c r="CY49" s="594"/>
      <c r="CZ49" s="595">
        <v>100</v>
      </c>
      <c r="DA49" s="596"/>
      <c r="DB49" s="596"/>
      <c r="DC49" s="597"/>
      <c r="DD49" s="598">
        <v>31031801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k0cC93vTvSABZUC23ldWJSVsVZxmUY3+cFZTRjEinIcZQXn/fNhBhisLlW8FjHB7GEQp84BgnHkslA7nXCiaCw==" saltValue="V2TaANd/3e/x/ckqTrd+r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51247</v>
      </c>
      <c r="R7" s="1090"/>
      <c r="S7" s="1090"/>
      <c r="T7" s="1090"/>
      <c r="U7" s="1090"/>
      <c r="V7" s="1090">
        <v>47909</v>
      </c>
      <c r="W7" s="1090"/>
      <c r="X7" s="1090"/>
      <c r="Y7" s="1090"/>
      <c r="Z7" s="1090"/>
      <c r="AA7" s="1090">
        <v>3339</v>
      </c>
      <c r="AB7" s="1090"/>
      <c r="AC7" s="1090"/>
      <c r="AD7" s="1090"/>
      <c r="AE7" s="1091"/>
      <c r="AF7" s="1092">
        <v>2748</v>
      </c>
      <c r="AG7" s="1093"/>
      <c r="AH7" s="1093"/>
      <c r="AI7" s="1093"/>
      <c r="AJ7" s="1094"/>
      <c r="AK7" s="1095" t="s">
        <v>488</v>
      </c>
      <c r="AL7" s="1096"/>
      <c r="AM7" s="1096"/>
      <c r="AN7" s="1096"/>
      <c r="AO7" s="1096"/>
      <c r="AP7" s="1096">
        <v>44561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562</v>
      </c>
      <c r="BT7" s="1087"/>
      <c r="BU7" s="1087"/>
      <c r="BV7" s="1087"/>
      <c r="BW7" s="1087"/>
      <c r="BX7" s="1087"/>
      <c r="BY7" s="1087"/>
      <c r="BZ7" s="1087"/>
      <c r="CA7" s="1087"/>
      <c r="CB7" s="1087"/>
      <c r="CC7" s="1087"/>
      <c r="CD7" s="1087"/>
      <c r="CE7" s="1087"/>
      <c r="CF7" s="1087"/>
      <c r="CG7" s="1099"/>
      <c r="CH7" s="1083" t="s">
        <v>569</v>
      </c>
      <c r="CI7" s="1084"/>
      <c r="CJ7" s="1084"/>
      <c r="CK7" s="1084"/>
      <c r="CL7" s="1085"/>
      <c r="CM7" s="1083">
        <v>302</v>
      </c>
      <c r="CN7" s="1084"/>
      <c r="CO7" s="1084"/>
      <c r="CP7" s="1084"/>
      <c r="CQ7" s="1085"/>
      <c r="CR7" s="1083">
        <v>32</v>
      </c>
      <c r="CS7" s="1084"/>
      <c r="CT7" s="1084"/>
      <c r="CU7" s="1084"/>
      <c r="CV7" s="1085"/>
      <c r="CW7" s="1083" t="s">
        <v>576</v>
      </c>
      <c r="CX7" s="1084"/>
      <c r="CY7" s="1084"/>
      <c r="CZ7" s="1084"/>
      <c r="DA7" s="1085"/>
      <c r="DB7" s="1083" t="s">
        <v>576</v>
      </c>
      <c r="DC7" s="1084"/>
      <c r="DD7" s="1084"/>
      <c r="DE7" s="1084"/>
      <c r="DF7" s="1085"/>
      <c r="DG7" s="1083" t="s">
        <v>576</v>
      </c>
      <c r="DH7" s="1084"/>
      <c r="DI7" s="1084"/>
      <c r="DJ7" s="1084"/>
      <c r="DK7" s="1085"/>
      <c r="DL7" s="1083" t="s">
        <v>576</v>
      </c>
      <c r="DM7" s="1084"/>
      <c r="DN7" s="1084"/>
      <c r="DO7" s="1084"/>
      <c r="DP7" s="1085"/>
      <c r="DQ7" s="1083" t="s">
        <v>576</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59</v>
      </c>
      <c r="R8" s="1026"/>
      <c r="S8" s="1026"/>
      <c r="T8" s="1026"/>
      <c r="U8" s="1026"/>
      <c r="V8" s="1026">
        <v>59</v>
      </c>
      <c r="W8" s="1026"/>
      <c r="X8" s="1026"/>
      <c r="Y8" s="1026"/>
      <c r="Z8" s="1026"/>
      <c r="AA8" s="1026">
        <v>0</v>
      </c>
      <c r="AB8" s="1026"/>
      <c r="AC8" s="1026"/>
      <c r="AD8" s="1026"/>
      <c r="AE8" s="1027"/>
      <c r="AF8" s="1022" t="s">
        <v>122</v>
      </c>
      <c r="AG8" s="1023"/>
      <c r="AH8" s="1023"/>
      <c r="AI8" s="1023"/>
      <c r="AJ8" s="1024"/>
      <c r="AK8" s="1067" t="s">
        <v>488</v>
      </c>
      <c r="AL8" s="1068"/>
      <c r="AM8" s="1068"/>
      <c r="AN8" s="1068"/>
      <c r="AO8" s="1068"/>
      <c r="AP8" s="1068" t="s">
        <v>488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563</v>
      </c>
      <c r="BT8" s="980"/>
      <c r="BU8" s="980"/>
      <c r="BV8" s="980"/>
      <c r="BW8" s="980"/>
      <c r="BX8" s="980"/>
      <c r="BY8" s="980"/>
      <c r="BZ8" s="980"/>
      <c r="CA8" s="980"/>
      <c r="CB8" s="980"/>
      <c r="CC8" s="980"/>
      <c r="CD8" s="980"/>
      <c r="CE8" s="980"/>
      <c r="CF8" s="980"/>
      <c r="CG8" s="1001"/>
      <c r="CH8" s="976">
        <v>89</v>
      </c>
      <c r="CI8" s="977"/>
      <c r="CJ8" s="977"/>
      <c r="CK8" s="977"/>
      <c r="CL8" s="978"/>
      <c r="CM8" s="976">
        <v>594</v>
      </c>
      <c r="CN8" s="977"/>
      <c r="CO8" s="977"/>
      <c r="CP8" s="977"/>
      <c r="CQ8" s="978"/>
      <c r="CR8" s="976">
        <v>25</v>
      </c>
      <c r="CS8" s="977"/>
      <c r="CT8" s="977"/>
      <c r="CU8" s="977"/>
      <c r="CV8" s="978"/>
      <c r="CW8" s="976" t="s">
        <v>576</v>
      </c>
      <c r="CX8" s="977"/>
      <c r="CY8" s="977"/>
      <c r="CZ8" s="977"/>
      <c r="DA8" s="978"/>
      <c r="DB8" s="976" t="s">
        <v>576</v>
      </c>
      <c r="DC8" s="977"/>
      <c r="DD8" s="977"/>
      <c r="DE8" s="977"/>
      <c r="DF8" s="978"/>
      <c r="DG8" s="976" t="s">
        <v>576</v>
      </c>
      <c r="DH8" s="977"/>
      <c r="DI8" s="977"/>
      <c r="DJ8" s="977"/>
      <c r="DK8" s="978"/>
      <c r="DL8" s="976" t="s">
        <v>576</v>
      </c>
      <c r="DM8" s="977"/>
      <c r="DN8" s="977"/>
      <c r="DO8" s="977"/>
      <c r="DP8" s="978"/>
      <c r="DQ8" s="976" t="s">
        <v>576</v>
      </c>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8</v>
      </c>
      <c r="R9" s="1026"/>
      <c r="S9" s="1026"/>
      <c r="T9" s="1026"/>
      <c r="U9" s="1026"/>
      <c r="V9" s="1026">
        <v>7</v>
      </c>
      <c r="W9" s="1026"/>
      <c r="X9" s="1026"/>
      <c r="Y9" s="1026"/>
      <c r="Z9" s="1026"/>
      <c r="AA9" s="1026">
        <v>1</v>
      </c>
      <c r="AB9" s="1026"/>
      <c r="AC9" s="1026"/>
      <c r="AD9" s="1026"/>
      <c r="AE9" s="1027"/>
      <c r="AF9" s="1022">
        <v>1</v>
      </c>
      <c r="AG9" s="1023"/>
      <c r="AH9" s="1023"/>
      <c r="AI9" s="1023"/>
      <c r="AJ9" s="1024"/>
      <c r="AK9" s="1067" t="s">
        <v>488</v>
      </c>
      <c r="AL9" s="1068"/>
      <c r="AM9" s="1068"/>
      <c r="AN9" s="1068"/>
      <c r="AO9" s="1068"/>
      <c r="AP9" s="1068" t="s">
        <v>488</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t="s">
        <v>575</v>
      </c>
      <c r="BS9" s="979" t="s">
        <v>564</v>
      </c>
      <c r="BT9" s="980"/>
      <c r="BU9" s="980"/>
      <c r="BV9" s="980"/>
      <c r="BW9" s="980"/>
      <c r="BX9" s="980"/>
      <c r="BY9" s="980"/>
      <c r="BZ9" s="980"/>
      <c r="CA9" s="980"/>
      <c r="CB9" s="980"/>
      <c r="CC9" s="980"/>
      <c r="CD9" s="980"/>
      <c r="CE9" s="980"/>
      <c r="CF9" s="980"/>
      <c r="CG9" s="1001"/>
      <c r="CH9" s="976" t="s">
        <v>570</v>
      </c>
      <c r="CI9" s="977"/>
      <c r="CJ9" s="977"/>
      <c r="CK9" s="977"/>
      <c r="CL9" s="978"/>
      <c r="CM9" s="976">
        <v>62</v>
      </c>
      <c r="CN9" s="977"/>
      <c r="CO9" s="977"/>
      <c r="CP9" s="977"/>
      <c r="CQ9" s="978"/>
      <c r="CR9" s="976">
        <v>6</v>
      </c>
      <c r="CS9" s="977"/>
      <c r="CT9" s="977"/>
      <c r="CU9" s="977"/>
      <c r="CV9" s="978"/>
      <c r="CW9" s="976" t="s">
        <v>576</v>
      </c>
      <c r="CX9" s="977"/>
      <c r="CY9" s="977"/>
      <c r="CZ9" s="977"/>
      <c r="DA9" s="978"/>
      <c r="DB9" s="976" t="s">
        <v>576</v>
      </c>
      <c r="DC9" s="977"/>
      <c r="DD9" s="977"/>
      <c r="DE9" s="977"/>
      <c r="DF9" s="978"/>
      <c r="DG9" s="976" t="s">
        <v>576</v>
      </c>
      <c r="DH9" s="977"/>
      <c r="DI9" s="977"/>
      <c r="DJ9" s="977"/>
      <c r="DK9" s="978"/>
      <c r="DL9" s="976" t="s">
        <v>576</v>
      </c>
      <c r="DM9" s="977"/>
      <c r="DN9" s="977"/>
      <c r="DO9" s="977"/>
      <c r="DP9" s="978"/>
      <c r="DQ9" s="976" t="s">
        <v>576</v>
      </c>
      <c r="DR9" s="977"/>
      <c r="DS9" s="977"/>
      <c r="DT9" s="977"/>
      <c r="DU9" s="978"/>
      <c r="DV9" s="979" t="s">
        <v>574</v>
      </c>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565</v>
      </c>
      <c r="BT10" s="980"/>
      <c r="BU10" s="980"/>
      <c r="BV10" s="980"/>
      <c r="BW10" s="980"/>
      <c r="BX10" s="980"/>
      <c r="BY10" s="980"/>
      <c r="BZ10" s="980"/>
      <c r="CA10" s="980"/>
      <c r="CB10" s="980"/>
      <c r="CC10" s="980"/>
      <c r="CD10" s="980"/>
      <c r="CE10" s="980"/>
      <c r="CF10" s="980"/>
      <c r="CG10" s="1001"/>
      <c r="CH10" s="976">
        <v>4</v>
      </c>
      <c r="CI10" s="977"/>
      <c r="CJ10" s="977"/>
      <c r="CK10" s="977"/>
      <c r="CL10" s="978"/>
      <c r="CM10" s="976" t="s">
        <v>571</v>
      </c>
      <c r="CN10" s="977"/>
      <c r="CO10" s="977"/>
      <c r="CP10" s="977"/>
      <c r="CQ10" s="978"/>
      <c r="CR10" s="976">
        <v>33</v>
      </c>
      <c r="CS10" s="977"/>
      <c r="CT10" s="977"/>
      <c r="CU10" s="977"/>
      <c r="CV10" s="978"/>
      <c r="CW10" s="976">
        <v>10</v>
      </c>
      <c r="CX10" s="977"/>
      <c r="CY10" s="977"/>
      <c r="CZ10" s="977"/>
      <c r="DA10" s="978"/>
      <c r="DB10" s="976" t="s">
        <v>576</v>
      </c>
      <c r="DC10" s="977"/>
      <c r="DD10" s="977"/>
      <c r="DE10" s="977"/>
      <c r="DF10" s="978"/>
      <c r="DG10" s="976" t="s">
        <v>576</v>
      </c>
      <c r="DH10" s="977"/>
      <c r="DI10" s="977"/>
      <c r="DJ10" s="977"/>
      <c r="DK10" s="978"/>
      <c r="DL10" s="976" t="s">
        <v>576</v>
      </c>
      <c r="DM10" s="977"/>
      <c r="DN10" s="977"/>
      <c r="DO10" s="977"/>
      <c r="DP10" s="978"/>
      <c r="DQ10" s="976" t="s">
        <v>576</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566</v>
      </c>
      <c r="BT11" s="980"/>
      <c r="BU11" s="980"/>
      <c r="BV11" s="980"/>
      <c r="BW11" s="980"/>
      <c r="BX11" s="980"/>
      <c r="BY11" s="980"/>
      <c r="BZ11" s="980"/>
      <c r="CA11" s="980"/>
      <c r="CB11" s="980"/>
      <c r="CC11" s="980"/>
      <c r="CD11" s="980"/>
      <c r="CE11" s="980"/>
      <c r="CF11" s="980"/>
      <c r="CG11" s="1001"/>
      <c r="CH11" s="976">
        <v>0</v>
      </c>
      <c r="CI11" s="977"/>
      <c r="CJ11" s="977"/>
      <c r="CK11" s="977"/>
      <c r="CL11" s="978"/>
      <c r="CM11" s="976">
        <v>108</v>
      </c>
      <c r="CN11" s="977"/>
      <c r="CO11" s="977"/>
      <c r="CP11" s="977"/>
      <c r="CQ11" s="978"/>
      <c r="CR11" s="976">
        <v>100</v>
      </c>
      <c r="CS11" s="977"/>
      <c r="CT11" s="977"/>
      <c r="CU11" s="977"/>
      <c r="CV11" s="978"/>
      <c r="CW11" s="976">
        <v>6</v>
      </c>
      <c r="CX11" s="977"/>
      <c r="CY11" s="977"/>
      <c r="CZ11" s="977"/>
      <c r="DA11" s="978"/>
      <c r="DB11" s="976" t="s">
        <v>576</v>
      </c>
      <c r="DC11" s="977"/>
      <c r="DD11" s="977"/>
      <c r="DE11" s="977"/>
      <c r="DF11" s="978"/>
      <c r="DG11" s="976" t="s">
        <v>576</v>
      </c>
      <c r="DH11" s="977"/>
      <c r="DI11" s="977"/>
      <c r="DJ11" s="977"/>
      <c r="DK11" s="978"/>
      <c r="DL11" s="976" t="s">
        <v>576</v>
      </c>
      <c r="DM11" s="977"/>
      <c r="DN11" s="977"/>
      <c r="DO11" s="977"/>
      <c r="DP11" s="978"/>
      <c r="DQ11" s="976" t="s">
        <v>576</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567</v>
      </c>
      <c r="BT12" s="980"/>
      <c r="BU12" s="980"/>
      <c r="BV12" s="980"/>
      <c r="BW12" s="980"/>
      <c r="BX12" s="980"/>
      <c r="BY12" s="980"/>
      <c r="BZ12" s="980"/>
      <c r="CA12" s="980"/>
      <c r="CB12" s="980"/>
      <c r="CC12" s="980"/>
      <c r="CD12" s="980"/>
      <c r="CE12" s="980"/>
      <c r="CF12" s="980"/>
      <c r="CG12" s="1001"/>
      <c r="CH12" s="976" t="s">
        <v>572</v>
      </c>
      <c r="CI12" s="977"/>
      <c r="CJ12" s="977"/>
      <c r="CK12" s="977"/>
      <c r="CL12" s="978"/>
      <c r="CM12" s="976" t="s">
        <v>573</v>
      </c>
      <c r="CN12" s="977"/>
      <c r="CO12" s="977"/>
      <c r="CP12" s="977"/>
      <c r="CQ12" s="978"/>
      <c r="CR12" s="976">
        <v>10</v>
      </c>
      <c r="CS12" s="977"/>
      <c r="CT12" s="977"/>
      <c r="CU12" s="977"/>
      <c r="CV12" s="978"/>
      <c r="CW12" s="976" t="s">
        <v>576</v>
      </c>
      <c r="CX12" s="977"/>
      <c r="CY12" s="977"/>
      <c r="CZ12" s="977"/>
      <c r="DA12" s="978"/>
      <c r="DB12" s="976" t="s">
        <v>576</v>
      </c>
      <c r="DC12" s="977"/>
      <c r="DD12" s="977"/>
      <c r="DE12" s="977"/>
      <c r="DF12" s="978"/>
      <c r="DG12" s="976" t="s">
        <v>576</v>
      </c>
      <c r="DH12" s="977"/>
      <c r="DI12" s="977"/>
      <c r="DJ12" s="977"/>
      <c r="DK12" s="978"/>
      <c r="DL12" s="976" t="s">
        <v>576</v>
      </c>
      <c r="DM12" s="977"/>
      <c r="DN12" s="977"/>
      <c r="DO12" s="977"/>
      <c r="DP12" s="978"/>
      <c r="DQ12" s="976" t="s">
        <v>576</v>
      </c>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568</v>
      </c>
      <c r="BT13" s="980"/>
      <c r="BU13" s="980"/>
      <c r="BV13" s="980"/>
      <c r="BW13" s="980"/>
      <c r="BX13" s="980"/>
      <c r="BY13" s="980"/>
      <c r="BZ13" s="980"/>
      <c r="CA13" s="980"/>
      <c r="CB13" s="980"/>
      <c r="CC13" s="980"/>
      <c r="CD13" s="980"/>
      <c r="CE13" s="980"/>
      <c r="CF13" s="980"/>
      <c r="CG13" s="1001"/>
      <c r="CH13" s="976">
        <v>25</v>
      </c>
      <c r="CI13" s="977"/>
      <c r="CJ13" s="977"/>
      <c r="CK13" s="977"/>
      <c r="CL13" s="978"/>
      <c r="CM13" s="976">
        <v>45</v>
      </c>
      <c r="CN13" s="977"/>
      <c r="CO13" s="977"/>
      <c r="CP13" s="977"/>
      <c r="CQ13" s="978"/>
      <c r="CR13" s="976">
        <v>20</v>
      </c>
      <c r="CS13" s="977"/>
      <c r="CT13" s="977"/>
      <c r="CU13" s="977"/>
      <c r="CV13" s="978"/>
      <c r="CW13" s="976" t="s">
        <v>576</v>
      </c>
      <c r="CX13" s="977"/>
      <c r="CY13" s="977"/>
      <c r="CZ13" s="977"/>
      <c r="DA13" s="978"/>
      <c r="DB13" s="976" t="s">
        <v>576</v>
      </c>
      <c r="DC13" s="977"/>
      <c r="DD13" s="977"/>
      <c r="DE13" s="977"/>
      <c r="DF13" s="978"/>
      <c r="DG13" s="976" t="s">
        <v>576</v>
      </c>
      <c r="DH13" s="977"/>
      <c r="DI13" s="977"/>
      <c r="DJ13" s="977"/>
      <c r="DK13" s="978"/>
      <c r="DL13" s="976" t="s">
        <v>576</v>
      </c>
      <c r="DM13" s="977"/>
      <c r="DN13" s="977"/>
      <c r="DO13" s="977"/>
      <c r="DP13" s="978"/>
      <c r="DQ13" s="976" t="s">
        <v>576</v>
      </c>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50830</v>
      </c>
      <c r="R23" s="1048"/>
      <c r="S23" s="1048"/>
      <c r="T23" s="1048"/>
      <c r="U23" s="1048"/>
      <c r="V23" s="1048">
        <v>47491</v>
      </c>
      <c r="W23" s="1048"/>
      <c r="X23" s="1048"/>
      <c r="Y23" s="1048"/>
      <c r="Z23" s="1048"/>
      <c r="AA23" s="1048">
        <v>3340</v>
      </c>
      <c r="AB23" s="1048"/>
      <c r="AC23" s="1048"/>
      <c r="AD23" s="1048"/>
      <c r="AE23" s="1055"/>
      <c r="AF23" s="1056">
        <v>2749</v>
      </c>
      <c r="AG23" s="1048"/>
      <c r="AH23" s="1048"/>
      <c r="AI23" s="1048"/>
      <c r="AJ23" s="1057"/>
      <c r="AK23" s="1058"/>
      <c r="AL23" s="1059"/>
      <c r="AM23" s="1059"/>
      <c r="AN23" s="1059"/>
      <c r="AO23" s="1059"/>
      <c r="AP23" s="1048">
        <v>44561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8518</v>
      </c>
      <c r="R28" s="1038"/>
      <c r="S28" s="1038"/>
      <c r="T28" s="1038"/>
      <c r="U28" s="1038"/>
      <c r="V28" s="1038">
        <v>8376</v>
      </c>
      <c r="W28" s="1038"/>
      <c r="X28" s="1038"/>
      <c r="Y28" s="1038"/>
      <c r="Z28" s="1038"/>
      <c r="AA28" s="1038">
        <v>142</v>
      </c>
      <c r="AB28" s="1038"/>
      <c r="AC28" s="1038"/>
      <c r="AD28" s="1038"/>
      <c r="AE28" s="1039"/>
      <c r="AF28" s="1040">
        <v>142</v>
      </c>
      <c r="AG28" s="1038"/>
      <c r="AH28" s="1038"/>
      <c r="AI28" s="1038"/>
      <c r="AJ28" s="1041"/>
      <c r="AK28" s="1029">
        <v>839</v>
      </c>
      <c r="AL28" s="1030"/>
      <c r="AM28" s="1030"/>
      <c r="AN28" s="1030"/>
      <c r="AO28" s="1030"/>
      <c r="AP28" s="1030" t="s">
        <v>488</v>
      </c>
      <c r="AQ28" s="1030"/>
      <c r="AR28" s="1030"/>
      <c r="AS28" s="1030"/>
      <c r="AT28" s="1030"/>
      <c r="AU28" s="1030" t="s">
        <v>488</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320</v>
      </c>
      <c r="R29" s="1026"/>
      <c r="S29" s="1026"/>
      <c r="T29" s="1026"/>
      <c r="U29" s="1026"/>
      <c r="V29" s="1026">
        <v>320</v>
      </c>
      <c r="W29" s="1026"/>
      <c r="X29" s="1026"/>
      <c r="Y29" s="1026"/>
      <c r="Z29" s="1026"/>
      <c r="AA29" s="1026">
        <v>0</v>
      </c>
      <c r="AB29" s="1026"/>
      <c r="AC29" s="1026"/>
      <c r="AD29" s="1026"/>
      <c r="AE29" s="1027"/>
      <c r="AF29" s="1022">
        <v>0</v>
      </c>
      <c r="AG29" s="1023"/>
      <c r="AH29" s="1023"/>
      <c r="AI29" s="1023"/>
      <c r="AJ29" s="1024"/>
      <c r="AK29" s="967">
        <v>199</v>
      </c>
      <c r="AL29" s="958"/>
      <c r="AM29" s="958"/>
      <c r="AN29" s="958"/>
      <c r="AO29" s="958"/>
      <c r="AP29" s="958" t="s">
        <v>488</v>
      </c>
      <c r="AQ29" s="958"/>
      <c r="AR29" s="958"/>
      <c r="AS29" s="958"/>
      <c r="AT29" s="958"/>
      <c r="AU29" s="958" t="s">
        <v>488</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9479</v>
      </c>
      <c r="R30" s="1026"/>
      <c r="S30" s="1026"/>
      <c r="T30" s="1026"/>
      <c r="U30" s="1026"/>
      <c r="V30" s="1026">
        <v>9164</v>
      </c>
      <c r="W30" s="1026"/>
      <c r="X30" s="1026"/>
      <c r="Y30" s="1026"/>
      <c r="Z30" s="1026"/>
      <c r="AA30" s="1026">
        <v>314</v>
      </c>
      <c r="AB30" s="1026"/>
      <c r="AC30" s="1026"/>
      <c r="AD30" s="1026"/>
      <c r="AE30" s="1027"/>
      <c r="AF30" s="1022">
        <v>314</v>
      </c>
      <c r="AG30" s="1023"/>
      <c r="AH30" s="1023"/>
      <c r="AI30" s="1023"/>
      <c r="AJ30" s="1024"/>
      <c r="AK30" s="967">
        <v>1356</v>
      </c>
      <c r="AL30" s="958"/>
      <c r="AM30" s="958"/>
      <c r="AN30" s="958"/>
      <c r="AO30" s="958"/>
      <c r="AP30" s="958" t="s">
        <v>488</v>
      </c>
      <c r="AQ30" s="958"/>
      <c r="AR30" s="958"/>
      <c r="AS30" s="958"/>
      <c r="AT30" s="958"/>
      <c r="AU30" s="958" t="s">
        <v>488</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1071</v>
      </c>
      <c r="R31" s="1026"/>
      <c r="S31" s="1026"/>
      <c r="T31" s="1026"/>
      <c r="U31" s="1026"/>
      <c r="V31" s="1026">
        <v>1046</v>
      </c>
      <c r="W31" s="1026"/>
      <c r="X31" s="1026"/>
      <c r="Y31" s="1026"/>
      <c r="Z31" s="1026"/>
      <c r="AA31" s="1026">
        <v>25</v>
      </c>
      <c r="AB31" s="1026"/>
      <c r="AC31" s="1026"/>
      <c r="AD31" s="1026"/>
      <c r="AE31" s="1027"/>
      <c r="AF31" s="1022">
        <v>25</v>
      </c>
      <c r="AG31" s="1023"/>
      <c r="AH31" s="1023"/>
      <c r="AI31" s="1023"/>
      <c r="AJ31" s="1024"/>
      <c r="AK31" s="967">
        <v>244</v>
      </c>
      <c r="AL31" s="958"/>
      <c r="AM31" s="958"/>
      <c r="AN31" s="958"/>
      <c r="AO31" s="958"/>
      <c r="AP31" s="958" t="s">
        <v>488</v>
      </c>
      <c r="AQ31" s="958"/>
      <c r="AR31" s="958"/>
      <c r="AS31" s="958"/>
      <c r="AT31" s="958"/>
      <c r="AU31" s="958" t="s">
        <v>488</v>
      </c>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2724</v>
      </c>
      <c r="R32" s="1026"/>
      <c r="S32" s="1026"/>
      <c r="T32" s="1026"/>
      <c r="U32" s="1026"/>
      <c r="V32" s="1026">
        <v>2842</v>
      </c>
      <c r="W32" s="1026"/>
      <c r="X32" s="1026"/>
      <c r="Y32" s="1026"/>
      <c r="Z32" s="1026"/>
      <c r="AA32" s="1026">
        <v>-118</v>
      </c>
      <c r="AB32" s="1026"/>
      <c r="AC32" s="1026"/>
      <c r="AD32" s="1026"/>
      <c r="AE32" s="1027"/>
      <c r="AF32" s="1022">
        <v>2623</v>
      </c>
      <c r="AG32" s="1023"/>
      <c r="AH32" s="1023"/>
      <c r="AI32" s="1023"/>
      <c r="AJ32" s="1024"/>
      <c r="AK32" s="967">
        <v>316</v>
      </c>
      <c r="AL32" s="958"/>
      <c r="AM32" s="958"/>
      <c r="AN32" s="958"/>
      <c r="AO32" s="958"/>
      <c r="AP32" s="958">
        <v>15238</v>
      </c>
      <c r="AQ32" s="958"/>
      <c r="AR32" s="958"/>
      <c r="AS32" s="958"/>
      <c r="AT32" s="958"/>
      <c r="AU32" s="958">
        <v>427</v>
      </c>
      <c r="AV32" s="958"/>
      <c r="AW32" s="958"/>
      <c r="AX32" s="958"/>
      <c r="AY32" s="958"/>
      <c r="AZ32" s="1028"/>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4690</v>
      </c>
      <c r="R33" s="1026"/>
      <c r="S33" s="1026"/>
      <c r="T33" s="1026"/>
      <c r="U33" s="1026"/>
      <c r="V33" s="1026">
        <v>4513</v>
      </c>
      <c r="W33" s="1026"/>
      <c r="X33" s="1026"/>
      <c r="Y33" s="1026"/>
      <c r="Z33" s="1026"/>
      <c r="AA33" s="1026">
        <f>Q33-V33</f>
        <v>177</v>
      </c>
      <c r="AB33" s="1026"/>
      <c r="AC33" s="1026"/>
      <c r="AD33" s="1026"/>
      <c r="AE33" s="1027"/>
      <c r="AF33" s="1022">
        <v>1398</v>
      </c>
      <c r="AG33" s="1023"/>
      <c r="AH33" s="1023"/>
      <c r="AI33" s="1023"/>
      <c r="AJ33" s="1024"/>
      <c r="AK33" s="967">
        <v>1811</v>
      </c>
      <c r="AL33" s="958"/>
      <c r="AM33" s="958"/>
      <c r="AN33" s="958"/>
      <c r="AO33" s="958"/>
      <c r="AP33" s="958">
        <v>22507</v>
      </c>
      <c r="AQ33" s="958"/>
      <c r="AR33" s="958"/>
      <c r="AS33" s="958"/>
      <c r="AT33" s="958"/>
      <c r="AU33" s="958">
        <v>16283</v>
      </c>
      <c r="AV33" s="958"/>
      <c r="AW33" s="958"/>
      <c r="AX33" s="958"/>
      <c r="AY33" s="958"/>
      <c r="AZ33" s="1028"/>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4502</v>
      </c>
      <c r="AG63" s="946"/>
      <c r="AH63" s="946"/>
      <c r="AI63" s="946"/>
      <c r="AJ63" s="1009"/>
      <c r="AK63" s="1010"/>
      <c r="AL63" s="950"/>
      <c r="AM63" s="950"/>
      <c r="AN63" s="950"/>
      <c r="AO63" s="950"/>
      <c r="AP63" s="946">
        <v>37745</v>
      </c>
      <c r="AQ63" s="946"/>
      <c r="AR63" s="946"/>
      <c r="AS63" s="946"/>
      <c r="AT63" s="946"/>
      <c r="AU63" s="946">
        <v>16710</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548</v>
      </c>
      <c r="C68" s="973"/>
      <c r="D68" s="973"/>
      <c r="E68" s="973"/>
      <c r="F68" s="973"/>
      <c r="G68" s="973"/>
      <c r="H68" s="973"/>
      <c r="I68" s="973"/>
      <c r="J68" s="973"/>
      <c r="K68" s="973"/>
      <c r="L68" s="973"/>
      <c r="M68" s="973"/>
      <c r="N68" s="973"/>
      <c r="O68" s="973"/>
      <c r="P68" s="974"/>
      <c r="Q68" s="975">
        <v>722</v>
      </c>
      <c r="R68" s="969"/>
      <c r="S68" s="969"/>
      <c r="T68" s="969"/>
      <c r="U68" s="969"/>
      <c r="V68" s="969">
        <v>641</v>
      </c>
      <c r="W68" s="969"/>
      <c r="X68" s="969"/>
      <c r="Y68" s="969"/>
      <c r="Z68" s="969"/>
      <c r="AA68" s="969">
        <v>81</v>
      </c>
      <c r="AB68" s="969"/>
      <c r="AC68" s="969"/>
      <c r="AD68" s="969"/>
      <c r="AE68" s="969"/>
      <c r="AF68" s="969">
        <v>81</v>
      </c>
      <c r="AG68" s="969"/>
      <c r="AH68" s="969"/>
      <c r="AI68" s="969"/>
      <c r="AJ68" s="969"/>
      <c r="AK68" s="969">
        <v>128</v>
      </c>
      <c r="AL68" s="969"/>
      <c r="AM68" s="969"/>
      <c r="AN68" s="969"/>
      <c r="AO68" s="969"/>
      <c r="AP68" s="969" t="s">
        <v>488</v>
      </c>
      <c r="AQ68" s="969"/>
      <c r="AR68" s="969"/>
      <c r="AS68" s="969"/>
      <c r="AT68" s="969"/>
      <c r="AU68" s="969" t="s">
        <v>488</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549</v>
      </c>
      <c r="C69" s="962"/>
      <c r="D69" s="962"/>
      <c r="E69" s="962"/>
      <c r="F69" s="962"/>
      <c r="G69" s="962"/>
      <c r="H69" s="962"/>
      <c r="I69" s="962"/>
      <c r="J69" s="962"/>
      <c r="K69" s="962"/>
      <c r="L69" s="962"/>
      <c r="M69" s="962"/>
      <c r="N69" s="962"/>
      <c r="O69" s="962"/>
      <c r="P69" s="963"/>
      <c r="Q69" s="964">
        <v>5892</v>
      </c>
      <c r="R69" s="958"/>
      <c r="S69" s="958"/>
      <c r="T69" s="958"/>
      <c r="U69" s="958"/>
      <c r="V69" s="958">
        <v>5654</v>
      </c>
      <c r="W69" s="958"/>
      <c r="X69" s="958"/>
      <c r="Y69" s="958"/>
      <c r="Z69" s="958"/>
      <c r="AA69" s="958">
        <v>238</v>
      </c>
      <c r="AB69" s="958"/>
      <c r="AC69" s="958"/>
      <c r="AD69" s="958"/>
      <c r="AE69" s="958"/>
      <c r="AF69" s="958">
        <v>238</v>
      </c>
      <c r="AG69" s="958"/>
      <c r="AH69" s="958"/>
      <c r="AI69" s="958"/>
      <c r="AJ69" s="958"/>
      <c r="AK69" s="958" t="s">
        <v>488</v>
      </c>
      <c r="AL69" s="958"/>
      <c r="AM69" s="958"/>
      <c r="AN69" s="958"/>
      <c r="AO69" s="958"/>
      <c r="AP69" s="958" t="s">
        <v>488</v>
      </c>
      <c r="AQ69" s="958"/>
      <c r="AR69" s="958"/>
      <c r="AS69" s="958"/>
      <c r="AT69" s="958"/>
      <c r="AU69" s="958" t="s">
        <v>488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550</v>
      </c>
      <c r="C70" s="962"/>
      <c r="D70" s="962"/>
      <c r="E70" s="962"/>
      <c r="F70" s="962"/>
      <c r="G70" s="962"/>
      <c r="H70" s="962"/>
      <c r="I70" s="962"/>
      <c r="J70" s="962"/>
      <c r="K70" s="962"/>
      <c r="L70" s="962"/>
      <c r="M70" s="962"/>
      <c r="N70" s="962"/>
      <c r="O70" s="962"/>
      <c r="P70" s="963"/>
      <c r="Q70" s="964">
        <v>1726</v>
      </c>
      <c r="R70" s="958"/>
      <c r="S70" s="958"/>
      <c r="T70" s="958"/>
      <c r="U70" s="958"/>
      <c r="V70" s="958">
        <v>1722</v>
      </c>
      <c r="W70" s="958"/>
      <c r="X70" s="958"/>
      <c r="Y70" s="958"/>
      <c r="Z70" s="958"/>
      <c r="AA70" s="958">
        <v>3</v>
      </c>
      <c r="AB70" s="958"/>
      <c r="AC70" s="958"/>
      <c r="AD70" s="958"/>
      <c r="AE70" s="958"/>
      <c r="AF70" s="958">
        <v>3</v>
      </c>
      <c r="AG70" s="958"/>
      <c r="AH70" s="958"/>
      <c r="AI70" s="958"/>
      <c r="AJ70" s="958"/>
      <c r="AK70" s="958">
        <v>38</v>
      </c>
      <c r="AL70" s="958"/>
      <c r="AM70" s="958"/>
      <c r="AN70" s="958"/>
      <c r="AO70" s="958"/>
      <c r="AP70" s="958" t="s">
        <v>488</v>
      </c>
      <c r="AQ70" s="958"/>
      <c r="AR70" s="958"/>
      <c r="AS70" s="958"/>
      <c r="AT70" s="958"/>
      <c r="AU70" s="958" t="s">
        <v>488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551</v>
      </c>
      <c r="C71" s="962"/>
      <c r="D71" s="962"/>
      <c r="E71" s="962"/>
      <c r="F71" s="962"/>
      <c r="G71" s="962"/>
      <c r="H71" s="962"/>
      <c r="I71" s="962"/>
      <c r="J71" s="962"/>
      <c r="K71" s="962"/>
      <c r="L71" s="962"/>
      <c r="M71" s="962"/>
      <c r="N71" s="962"/>
      <c r="O71" s="962"/>
      <c r="P71" s="963"/>
      <c r="Q71" s="964">
        <v>3</v>
      </c>
      <c r="R71" s="958"/>
      <c r="S71" s="958"/>
      <c r="T71" s="958"/>
      <c r="U71" s="958"/>
      <c r="V71" s="958">
        <v>3</v>
      </c>
      <c r="W71" s="958"/>
      <c r="X71" s="958"/>
      <c r="Y71" s="958"/>
      <c r="Z71" s="958"/>
      <c r="AA71" s="958">
        <v>0</v>
      </c>
      <c r="AB71" s="958"/>
      <c r="AC71" s="958"/>
      <c r="AD71" s="958"/>
      <c r="AE71" s="958"/>
      <c r="AF71" s="958">
        <v>0</v>
      </c>
      <c r="AG71" s="958"/>
      <c r="AH71" s="958"/>
      <c r="AI71" s="958"/>
      <c r="AJ71" s="958"/>
      <c r="AK71" s="958" t="s">
        <v>488</v>
      </c>
      <c r="AL71" s="958"/>
      <c r="AM71" s="958"/>
      <c r="AN71" s="958"/>
      <c r="AO71" s="958"/>
      <c r="AP71" s="958" t="s">
        <v>488</v>
      </c>
      <c r="AQ71" s="958"/>
      <c r="AR71" s="958"/>
      <c r="AS71" s="958"/>
      <c r="AT71" s="958"/>
      <c r="AU71" s="958" t="s">
        <v>488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552</v>
      </c>
      <c r="C72" s="962"/>
      <c r="D72" s="962"/>
      <c r="E72" s="962"/>
      <c r="F72" s="962"/>
      <c r="G72" s="962"/>
      <c r="H72" s="962"/>
      <c r="I72" s="962"/>
      <c r="J72" s="962"/>
      <c r="K72" s="962"/>
      <c r="L72" s="962"/>
      <c r="M72" s="962"/>
      <c r="N72" s="962"/>
      <c r="O72" s="962"/>
      <c r="P72" s="963"/>
      <c r="Q72" s="964">
        <v>12</v>
      </c>
      <c r="R72" s="958"/>
      <c r="S72" s="958"/>
      <c r="T72" s="958"/>
      <c r="U72" s="958"/>
      <c r="V72" s="958">
        <v>11</v>
      </c>
      <c r="W72" s="958"/>
      <c r="X72" s="958"/>
      <c r="Y72" s="958"/>
      <c r="Z72" s="958"/>
      <c r="AA72" s="958">
        <v>1</v>
      </c>
      <c r="AB72" s="958"/>
      <c r="AC72" s="958"/>
      <c r="AD72" s="958"/>
      <c r="AE72" s="958"/>
      <c r="AF72" s="958">
        <v>1</v>
      </c>
      <c r="AG72" s="958"/>
      <c r="AH72" s="958"/>
      <c r="AI72" s="958"/>
      <c r="AJ72" s="958"/>
      <c r="AK72" s="958" t="s">
        <v>488</v>
      </c>
      <c r="AL72" s="958"/>
      <c r="AM72" s="958"/>
      <c r="AN72" s="958"/>
      <c r="AO72" s="958"/>
      <c r="AP72" s="958" t="s">
        <v>488</v>
      </c>
      <c r="AQ72" s="958"/>
      <c r="AR72" s="958"/>
      <c r="AS72" s="958"/>
      <c r="AT72" s="958"/>
      <c r="AU72" s="958" t="s">
        <v>488</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553</v>
      </c>
      <c r="C73" s="962"/>
      <c r="D73" s="962"/>
      <c r="E73" s="962"/>
      <c r="F73" s="962"/>
      <c r="G73" s="962"/>
      <c r="H73" s="962"/>
      <c r="I73" s="962"/>
      <c r="J73" s="962"/>
      <c r="K73" s="962"/>
      <c r="L73" s="962"/>
      <c r="M73" s="962"/>
      <c r="N73" s="962"/>
      <c r="O73" s="962"/>
      <c r="P73" s="963"/>
      <c r="Q73" s="964">
        <v>846</v>
      </c>
      <c r="R73" s="958"/>
      <c r="S73" s="958"/>
      <c r="T73" s="958"/>
      <c r="U73" s="958"/>
      <c r="V73" s="958">
        <v>789</v>
      </c>
      <c r="W73" s="958"/>
      <c r="X73" s="958"/>
      <c r="Y73" s="958"/>
      <c r="Z73" s="958"/>
      <c r="AA73" s="958">
        <v>57</v>
      </c>
      <c r="AB73" s="958"/>
      <c r="AC73" s="958"/>
      <c r="AD73" s="958"/>
      <c r="AE73" s="958"/>
      <c r="AF73" s="958">
        <v>57</v>
      </c>
      <c r="AG73" s="958"/>
      <c r="AH73" s="958"/>
      <c r="AI73" s="958"/>
      <c r="AJ73" s="958"/>
      <c r="AK73" s="958">
        <v>374</v>
      </c>
      <c r="AL73" s="958"/>
      <c r="AM73" s="958"/>
      <c r="AN73" s="958"/>
      <c r="AO73" s="958"/>
      <c r="AP73" s="958" t="s">
        <v>488</v>
      </c>
      <c r="AQ73" s="958"/>
      <c r="AR73" s="958"/>
      <c r="AS73" s="958"/>
      <c r="AT73" s="958"/>
      <c r="AU73" s="958" t="s">
        <v>488</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554</v>
      </c>
      <c r="C74" s="962"/>
      <c r="D74" s="962"/>
      <c r="E74" s="962"/>
      <c r="F74" s="962"/>
      <c r="G74" s="962"/>
      <c r="H74" s="962"/>
      <c r="I74" s="962"/>
      <c r="J74" s="962"/>
      <c r="K74" s="962"/>
      <c r="L74" s="962"/>
      <c r="M74" s="962"/>
      <c r="N74" s="962"/>
      <c r="O74" s="962"/>
      <c r="P74" s="963"/>
      <c r="Q74" s="964">
        <v>1238</v>
      </c>
      <c r="R74" s="958"/>
      <c r="S74" s="958"/>
      <c r="T74" s="958"/>
      <c r="U74" s="958"/>
      <c r="V74" s="958">
        <v>1143</v>
      </c>
      <c r="W74" s="958"/>
      <c r="X74" s="958"/>
      <c r="Y74" s="958"/>
      <c r="Z74" s="958"/>
      <c r="AA74" s="958">
        <v>95</v>
      </c>
      <c r="AB74" s="958"/>
      <c r="AC74" s="958"/>
      <c r="AD74" s="958"/>
      <c r="AE74" s="958"/>
      <c r="AF74" s="958">
        <v>95</v>
      </c>
      <c r="AG74" s="958"/>
      <c r="AH74" s="958"/>
      <c r="AI74" s="958"/>
      <c r="AJ74" s="958"/>
      <c r="AK74" s="958" t="s">
        <v>488</v>
      </c>
      <c r="AL74" s="958"/>
      <c r="AM74" s="958"/>
      <c r="AN74" s="958"/>
      <c r="AO74" s="958"/>
      <c r="AP74" s="958" t="s">
        <v>488</v>
      </c>
      <c r="AQ74" s="958"/>
      <c r="AR74" s="958"/>
      <c r="AS74" s="958"/>
      <c r="AT74" s="958"/>
      <c r="AU74" s="958" t="s">
        <v>488</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555</v>
      </c>
      <c r="C75" s="962"/>
      <c r="D75" s="962"/>
      <c r="E75" s="962"/>
      <c r="F75" s="962"/>
      <c r="G75" s="962"/>
      <c r="H75" s="962"/>
      <c r="I75" s="962"/>
      <c r="J75" s="962"/>
      <c r="K75" s="962"/>
      <c r="L75" s="962"/>
      <c r="M75" s="962"/>
      <c r="N75" s="962"/>
      <c r="O75" s="962"/>
      <c r="P75" s="963"/>
      <c r="Q75" s="965">
        <v>286479</v>
      </c>
      <c r="R75" s="966"/>
      <c r="S75" s="966"/>
      <c r="T75" s="966"/>
      <c r="U75" s="967"/>
      <c r="V75" s="968">
        <v>283821</v>
      </c>
      <c r="W75" s="966"/>
      <c r="X75" s="966"/>
      <c r="Y75" s="966"/>
      <c r="Z75" s="967"/>
      <c r="AA75" s="968">
        <v>2657</v>
      </c>
      <c r="AB75" s="966"/>
      <c r="AC75" s="966"/>
      <c r="AD75" s="966"/>
      <c r="AE75" s="967"/>
      <c r="AF75" s="968">
        <v>2657</v>
      </c>
      <c r="AG75" s="966"/>
      <c r="AH75" s="966"/>
      <c r="AI75" s="966"/>
      <c r="AJ75" s="967"/>
      <c r="AK75" s="968">
        <v>1846</v>
      </c>
      <c r="AL75" s="966"/>
      <c r="AM75" s="966"/>
      <c r="AN75" s="966"/>
      <c r="AO75" s="967"/>
      <c r="AP75" s="968" t="s">
        <v>488</v>
      </c>
      <c r="AQ75" s="966"/>
      <c r="AR75" s="966"/>
      <c r="AS75" s="966"/>
      <c r="AT75" s="967"/>
      <c r="AU75" s="968" t="s">
        <v>488</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3132</v>
      </c>
      <c r="AG88" s="946"/>
      <c r="AH88" s="946"/>
      <c r="AI88" s="946"/>
      <c r="AJ88" s="946"/>
      <c r="AK88" s="950"/>
      <c r="AL88" s="950"/>
      <c r="AM88" s="950"/>
      <c r="AN88" s="950"/>
      <c r="AO88" s="950"/>
      <c r="AP88" s="946" t="s">
        <v>576</v>
      </c>
      <c r="AQ88" s="946"/>
      <c r="AR88" s="946"/>
      <c r="AS88" s="946"/>
      <c r="AT88" s="946"/>
      <c r="AU88" s="946" t="s">
        <v>576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226</v>
      </c>
      <c r="CS102" s="940"/>
      <c r="CT102" s="940"/>
      <c r="CU102" s="940"/>
      <c r="CV102" s="941"/>
      <c r="CW102" s="939">
        <v>16</v>
      </c>
      <c r="CX102" s="940"/>
      <c r="CY102" s="940"/>
      <c r="CZ102" s="940"/>
      <c r="DA102" s="941"/>
      <c r="DB102" s="939" t="s">
        <v>576</v>
      </c>
      <c r="DC102" s="940"/>
      <c r="DD102" s="940"/>
      <c r="DE102" s="940"/>
      <c r="DF102" s="941"/>
      <c r="DG102" s="939" t="s">
        <v>576</v>
      </c>
      <c r="DH102" s="940"/>
      <c r="DI102" s="940"/>
      <c r="DJ102" s="940"/>
      <c r="DK102" s="941"/>
      <c r="DL102" s="939" t="s">
        <v>576</v>
      </c>
      <c r="DM102" s="940"/>
      <c r="DN102" s="940"/>
      <c r="DO102" s="940"/>
      <c r="DP102" s="941"/>
      <c r="DQ102" s="939" t="s">
        <v>576</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2">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4616726</v>
      </c>
      <c r="AB110" s="876"/>
      <c r="AC110" s="876"/>
      <c r="AD110" s="876"/>
      <c r="AE110" s="877"/>
      <c r="AF110" s="878">
        <v>4787341</v>
      </c>
      <c r="AG110" s="876"/>
      <c r="AH110" s="876"/>
      <c r="AI110" s="876"/>
      <c r="AJ110" s="877"/>
      <c r="AK110" s="878">
        <v>4759076</v>
      </c>
      <c r="AL110" s="876"/>
      <c r="AM110" s="876"/>
      <c r="AN110" s="876"/>
      <c r="AO110" s="877"/>
      <c r="AP110" s="879">
        <v>24.1</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46685800</v>
      </c>
      <c r="BR110" s="829"/>
      <c r="BS110" s="829"/>
      <c r="BT110" s="829"/>
      <c r="BU110" s="829"/>
      <c r="BV110" s="829">
        <v>45978432</v>
      </c>
      <c r="BW110" s="829"/>
      <c r="BX110" s="829"/>
      <c r="BY110" s="829"/>
      <c r="BZ110" s="829"/>
      <c r="CA110" s="829">
        <v>44560972</v>
      </c>
      <c r="CB110" s="829"/>
      <c r="CC110" s="829"/>
      <c r="CD110" s="829"/>
      <c r="CE110" s="829"/>
      <c r="CF110" s="853">
        <v>225.8</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3267289</v>
      </c>
      <c r="BR111" s="804"/>
      <c r="BS111" s="804"/>
      <c r="BT111" s="804"/>
      <c r="BU111" s="804"/>
      <c r="BV111" s="804">
        <v>2842723</v>
      </c>
      <c r="BW111" s="804"/>
      <c r="BX111" s="804"/>
      <c r="BY111" s="804"/>
      <c r="BZ111" s="804"/>
      <c r="CA111" s="804">
        <v>2487811</v>
      </c>
      <c r="CB111" s="804"/>
      <c r="CC111" s="804"/>
      <c r="CD111" s="804"/>
      <c r="CE111" s="804"/>
      <c r="CF111" s="862">
        <v>12.6</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17508400</v>
      </c>
      <c r="BR112" s="804"/>
      <c r="BS112" s="804"/>
      <c r="BT112" s="804"/>
      <c r="BU112" s="804"/>
      <c r="BV112" s="804">
        <v>17177145</v>
      </c>
      <c r="BW112" s="804"/>
      <c r="BX112" s="804"/>
      <c r="BY112" s="804"/>
      <c r="BZ112" s="804"/>
      <c r="CA112" s="804">
        <v>16709825</v>
      </c>
      <c r="CB112" s="804"/>
      <c r="CC112" s="804"/>
      <c r="CD112" s="804"/>
      <c r="CE112" s="804"/>
      <c r="CF112" s="862">
        <v>84.7</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v>2650303</v>
      </c>
      <c r="DH112" s="804"/>
      <c r="DI112" s="804"/>
      <c r="DJ112" s="804"/>
      <c r="DK112" s="804"/>
      <c r="DL112" s="804">
        <v>2650303</v>
      </c>
      <c r="DM112" s="804"/>
      <c r="DN112" s="804"/>
      <c r="DO112" s="804"/>
      <c r="DP112" s="804"/>
      <c r="DQ112" s="804">
        <v>2298534</v>
      </c>
      <c r="DR112" s="804"/>
      <c r="DS112" s="804"/>
      <c r="DT112" s="804"/>
      <c r="DU112" s="804"/>
      <c r="DV112" s="781">
        <v>11.6</v>
      </c>
      <c r="DW112" s="781"/>
      <c r="DX112" s="781"/>
      <c r="DY112" s="781"/>
      <c r="DZ112" s="782"/>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1796237</v>
      </c>
      <c r="AB113" s="906"/>
      <c r="AC113" s="906"/>
      <c r="AD113" s="906"/>
      <c r="AE113" s="907"/>
      <c r="AF113" s="908">
        <v>1778404</v>
      </c>
      <c r="AG113" s="906"/>
      <c r="AH113" s="906"/>
      <c r="AI113" s="906"/>
      <c r="AJ113" s="907"/>
      <c r="AK113" s="908">
        <v>1665156</v>
      </c>
      <c r="AL113" s="906"/>
      <c r="AM113" s="906"/>
      <c r="AN113" s="906"/>
      <c r="AO113" s="907"/>
      <c r="AP113" s="909">
        <v>8.4</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5115287</v>
      </c>
      <c r="BR114" s="804"/>
      <c r="BS114" s="804"/>
      <c r="BT114" s="804"/>
      <c r="BU114" s="804"/>
      <c r="BV114" s="804">
        <v>4966269</v>
      </c>
      <c r="BW114" s="804"/>
      <c r="BX114" s="804"/>
      <c r="BY114" s="804"/>
      <c r="BZ114" s="804"/>
      <c r="CA114" s="804">
        <v>5104789</v>
      </c>
      <c r="CB114" s="804"/>
      <c r="CC114" s="804"/>
      <c r="CD114" s="804"/>
      <c r="CE114" s="804"/>
      <c r="CF114" s="862">
        <v>25.9</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20631</v>
      </c>
      <c r="AB115" s="906"/>
      <c r="AC115" s="906"/>
      <c r="AD115" s="906"/>
      <c r="AE115" s="907"/>
      <c r="AF115" s="908">
        <v>198913</v>
      </c>
      <c r="AG115" s="906"/>
      <c r="AH115" s="906"/>
      <c r="AI115" s="906"/>
      <c r="AJ115" s="907"/>
      <c r="AK115" s="908">
        <v>181867</v>
      </c>
      <c r="AL115" s="906"/>
      <c r="AM115" s="906"/>
      <c r="AN115" s="906"/>
      <c r="AO115" s="907"/>
      <c r="AP115" s="909">
        <v>0.9</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455856</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17950</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6433594</v>
      </c>
      <c r="AB117" s="890"/>
      <c r="AC117" s="890"/>
      <c r="AD117" s="890"/>
      <c r="AE117" s="891"/>
      <c r="AF117" s="892">
        <v>6764658</v>
      </c>
      <c r="AG117" s="890"/>
      <c r="AH117" s="890"/>
      <c r="AI117" s="890"/>
      <c r="AJ117" s="891"/>
      <c r="AK117" s="892">
        <v>6606099</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72576776</v>
      </c>
      <c r="BR119" s="832"/>
      <c r="BS119" s="832"/>
      <c r="BT119" s="832"/>
      <c r="BU119" s="832"/>
      <c r="BV119" s="832">
        <v>70964569</v>
      </c>
      <c r="BW119" s="832"/>
      <c r="BX119" s="832"/>
      <c r="BY119" s="832"/>
      <c r="BZ119" s="832"/>
      <c r="CA119" s="832">
        <v>68863397</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143180</v>
      </c>
      <c r="DH119" s="751"/>
      <c r="DI119" s="751"/>
      <c r="DJ119" s="751"/>
      <c r="DK119" s="752"/>
      <c r="DL119" s="753">
        <v>192420</v>
      </c>
      <c r="DM119" s="751"/>
      <c r="DN119" s="751"/>
      <c r="DO119" s="751"/>
      <c r="DP119" s="752"/>
      <c r="DQ119" s="753">
        <v>189277</v>
      </c>
      <c r="DR119" s="751"/>
      <c r="DS119" s="751"/>
      <c r="DT119" s="751"/>
      <c r="DU119" s="752"/>
      <c r="DV119" s="835">
        <v>1</v>
      </c>
      <c r="DW119" s="836"/>
      <c r="DX119" s="836"/>
      <c r="DY119" s="836"/>
      <c r="DZ119" s="837"/>
    </row>
    <row r="120" spans="1:130" s="224" customFormat="1" ht="26.25" customHeight="1" x14ac:dyDescent="0.2">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16120170</v>
      </c>
      <c r="BR120" s="829"/>
      <c r="BS120" s="829"/>
      <c r="BT120" s="829"/>
      <c r="BU120" s="829"/>
      <c r="BV120" s="829">
        <v>17086163</v>
      </c>
      <c r="BW120" s="829"/>
      <c r="BX120" s="829"/>
      <c r="BY120" s="829"/>
      <c r="BZ120" s="829"/>
      <c r="CA120" s="829">
        <v>18343189</v>
      </c>
      <c r="CB120" s="829"/>
      <c r="CC120" s="829"/>
      <c r="CD120" s="829"/>
      <c r="CE120" s="829"/>
      <c r="CF120" s="853">
        <v>93</v>
      </c>
      <c r="CG120" s="854"/>
      <c r="CH120" s="854"/>
      <c r="CI120" s="854"/>
      <c r="CJ120" s="854"/>
      <c r="CK120" s="855" t="s">
        <v>447</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16785778</v>
      </c>
      <c r="DH120" s="829"/>
      <c r="DI120" s="829"/>
      <c r="DJ120" s="829"/>
      <c r="DK120" s="829"/>
      <c r="DL120" s="829">
        <v>16663290</v>
      </c>
      <c r="DM120" s="829"/>
      <c r="DN120" s="829"/>
      <c r="DO120" s="829"/>
      <c r="DP120" s="829"/>
      <c r="DQ120" s="829">
        <v>16283164</v>
      </c>
      <c r="DR120" s="829"/>
      <c r="DS120" s="829"/>
      <c r="DT120" s="829"/>
      <c r="DU120" s="829"/>
      <c r="DV120" s="830">
        <v>82.5</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1855</v>
      </c>
      <c r="AB121" s="767"/>
      <c r="AC121" s="767"/>
      <c r="AD121" s="767"/>
      <c r="AE121" s="768"/>
      <c r="AF121" s="769">
        <v>177678</v>
      </c>
      <c r="AG121" s="767"/>
      <c r="AH121" s="767"/>
      <c r="AI121" s="767"/>
      <c r="AJ121" s="768"/>
      <c r="AK121" s="769">
        <v>177678</v>
      </c>
      <c r="AL121" s="767"/>
      <c r="AM121" s="767"/>
      <c r="AN121" s="767"/>
      <c r="AO121" s="768"/>
      <c r="AP121" s="811">
        <v>0.9</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4222307</v>
      </c>
      <c r="BR121" s="804"/>
      <c r="BS121" s="804"/>
      <c r="BT121" s="804"/>
      <c r="BU121" s="804"/>
      <c r="BV121" s="804">
        <v>4407384</v>
      </c>
      <c r="BW121" s="804"/>
      <c r="BX121" s="804"/>
      <c r="BY121" s="804"/>
      <c r="BZ121" s="804"/>
      <c r="CA121" s="804">
        <v>4469081</v>
      </c>
      <c r="CB121" s="804"/>
      <c r="CC121" s="804"/>
      <c r="CD121" s="804"/>
      <c r="CE121" s="804"/>
      <c r="CF121" s="862">
        <v>22.7</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722622</v>
      </c>
      <c r="DH121" s="804"/>
      <c r="DI121" s="804"/>
      <c r="DJ121" s="804"/>
      <c r="DK121" s="804"/>
      <c r="DL121" s="804">
        <v>513855</v>
      </c>
      <c r="DM121" s="804"/>
      <c r="DN121" s="804"/>
      <c r="DO121" s="804"/>
      <c r="DP121" s="804"/>
      <c r="DQ121" s="804">
        <v>426661</v>
      </c>
      <c r="DR121" s="804"/>
      <c r="DS121" s="804"/>
      <c r="DT121" s="804"/>
      <c r="DU121" s="804"/>
      <c r="DV121" s="781">
        <v>2.2000000000000002</v>
      </c>
      <c r="DW121" s="781"/>
      <c r="DX121" s="781"/>
      <c r="DY121" s="781"/>
      <c r="DZ121" s="782"/>
    </row>
    <row r="122" spans="1:130" s="224" customFormat="1" ht="26.25" customHeight="1" x14ac:dyDescent="0.2">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48399517</v>
      </c>
      <c r="BR122" s="832"/>
      <c r="BS122" s="832"/>
      <c r="BT122" s="832"/>
      <c r="BU122" s="832"/>
      <c r="BV122" s="832">
        <v>46778424</v>
      </c>
      <c r="BW122" s="832"/>
      <c r="BX122" s="832"/>
      <c r="BY122" s="832"/>
      <c r="BZ122" s="832"/>
      <c r="CA122" s="832">
        <v>44746897</v>
      </c>
      <c r="CB122" s="832"/>
      <c r="CC122" s="832"/>
      <c r="CD122" s="832"/>
      <c r="CE122" s="832"/>
      <c r="CF122" s="833">
        <v>226.8</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18345</v>
      </c>
      <c r="AB123" s="767"/>
      <c r="AC123" s="767"/>
      <c r="AD123" s="767"/>
      <c r="AE123" s="768"/>
      <c r="AF123" s="769">
        <v>18147</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68741994</v>
      </c>
      <c r="BR123" s="820"/>
      <c r="BS123" s="820"/>
      <c r="BT123" s="820"/>
      <c r="BU123" s="820"/>
      <c r="BV123" s="820">
        <v>68271971</v>
      </c>
      <c r="BW123" s="820"/>
      <c r="BX123" s="820"/>
      <c r="BY123" s="820"/>
      <c r="BZ123" s="820"/>
      <c r="CA123" s="820">
        <v>67559167</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18.5</v>
      </c>
      <c r="BR124" s="818"/>
      <c r="BS124" s="818"/>
      <c r="BT124" s="818"/>
      <c r="BU124" s="818"/>
      <c r="BV124" s="818">
        <v>13.7</v>
      </c>
      <c r="BW124" s="818"/>
      <c r="BX124" s="818"/>
      <c r="BY124" s="818"/>
      <c r="BZ124" s="818"/>
      <c r="CA124" s="818">
        <v>6.6</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431</v>
      </c>
      <c r="AB126" s="767"/>
      <c r="AC126" s="767"/>
      <c r="AD126" s="767"/>
      <c r="AE126" s="768"/>
      <c r="AF126" s="769">
        <v>3088</v>
      </c>
      <c r="AG126" s="767"/>
      <c r="AH126" s="767"/>
      <c r="AI126" s="767"/>
      <c r="AJ126" s="768"/>
      <c r="AK126" s="769">
        <v>4189</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347201</v>
      </c>
      <c r="AB128" s="788"/>
      <c r="AC128" s="788"/>
      <c r="AD128" s="788"/>
      <c r="AE128" s="789"/>
      <c r="AF128" s="790">
        <v>348085</v>
      </c>
      <c r="AG128" s="788"/>
      <c r="AH128" s="788"/>
      <c r="AI128" s="788"/>
      <c r="AJ128" s="789"/>
      <c r="AK128" s="790">
        <v>340304</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12.14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24903249</v>
      </c>
      <c r="AB129" s="767"/>
      <c r="AC129" s="767"/>
      <c r="AD129" s="767"/>
      <c r="AE129" s="768"/>
      <c r="AF129" s="769">
        <v>23913540</v>
      </c>
      <c r="AG129" s="767"/>
      <c r="AH129" s="767"/>
      <c r="AI129" s="767"/>
      <c r="AJ129" s="768"/>
      <c r="AK129" s="769">
        <v>24155970</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17.14</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4219423</v>
      </c>
      <c r="AB130" s="767"/>
      <c r="AC130" s="767"/>
      <c r="AD130" s="767"/>
      <c r="AE130" s="768"/>
      <c r="AF130" s="769">
        <v>4367180</v>
      </c>
      <c r="AG130" s="767"/>
      <c r="AH130" s="767"/>
      <c r="AI130" s="767"/>
      <c r="AJ130" s="768"/>
      <c r="AK130" s="769">
        <v>4425188</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20683826</v>
      </c>
      <c r="AB131" s="751"/>
      <c r="AC131" s="751"/>
      <c r="AD131" s="751"/>
      <c r="AE131" s="752"/>
      <c r="AF131" s="753">
        <v>19546360</v>
      </c>
      <c r="AG131" s="751"/>
      <c r="AH131" s="751"/>
      <c r="AI131" s="751"/>
      <c r="AJ131" s="752"/>
      <c r="AK131" s="753">
        <v>19730782</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v>6.6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9.026232448</v>
      </c>
      <c r="AB132" s="732"/>
      <c r="AC132" s="732"/>
      <c r="AD132" s="732"/>
      <c r="AE132" s="733"/>
      <c r="AF132" s="734">
        <v>10.48478261</v>
      </c>
      <c r="AG132" s="732"/>
      <c r="AH132" s="732"/>
      <c r="AI132" s="732"/>
      <c r="AJ132" s="733"/>
      <c r="AK132" s="734">
        <v>9.3286064379999996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9.3000000000000007</v>
      </c>
      <c r="AB133" s="711"/>
      <c r="AC133" s="711"/>
      <c r="AD133" s="711"/>
      <c r="AE133" s="712"/>
      <c r="AF133" s="710">
        <v>9.6</v>
      </c>
      <c r="AG133" s="711"/>
      <c r="AH133" s="711"/>
      <c r="AI133" s="711"/>
      <c r="AJ133" s="712"/>
      <c r="AK133" s="710">
        <v>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Miq8JFYBjmCfZ343Bx7cxDu+VboUuCHQTJ0oyGU7DYniD7ZUHnFMR9omacZ+ff58ubghAu12z8b51F2fyB4JA==" saltValue="WkzPNZqU49wS33uKuxru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4BY1IAsuZpujLTmTNw8yOkRKqRrHGq9smgOUTeaEmbvFseoDH6iGaFzd8gd0q/wh9Xn5AGvFVjPDNjn3/As7g==" saltValue="42hEiTORihVZi7opcS9p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AC12" sqref="AC12:AG12"/>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ySqV/NkfeOxZQYCPfW6b8tMnoIItEpzmw8bK+x7COG6XfBbJE9jvIEMOsPR4S77F9VKrZQMp4+M2DKBUTOGMw==" saltValue="89NV0vRnYGRelX9DGSLPB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C12" sqref="AC12:AG12"/>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2" x14ac:dyDescent="0.2">
      <c r="A8" s="259"/>
      <c r="AK8" s="268"/>
      <c r="AL8" s="269"/>
      <c r="AM8" s="269"/>
      <c r="AN8" s="270"/>
      <c r="AO8" s="1106"/>
      <c r="AP8" s="271" t="s">
        <v>482</v>
      </c>
      <c r="AQ8" s="272" t="s">
        <v>483</v>
      </c>
      <c r="AR8" s="273" t="s">
        <v>484</v>
      </c>
    </row>
    <row r="9" spans="1:46" ht="13.2" x14ac:dyDescent="0.2">
      <c r="A9" s="259"/>
      <c r="AK9" s="1117" t="s">
        <v>485</v>
      </c>
      <c r="AL9" s="1118"/>
      <c r="AM9" s="1118"/>
      <c r="AN9" s="1119"/>
      <c r="AO9" s="274">
        <v>6880762</v>
      </c>
      <c r="AP9" s="274">
        <v>88792</v>
      </c>
      <c r="AQ9" s="275">
        <v>73824</v>
      </c>
      <c r="AR9" s="276">
        <v>20.3</v>
      </c>
    </row>
    <row r="10" spans="1:46" ht="13.5" customHeight="1" x14ac:dyDescent="0.2">
      <c r="A10" s="259"/>
      <c r="AK10" s="1117" t="s">
        <v>486</v>
      </c>
      <c r="AL10" s="1118"/>
      <c r="AM10" s="1118"/>
      <c r="AN10" s="1119"/>
      <c r="AO10" s="277">
        <v>16576</v>
      </c>
      <c r="AP10" s="277">
        <v>214</v>
      </c>
      <c r="AQ10" s="278">
        <v>6244</v>
      </c>
      <c r="AR10" s="279">
        <v>-96.6</v>
      </c>
    </row>
    <row r="11" spans="1:46" ht="13.5" customHeight="1" x14ac:dyDescent="0.2">
      <c r="A11" s="259"/>
      <c r="AK11" s="1117" t="s">
        <v>487</v>
      </c>
      <c r="AL11" s="1118"/>
      <c r="AM11" s="1118"/>
      <c r="AN11" s="1119"/>
      <c r="AO11" s="277" t="s">
        <v>488</v>
      </c>
      <c r="AP11" s="277" t="s">
        <v>488</v>
      </c>
      <c r="AQ11" s="278">
        <v>1048</v>
      </c>
      <c r="AR11" s="279" t="s">
        <v>488</v>
      </c>
    </row>
    <row r="12" spans="1:46" ht="13.5" customHeight="1" x14ac:dyDescent="0.2">
      <c r="A12" s="259"/>
      <c r="AK12" s="1117" t="s">
        <v>489</v>
      </c>
      <c r="AL12" s="1118"/>
      <c r="AM12" s="1118"/>
      <c r="AN12" s="1119"/>
      <c r="AO12" s="277" t="s">
        <v>488</v>
      </c>
      <c r="AP12" s="277" t="s">
        <v>488</v>
      </c>
      <c r="AQ12" s="278">
        <v>8</v>
      </c>
      <c r="AR12" s="279" t="s">
        <v>488</v>
      </c>
    </row>
    <row r="13" spans="1:46" ht="13.5" customHeight="1" x14ac:dyDescent="0.2">
      <c r="A13" s="259"/>
      <c r="AK13" s="1117" t="s">
        <v>490</v>
      </c>
      <c r="AL13" s="1118"/>
      <c r="AM13" s="1118"/>
      <c r="AN13" s="1119"/>
      <c r="AO13" s="277">
        <v>251263</v>
      </c>
      <c r="AP13" s="277">
        <v>3242</v>
      </c>
      <c r="AQ13" s="278">
        <v>2350</v>
      </c>
      <c r="AR13" s="279">
        <v>38</v>
      </c>
    </row>
    <row r="14" spans="1:46" ht="13.5" customHeight="1" x14ac:dyDescent="0.2">
      <c r="A14" s="259"/>
      <c r="AK14" s="1117" t="s">
        <v>491</v>
      </c>
      <c r="AL14" s="1118"/>
      <c r="AM14" s="1118"/>
      <c r="AN14" s="1119"/>
      <c r="AO14" s="277">
        <v>131845</v>
      </c>
      <c r="AP14" s="277">
        <v>1701</v>
      </c>
      <c r="AQ14" s="278">
        <v>1698</v>
      </c>
      <c r="AR14" s="279">
        <v>0.2</v>
      </c>
    </row>
    <row r="15" spans="1:46" ht="13.5" customHeight="1" x14ac:dyDescent="0.2">
      <c r="A15" s="259"/>
      <c r="AK15" s="1120" t="s">
        <v>492</v>
      </c>
      <c r="AL15" s="1121"/>
      <c r="AM15" s="1121"/>
      <c r="AN15" s="1122"/>
      <c r="AO15" s="277">
        <v>-182509</v>
      </c>
      <c r="AP15" s="277">
        <v>-2355</v>
      </c>
      <c r="AQ15" s="278">
        <v>-3564</v>
      </c>
      <c r="AR15" s="279">
        <v>-33.9</v>
      </c>
    </row>
    <row r="16" spans="1:46" ht="13.2" x14ac:dyDescent="0.2">
      <c r="A16" s="259"/>
      <c r="AK16" s="1120" t="s">
        <v>177</v>
      </c>
      <c r="AL16" s="1121"/>
      <c r="AM16" s="1121"/>
      <c r="AN16" s="1122"/>
      <c r="AO16" s="277">
        <v>7097937</v>
      </c>
      <c r="AP16" s="277">
        <v>91595</v>
      </c>
      <c r="AQ16" s="278">
        <v>81608</v>
      </c>
      <c r="AR16" s="279">
        <v>12.2</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23" t="s">
        <v>497</v>
      </c>
      <c r="AL21" s="1124"/>
      <c r="AM21" s="1124"/>
      <c r="AN21" s="1125"/>
      <c r="AO21" s="289">
        <v>9.9600000000000009</v>
      </c>
      <c r="AP21" s="290">
        <v>7.59</v>
      </c>
      <c r="AQ21" s="291">
        <v>2.37</v>
      </c>
      <c r="AS21" s="292"/>
      <c r="AT21" s="288"/>
    </row>
    <row r="22" spans="1:46" s="260" customFormat="1" ht="13.2" x14ac:dyDescent="0.2">
      <c r="A22" s="288"/>
      <c r="AK22" s="1123" t="s">
        <v>498</v>
      </c>
      <c r="AL22" s="1124"/>
      <c r="AM22" s="1124"/>
      <c r="AN22" s="1125"/>
      <c r="AO22" s="293">
        <v>98.4</v>
      </c>
      <c r="AP22" s="294">
        <v>98.2</v>
      </c>
      <c r="AQ22" s="295">
        <v>0.2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2"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4759076</v>
      </c>
      <c r="AP32" s="303">
        <v>61413</v>
      </c>
      <c r="AQ32" s="304">
        <v>42992</v>
      </c>
      <c r="AR32" s="305">
        <v>42.8</v>
      </c>
    </row>
    <row r="33" spans="1:46" ht="13.5" customHeight="1" x14ac:dyDescent="0.2">
      <c r="A33" s="259"/>
      <c r="AK33" s="1107" t="s">
        <v>503</v>
      </c>
      <c r="AL33" s="1108"/>
      <c r="AM33" s="1108"/>
      <c r="AN33" s="1109"/>
      <c r="AO33" s="303" t="s">
        <v>488</v>
      </c>
      <c r="AP33" s="303" t="s">
        <v>488</v>
      </c>
      <c r="AQ33" s="304" t="s">
        <v>488</v>
      </c>
      <c r="AR33" s="305" t="s">
        <v>488</v>
      </c>
    </row>
    <row r="34" spans="1:46" ht="27" customHeight="1" x14ac:dyDescent="0.2">
      <c r="A34" s="259"/>
      <c r="AK34" s="1107" t="s">
        <v>504</v>
      </c>
      <c r="AL34" s="1108"/>
      <c r="AM34" s="1108"/>
      <c r="AN34" s="1109"/>
      <c r="AO34" s="303" t="s">
        <v>488</v>
      </c>
      <c r="AP34" s="303" t="s">
        <v>488</v>
      </c>
      <c r="AQ34" s="304">
        <v>43</v>
      </c>
      <c r="AR34" s="305" t="s">
        <v>488</v>
      </c>
    </row>
    <row r="35" spans="1:46" ht="27" customHeight="1" x14ac:dyDescent="0.2">
      <c r="A35" s="259"/>
      <c r="AK35" s="1107" t="s">
        <v>505</v>
      </c>
      <c r="AL35" s="1108"/>
      <c r="AM35" s="1108"/>
      <c r="AN35" s="1109"/>
      <c r="AO35" s="303">
        <v>1665156</v>
      </c>
      <c r="AP35" s="303">
        <v>21488</v>
      </c>
      <c r="AQ35" s="304">
        <v>11969</v>
      </c>
      <c r="AR35" s="305">
        <v>79.5</v>
      </c>
    </row>
    <row r="36" spans="1:46" ht="27" customHeight="1" x14ac:dyDescent="0.2">
      <c r="A36" s="259"/>
      <c r="AK36" s="1107" t="s">
        <v>506</v>
      </c>
      <c r="AL36" s="1108"/>
      <c r="AM36" s="1108"/>
      <c r="AN36" s="1109"/>
      <c r="AO36" s="303" t="s">
        <v>488</v>
      </c>
      <c r="AP36" s="303" t="s">
        <v>488</v>
      </c>
      <c r="AQ36" s="304">
        <v>2138</v>
      </c>
      <c r="AR36" s="305" t="s">
        <v>488</v>
      </c>
    </row>
    <row r="37" spans="1:46" ht="13.5" customHeight="1" x14ac:dyDescent="0.2">
      <c r="A37" s="259"/>
      <c r="AK37" s="1107" t="s">
        <v>507</v>
      </c>
      <c r="AL37" s="1108"/>
      <c r="AM37" s="1108"/>
      <c r="AN37" s="1109"/>
      <c r="AO37" s="303">
        <v>181867</v>
      </c>
      <c r="AP37" s="303">
        <v>2347</v>
      </c>
      <c r="AQ37" s="304">
        <v>592</v>
      </c>
      <c r="AR37" s="305">
        <v>296.5</v>
      </c>
    </row>
    <row r="38" spans="1:46" ht="27" customHeight="1" x14ac:dyDescent="0.2">
      <c r="A38" s="259"/>
      <c r="AK38" s="1110" t="s">
        <v>508</v>
      </c>
      <c r="AL38" s="1111"/>
      <c r="AM38" s="1111"/>
      <c r="AN38" s="1112"/>
      <c r="AO38" s="306" t="s">
        <v>488</v>
      </c>
      <c r="AP38" s="306" t="s">
        <v>488</v>
      </c>
      <c r="AQ38" s="307">
        <v>2</v>
      </c>
      <c r="AR38" s="295" t="s">
        <v>488</v>
      </c>
      <c r="AS38" s="302"/>
    </row>
    <row r="39" spans="1:46" ht="13.2" x14ac:dyDescent="0.2">
      <c r="A39" s="259"/>
      <c r="AK39" s="1110" t="s">
        <v>509</v>
      </c>
      <c r="AL39" s="1111"/>
      <c r="AM39" s="1111"/>
      <c r="AN39" s="1112"/>
      <c r="AO39" s="303">
        <v>-340304</v>
      </c>
      <c r="AP39" s="303">
        <v>-4391</v>
      </c>
      <c r="AQ39" s="304">
        <v>-5777</v>
      </c>
      <c r="AR39" s="305">
        <v>-24</v>
      </c>
      <c r="AS39" s="302"/>
    </row>
    <row r="40" spans="1:46" ht="27" customHeight="1" x14ac:dyDescent="0.2">
      <c r="A40" s="259"/>
      <c r="AK40" s="1107" t="s">
        <v>510</v>
      </c>
      <c r="AL40" s="1108"/>
      <c r="AM40" s="1108"/>
      <c r="AN40" s="1109"/>
      <c r="AO40" s="303">
        <v>-4425188</v>
      </c>
      <c r="AP40" s="303">
        <v>-57104</v>
      </c>
      <c r="AQ40" s="304">
        <v>-36457</v>
      </c>
      <c r="AR40" s="305">
        <v>56.6</v>
      </c>
      <c r="AS40" s="302"/>
    </row>
    <row r="41" spans="1:46" ht="13.2" x14ac:dyDescent="0.2">
      <c r="A41" s="259"/>
      <c r="AK41" s="1113" t="s">
        <v>287</v>
      </c>
      <c r="AL41" s="1114"/>
      <c r="AM41" s="1114"/>
      <c r="AN41" s="1115"/>
      <c r="AO41" s="303">
        <v>1840607</v>
      </c>
      <c r="AP41" s="303">
        <v>23752</v>
      </c>
      <c r="AQ41" s="304">
        <v>15502</v>
      </c>
      <c r="AR41" s="305">
        <v>53.2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2" x14ac:dyDescent="0.2">
      <c r="A50" s="259"/>
      <c r="AK50" s="317"/>
      <c r="AL50" s="318"/>
      <c r="AM50" s="1101"/>
      <c r="AN50" s="319" t="s">
        <v>514</v>
      </c>
      <c r="AO50" s="320" t="s">
        <v>515</v>
      </c>
      <c r="AP50" s="321" t="s">
        <v>516</v>
      </c>
      <c r="AQ50" s="322" t="s">
        <v>517</v>
      </c>
      <c r="AR50" s="323" t="s">
        <v>518</v>
      </c>
    </row>
    <row r="51" spans="1:44" ht="13.2" x14ac:dyDescent="0.2">
      <c r="A51" s="259"/>
      <c r="AK51" s="315" t="s">
        <v>519</v>
      </c>
      <c r="AL51" s="316"/>
      <c r="AM51" s="324">
        <v>8510268</v>
      </c>
      <c r="AN51" s="325">
        <v>102653</v>
      </c>
      <c r="AO51" s="326">
        <v>34.700000000000003</v>
      </c>
      <c r="AP51" s="327">
        <v>62383</v>
      </c>
      <c r="AQ51" s="328">
        <v>14.1</v>
      </c>
      <c r="AR51" s="329">
        <v>20.6</v>
      </c>
    </row>
    <row r="52" spans="1:44" ht="13.2" x14ac:dyDescent="0.2">
      <c r="A52" s="259"/>
      <c r="AK52" s="330"/>
      <c r="AL52" s="331" t="s">
        <v>520</v>
      </c>
      <c r="AM52" s="332">
        <v>5812726</v>
      </c>
      <c r="AN52" s="333">
        <v>70115</v>
      </c>
      <c r="AO52" s="334">
        <v>33.799999999999997</v>
      </c>
      <c r="AP52" s="335">
        <v>35325</v>
      </c>
      <c r="AQ52" s="336">
        <v>7.6</v>
      </c>
      <c r="AR52" s="337">
        <v>26.2</v>
      </c>
    </row>
    <row r="53" spans="1:44" ht="13.2" x14ac:dyDescent="0.2">
      <c r="A53" s="259"/>
      <c r="AK53" s="315" t="s">
        <v>521</v>
      </c>
      <c r="AL53" s="316"/>
      <c r="AM53" s="324">
        <v>11365300</v>
      </c>
      <c r="AN53" s="325">
        <v>139017</v>
      </c>
      <c r="AO53" s="326">
        <v>35.4</v>
      </c>
      <c r="AP53" s="327">
        <v>63812</v>
      </c>
      <c r="AQ53" s="328">
        <v>2.2999999999999998</v>
      </c>
      <c r="AR53" s="329">
        <v>33.1</v>
      </c>
    </row>
    <row r="54" spans="1:44" ht="13.2" x14ac:dyDescent="0.2">
      <c r="A54" s="259"/>
      <c r="AK54" s="330"/>
      <c r="AL54" s="331" t="s">
        <v>520</v>
      </c>
      <c r="AM54" s="332">
        <v>8129038</v>
      </c>
      <c r="AN54" s="333">
        <v>99432</v>
      </c>
      <c r="AO54" s="334">
        <v>41.8</v>
      </c>
      <c r="AP54" s="335">
        <v>33848</v>
      </c>
      <c r="AQ54" s="336">
        <v>-4.2</v>
      </c>
      <c r="AR54" s="337">
        <v>46</v>
      </c>
    </row>
    <row r="55" spans="1:44" ht="13.2" x14ac:dyDescent="0.2">
      <c r="A55" s="259"/>
      <c r="AK55" s="315" t="s">
        <v>522</v>
      </c>
      <c r="AL55" s="316"/>
      <c r="AM55" s="324">
        <v>6878040</v>
      </c>
      <c r="AN55" s="325">
        <v>85657</v>
      </c>
      <c r="AO55" s="326">
        <v>-38.4</v>
      </c>
      <c r="AP55" s="327">
        <v>54225</v>
      </c>
      <c r="AQ55" s="328">
        <v>-15</v>
      </c>
      <c r="AR55" s="329">
        <v>-23.4</v>
      </c>
    </row>
    <row r="56" spans="1:44" ht="13.2" x14ac:dyDescent="0.2">
      <c r="A56" s="259"/>
      <c r="AK56" s="330"/>
      <c r="AL56" s="331" t="s">
        <v>520</v>
      </c>
      <c r="AM56" s="332">
        <v>3656671</v>
      </c>
      <c r="AN56" s="333">
        <v>45539</v>
      </c>
      <c r="AO56" s="334">
        <v>-54.2</v>
      </c>
      <c r="AP56" s="335">
        <v>27337</v>
      </c>
      <c r="AQ56" s="336">
        <v>-19.2</v>
      </c>
      <c r="AR56" s="337">
        <v>-35</v>
      </c>
    </row>
    <row r="57" spans="1:44" ht="13.2" x14ac:dyDescent="0.2">
      <c r="A57" s="259"/>
      <c r="AK57" s="315" t="s">
        <v>523</v>
      </c>
      <c r="AL57" s="316"/>
      <c r="AM57" s="324">
        <v>8769522</v>
      </c>
      <c r="AN57" s="325">
        <v>111146</v>
      </c>
      <c r="AO57" s="326">
        <v>29.8</v>
      </c>
      <c r="AP57" s="327">
        <v>54016</v>
      </c>
      <c r="AQ57" s="328">
        <v>-0.4</v>
      </c>
      <c r="AR57" s="329">
        <v>30.2</v>
      </c>
    </row>
    <row r="58" spans="1:44" ht="13.2" x14ac:dyDescent="0.2">
      <c r="A58" s="259"/>
      <c r="AK58" s="330"/>
      <c r="AL58" s="331" t="s">
        <v>520</v>
      </c>
      <c r="AM58" s="332">
        <v>4879901</v>
      </c>
      <c r="AN58" s="333">
        <v>61848</v>
      </c>
      <c r="AO58" s="334">
        <v>35.799999999999997</v>
      </c>
      <c r="AP58" s="335">
        <v>28078</v>
      </c>
      <c r="AQ58" s="336">
        <v>2.7</v>
      </c>
      <c r="AR58" s="337">
        <v>33.1</v>
      </c>
    </row>
    <row r="59" spans="1:44" ht="13.2" x14ac:dyDescent="0.2">
      <c r="A59" s="259"/>
      <c r="AK59" s="315" t="s">
        <v>524</v>
      </c>
      <c r="AL59" s="316"/>
      <c r="AM59" s="324">
        <v>7315185</v>
      </c>
      <c r="AN59" s="325">
        <v>94398</v>
      </c>
      <c r="AO59" s="326">
        <v>-15.1</v>
      </c>
      <c r="AP59" s="327">
        <v>52786</v>
      </c>
      <c r="AQ59" s="328">
        <v>-2.2999999999999998</v>
      </c>
      <c r="AR59" s="329">
        <v>-12.8</v>
      </c>
    </row>
    <row r="60" spans="1:44" ht="13.2" x14ac:dyDescent="0.2">
      <c r="A60" s="259"/>
      <c r="AK60" s="330"/>
      <c r="AL60" s="331" t="s">
        <v>520</v>
      </c>
      <c r="AM60" s="332">
        <v>4185451</v>
      </c>
      <c r="AN60" s="333">
        <v>54011</v>
      </c>
      <c r="AO60" s="334">
        <v>-12.7</v>
      </c>
      <c r="AP60" s="335">
        <v>28742</v>
      </c>
      <c r="AQ60" s="336">
        <v>2.4</v>
      </c>
      <c r="AR60" s="337">
        <v>-15.1</v>
      </c>
    </row>
    <row r="61" spans="1:44" ht="13.2" x14ac:dyDescent="0.2">
      <c r="A61" s="259"/>
      <c r="AK61" s="315" t="s">
        <v>525</v>
      </c>
      <c r="AL61" s="338"/>
      <c r="AM61" s="324">
        <v>8567663</v>
      </c>
      <c r="AN61" s="325">
        <v>106574</v>
      </c>
      <c r="AO61" s="326">
        <v>9.3000000000000007</v>
      </c>
      <c r="AP61" s="327">
        <v>57444</v>
      </c>
      <c r="AQ61" s="339">
        <v>-0.3</v>
      </c>
      <c r="AR61" s="329">
        <v>9.6</v>
      </c>
    </row>
    <row r="62" spans="1:44" ht="13.2" x14ac:dyDescent="0.2">
      <c r="A62" s="259"/>
      <c r="AK62" s="330"/>
      <c r="AL62" s="331" t="s">
        <v>520</v>
      </c>
      <c r="AM62" s="332">
        <v>5332757</v>
      </c>
      <c r="AN62" s="333">
        <v>66189</v>
      </c>
      <c r="AO62" s="334">
        <v>8.9</v>
      </c>
      <c r="AP62" s="335">
        <v>30666</v>
      </c>
      <c r="AQ62" s="336">
        <v>-2.1</v>
      </c>
      <c r="AR62" s="337">
        <v>11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cAKDuhPBJ/5rnt5va4CstqL39Az7N1x2kFO+qY1V7GBMsotTE+Fz6Kf+9K68QhrbMCT984Oo3+oSW5KmW6+hPg==" saltValue="PpQJguOZnsiEqxjCdiWZ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F7eNOVu9xJZsYPQDu4iAcxu21nh2DkdTRJCTecFZ5ciNuSEXhwanS2O991hqGjOXJ3cZPSMInRL1RfJRcJu/nA==" saltValue="V5OA1XHp10Mgp59ozNSu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Hyq0IRXX/nO5W9fRW3Y1wSWjlyNvm5xiR1cy+7N7VK/dSARu3x1CD1vAFt/SAZDI0ZKoARCWjnadp55NKYKdKA==" saltValue="ceH0rLapI8sbFHzfW2cL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election activeCell="AC12" sqref="AC12:AG1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32.5</v>
      </c>
      <c r="G47" s="12">
        <v>32.06</v>
      </c>
      <c r="H47" s="12">
        <v>28.4</v>
      </c>
      <c r="I47" s="12">
        <v>29.6</v>
      </c>
      <c r="J47" s="13">
        <v>32.22</v>
      </c>
    </row>
    <row r="48" spans="2:10" ht="57.75" customHeight="1" x14ac:dyDescent="0.2">
      <c r="B48" s="14"/>
      <c r="C48" s="1128" t="s">
        <v>4</v>
      </c>
      <c r="D48" s="1128"/>
      <c r="E48" s="1129"/>
      <c r="F48" s="15">
        <v>7.79</v>
      </c>
      <c r="G48" s="16">
        <v>8.3000000000000007</v>
      </c>
      <c r="H48" s="16">
        <v>11.02</v>
      </c>
      <c r="I48" s="16">
        <v>12.22</v>
      </c>
      <c r="J48" s="17">
        <v>11.38</v>
      </c>
    </row>
    <row r="49" spans="2:10" ht="57.75" customHeight="1" thickBot="1" x14ac:dyDescent="0.25">
      <c r="B49" s="18"/>
      <c r="C49" s="1130" t="s">
        <v>5</v>
      </c>
      <c r="D49" s="1130"/>
      <c r="E49" s="1131"/>
      <c r="F49" s="19" t="s">
        <v>532</v>
      </c>
      <c r="G49" s="20">
        <v>0.66</v>
      </c>
      <c r="H49" s="20">
        <v>0.27</v>
      </c>
      <c r="I49" s="20">
        <v>0.77</v>
      </c>
      <c r="J49" s="21">
        <v>2.21</v>
      </c>
    </row>
    <row r="50" spans="2:10" ht="13.2" x14ac:dyDescent="0.2"/>
  </sheetData>
  <sheetProtection algorithmName="SHA-512" hashValue="4TVQ5midxwhoZOrULHOjyoL+HWhVl2wIDY+RCPY63YCG/KbALdyfcku/SWZTyNFiMpwfFxqBRLBpYQye/HEtZQ==" saltValue="UW30NnnxCX34k866TDLn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election activeCell="AC12" sqref="AC12:AG1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533</v>
      </c>
      <c r="D34" s="1136"/>
      <c r="E34" s="1137"/>
      <c r="F34" s="32">
        <v>7.77</v>
      </c>
      <c r="G34" s="33">
        <v>8.2899999999999991</v>
      </c>
      <c r="H34" s="33">
        <v>11.01</v>
      </c>
      <c r="I34" s="33">
        <v>12.21</v>
      </c>
      <c r="J34" s="34">
        <v>11.37</v>
      </c>
      <c r="K34" s="22"/>
      <c r="L34" s="22"/>
      <c r="M34" s="22"/>
      <c r="N34" s="22"/>
      <c r="O34" s="22"/>
      <c r="P34" s="22"/>
    </row>
    <row r="35" spans="1:16" ht="39" customHeight="1" x14ac:dyDescent="0.2">
      <c r="A35" s="22"/>
      <c r="B35" s="35"/>
      <c r="C35" s="1132" t="s">
        <v>534</v>
      </c>
      <c r="D35" s="1132"/>
      <c r="E35" s="1133"/>
      <c r="F35" s="36">
        <v>9.89</v>
      </c>
      <c r="G35" s="37">
        <v>10.97</v>
      </c>
      <c r="H35" s="37">
        <v>11.71</v>
      </c>
      <c r="I35" s="37">
        <v>12.4</v>
      </c>
      <c r="J35" s="38">
        <v>10.86</v>
      </c>
      <c r="K35" s="22"/>
      <c r="L35" s="22"/>
      <c r="M35" s="22"/>
      <c r="N35" s="22"/>
      <c r="O35" s="22"/>
      <c r="P35" s="22"/>
    </row>
    <row r="36" spans="1:16" ht="39" customHeight="1" x14ac:dyDescent="0.2">
      <c r="A36" s="22"/>
      <c r="B36" s="35"/>
      <c r="C36" s="1132" t="s">
        <v>535</v>
      </c>
      <c r="D36" s="1132"/>
      <c r="E36" s="1133"/>
      <c r="F36" s="36">
        <v>3.85</v>
      </c>
      <c r="G36" s="37">
        <v>6.13</v>
      </c>
      <c r="H36" s="37">
        <v>5.76</v>
      </c>
      <c r="I36" s="37">
        <v>6.43</v>
      </c>
      <c r="J36" s="38">
        <v>5.78</v>
      </c>
      <c r="K36" s="22"/>
      <c r="L36" s="22"/>
      <c r="M36" s="22"/>
      <c r="N36" s="22"/>
      <c r="O36" s="22"/>
      <c r="P36" s="22"/>
    </row>
    <row r="37" spans="1:16" ht="39" customHeight="1" x14ac:dyDescent="0.2">
      <c r="A37" s="22"/>
      <c r="B37" s="35"/>
      <c r="C37" s="1132" t="s">
        <v>536</v>
      </c>
      <c r="D37" s="1132"/>
      <c r="E37" s="1133"/>
      <c r="F37" s="36">
        <v>1.1499999999999999</v>
      </c>
      <c r="G37" s="37">
        <v>0.72</v>
      </c>
      <c r="H37" s="37">
        <v>0.84</v>
      </c>
      <c r="I37" s="37">
        <v>1.73</v>
      </c>
      <c r="J37" s="38">
        <v>1.3</v>
      </c>
      <c r="K37" s="22"/>
      <c r="L37" s="22"/>
      <c r="M37" s="22"/>
      <c r="N37" s="22"/>
      <c r="O37" s="22"/>
      <c r="P37" s="22"/>
    </row>
    <row r="38" spans="1:16" ht="39" customHeight="1" x14ac:dyDescent="0.2">
      <c r="A38" s="22"/>
      <c r="B38" s="35"/>
      <c r="C38" s="1132" t="s">
        <v>537</v>
      </c>
      <c r="D38" s="1132"/>
      <c r="E38" s="1133"/>
      <c r="F38" s="36">
        <v>0.6</v>
      </c>
      <c r="G38" s="37">
        <v>0.17</v>
      </c>
      <c r="H38" s="37">
        <v>0.66</v>
      </c>
      <c r="I38" s="37">
        <v>0.47</v>
      </c>
      <c r="J38" s="38">
        <v>0.57999999999999996</v>
      </c>
      <c r="K38" s="22"/>
      <c r="L38" s="22"/>
      <c r="M38" s="22"/>
      <c r="N38" s="22"/>
      <c r="O38" s="22"/>
      <c r="P38" s="22"/>
    </row>
    <row r="39" spans="1:16" ht="39" customHeight="1" x14ac:dyDescent="0.2">
      <c r="A39" s="22"/>
      <c r="B39" s="35"/>
      <c r="C39" s="1132" t="s">
        <v>538</v>
      </c>
      <c r="D39" s="1132"/>
      <c r="E39" s="1133"/>
      <c r="F39" s="36">
        <v>0</v>
      </c>
      <c r="G39" s="37">
        <v>0</v>
      </c>
      <c r="H39" s="37">
        <v>0</v>
      </c>
      <c r="I39" s="37">
        <v>0</v>
      </c>
      <c r="J39" s="38">
        <v>0.1</v>
      </c>
      <c r="K39" s="22"/>
      <c r="L39" s="22"/>
      <c r="M39" s="22"/>
      <c r="N39" s="22"/>
      <c r="O39" s="22"/>
      <c r="P39" s="22"/>
    </row>
    <row r="40" spans="1:16" ht="39" customHeight="1" x14ac:dyDescent="0.2">
      <c r="A40" s="22"/>
      <c r="B40" s="35"/>
      <c r="C40" s="1132" t="s">
        <v>539</v>
      </c>
      <c r="D40" s="1132"/>
      <c r="E40" s="1133"/>
      <c r="F40" s="36">
        <v>0.01</v>
      </c>
      <c r="G40" s="37">
        <v>0</v>
      </c>
      <c r="H40" s="37">
        <v>0</v>
      </c>
      <c r="I40" s="37">
        <v>0</v>
      </c>
      <c r="J40" s="38">
        <v>0</v>
      </c>
      <c r="K40" s="22"/>
      <c r="L40" s="22"/>
      <c r="M40" s="22"/>
      <c r="N40" s="22"/>
      <c r="O40" s="22"/>
      <c r="P40" s="22"/>
    </row>
    <row r="41" spans="1:16" ht="39" customHeight="1" x14ac:dyDescent="0.2">
      <c r="A41" s="22"/>
      <c r="B41" s="35"/>
      <c r="C41" s="1132" t="s">
        <v>540</v>
      </c>
      <c r="D41" s="1132"/>
      <c r="E41" s="1133"/>
      <c r="F41" s="36">
        <v>0</v>
      </c>
      <c r="G41" s="37">
        <v>0</v>
      </c>
      <c r="H41" s="37">
        <v>0</v>
      </c>
      <c r="I41" s="37">
        <v>0</v>
      </c>
      <c r="J41" s="38">
        <v>0</v>
      </c>
      <c r="K41" s="22"/>
      <c r="L41" s="22"/>
      <c r="M41" s="22"/>
      <c r="N41" s="22"/>
      <c r="O41" s="22"/>
      <c r="P41" s="22"/>
    </row>
    <row r="42" spans="1:16" ht="39" customHeight="1" x14ac:dyDescent="0.2">
      <c r="A42" s="22"/>
      <c r="B42" s="39"/>
      <c r="C42" s="1132" t="s">
        <v>541</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542</v>
      </c>
      <c r="D43" s="1134"/>
      <c r="E43" s="1135"/>
      <c r="F43" s="41">
        <v>7.0000000000000007E-2</v>
      </c>
      <c r="G43" s="42">
        <v>0.1</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eSOQlGs/wA8+GjAWt9XuqC/mlGhI+J/RnN7aqRDqiKjF9BOPMvzYj1t1qmWWiMxY83EgysHkR12v2OKM7Mkkg==" saltValue="bXN7JNvJMUBbXJVJGx0W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election activeCell="M47" sqref="M47"/>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4780</v>
      </c>
      <c r="L45" s="58">
        <v>4532</v>
      </c>
      <c r="M45" s="58">
        <v>4617</v>
      </c>
      <c r="N45" s="58">
        <v>4787</v>
      </c>
      <c r="O45" s="59">
        <v>4759</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2">
      <c r="A48" s="46"/>
      <c r="B48" s="1163"/>
      <c r="C48" s="1164"/>
      <c r="D48" s="60"/>
      <c r="E48" s="1140" t="s">
        <v>13</v>
      </c>
      <c r="F48" s="1140"/>
      <c r="G48" s="1140"/>
      <c r="H48" s="1140"/>
      <c r="I48" s="1140"/>
      <c r="J48" s="1141"/>
      <c r="K48" s="61">
        <v>1942</v>
      </c>
      <c r="L48" s="62">
        <v>1926</v>
      </c>
      <c r="M48" s="62">
        <v>1796</v>
      </c>
      <c r="N48" s="62">
        <v>1778</v>
      </c>
      <c r="O48" s="63">
        <v>1665</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488</v>
      </c>
      <c r="L49" s="62" t="s">
        <v>488</v>
      </c>
      <c r="M49" s="62" t="s">
        <v>488</v>
      </c>
      <c r="N49" s="62" t="s">
        <v>488</v>
      </c>
      <c r="O49" s="63" t="s">
        <v>488</v>
      </c>
      <c r="P49" s="46"/>
      <c r="Q49" s="46"/>
      <c r="R49" s="46"/>
      <c r="S49" s="46"/>
      <c r="T49" s="46"/>
      <c r="U49" s="46"/>
    </row>
    <row r="50" spans="1:21" ht="30.75" customHeight="1" x14ac:dyDescent="0.2">
      <c r="A50" s="46"/>
      <c r="B50" s="1163"/>
      <c r="C50" s="1164"/>
      <c r="D50" s="60"/>
      <c r="E50" s="1140" t="s">
        <v>15</v>
      </c>
      <c r="F50" s="1140"/>
      <c r="G50" s="1140"/>
      <c r="H50" s="1140"/>
      <c r="I50" s="1140"/>
      <c r="J50" s="1141"/>
      <c r="K50" s="61">
        <v>24</v>
      </c>
      <c r="L50" s="62">
        <v>21</v>
      </c>
      <c r="M50" s="62">
        <v>21</v>
      </c>
      <c r="N50" s="62">
        <v>199</v>
      </c>
      <c r="O50" s="63">
        <v>182</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4855</v>
      </c>
      <c r="L52" s="62">
        <v>4621</v>
      </c>
      <c r="M52" s="62">
        <v>4567</v>
      </c>
      <c r="N52" s="62">
        <v>4716</v>
      </c>
      <c r="O52" s="63">
        <v>4766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1891</v>
      </c>
      <c r="L53" s="67">
        <v>1858</v>
      </c>
      <c r="M53" s="67">
        <v>1867</v>
      </c>
      <c r="N53" s="67">
        <v>2048</v>
      </c>
      <c r="O53" s="68">
        <v>1840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row r="70" s="47" customFormat="1" ht="12.6" hidden="1" customHeight="1" x14ac:dyDescent="0.2"/>
  </sheetData>
  <sheetProtection algorithmName="SHA-512" hashValue="OK2CyB/nrXorvEdZvBVnmb8JbMW4XG+sz3oVoqn2/qxsVPjkTpX+AMhuBe8cffnMgjZHlDiCWfVGZ4hWPOhE/A==" saltValue="YYhDulU2/MvLNz6Md1pA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7"/>
  <sheetViews>
    <sheetView showGridLines="0" zoomScaleSheetLayoutView="100" workbookViewId="0">
      <selection activeCell="AC12" sqref="AC12:AG12"/>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48472</v>
      </c>
      <c r="J41" s="343">
        <v>47593</v>
      </c>
      <c r="K41" s="343">
        <v>46686</v>
      </c>
      <c r="L41" s="343">
        <v>45978</v>
      </c>
      <c r="M41" s="344">
        <v>44561</v>
      </c>
    </row>
    <row r="42" spans="2:13" ht="27.75" customHeight="1" x14ac:dyDescent="0.2">
      <c r="B42" s="1171"/>
      <c r="C42" s="1172"/>
      <c r="D42" s="104"/>
      <c r="E42" s="1175" t="s">
        <v>32</v>
      </c>
      <c r="F42" s="1175"/>
      <c r="G42" s="1175"/>
      <c r="H42" s="1176"/>
      <c r="I42" s="345">
        <v>3689</v>
      </c>
      <c r="J42" s="346">
        <v>3672</v>
      </c>
      <c r="K42" s="346">
        <v>3267</v>
      </c>
      <c r="L42" s="346">
        <v>2843</v>
      </c>
      <c r="M42" s="347">
        <v>2488</v>
      </c>
    </row>
    <row r="43" spans="2:13" ht="27.75" customHeight="1" x14ac:dyDescent="0.2">
      <c r="B43" s="1171"/>
      <c r="C43" s="1172"/>
      <c r="D43" s="104"/>
      <c r="E43" s="1175" t="s">
        <v>33</v>
      </c>
      <c r="F43" s="1175"/>
      <c r="G43" s="1175"/>
      <c r="H43" s="1176"/>
      <c r="I43" s="345">
        <v>15731</v>
      </c>
      <c r="J43" s="346">
        <v>16231</v>
      </c>
      <c r="K43" s="346">
        <v>17508</v>
      </c>
      <c r="L43" s="346">
        <v>17177</v>
      </c>
      <c r="M43" s="347">
        <v>16710</v>
      </c>
    </row>
    <row r="44" spans="2:13" ht="27.75" customHeight="1" x14ac:dyDescent="0.2">
      <c r="B44" s="1171"/>
      <c r="C44" s="1172"/>
      <c r="D44" s="104"/>
      <c r="E44" s="1175" t="s">
        <v>34</v>
      </c>
      <c r="F44" s="1175"/>
      <c r="G44" s="1175"/>
      <c r="H44" s="1176"/>
      <c r="I44" s="345" t="s">
        <v>488</v>
      </c>
      <c r="J44" s="346" t="s">
        <v>488</v>
      </c>
      <c r="K44" s="346" t="s">
        <v>488</v>
      </c>
      <c r="L44" s="346" t="s">
        <v>488</v>
      </c>
      <c r="M44" s="347" t="s">
        <v>488</v>
      </c>
    </row>
    <row r="45" spans="2:13" ht="27.75" customHeight="1" x14ac:dyDescent="0.2">
      <c r="B45" s="1171"/>
      <c r="C45" s="1172"/>
      <c r="D45" s="104"/>
      <c r="E45" s="1175" t="s">
        <v>35</v>
      </c>
      <c r="F45" s="1175"/>
      <c r="G45" s="1175"/>
      <c r="H45" s="1176"/>
      <c r="I45" s="345">
        <v>5665</v>
      </c>
      <c r="J45" s="346">
        <v>5292</v>
      </c>
      <c r="K45" s="346">
        <v>5115</v>
      </c>
      <c r="L45" s="346">
        <v>4966</v>
      </c>
      <c r="M45" s="347">
        <v>5105</v>
      </c>
    </row>
    <row r="46" spans="2:13" ht="27.75" customHeight="1" x14ac:dyDescent="0.2">
      <c r="B46" s="1171"/>
      <c r="C46" s="1172"/>
      <c r="D46" s="105"/>
      <c r="E46" s="1175" t="s">
        <v>36</v>
      </c>
      <c r="F46" s="1175"/>
      <c r="G46" s="1175"/>
      <c r="H46" s="1176"/>
      <c r="I46" s="345" t="s">
        <v>488</v>
      </c>
      <c r="J46" s="346" t="s">
        <v>488</v>
      </c>
      <c r="K46" s="346" t="s">
        <v>488</v>
      </c>
      <c r="L46" s="346" t="s">
        <v>488</v>
      </c>
      <c r="M46" s="347" t="s">
        <v>488</v>
      </c>
    </row>
    <row r="47" spans="2:13" ht="27.75" customHeight="1" x14ac:dyDescent="0.2">
      <c r="B47" s="1171"/>
      <c r="C47" s="1172"/>
      <c r="D47" s="106"/>
      <c r="E47" s="1185" t="s">
        <v>37</v>
      </c>
      <c r="F47" s="1186"/>
      <c r="G47" s="1186"/>
      <c r="H47" s="1187"/>
      <c r="I47" s="345" t="s">
        <v>488</v>
      </c>
      <c r="J47" s="346" t="s">
        <v>488</v>
      </c>
      <c r="K47" s="346" t="s">
        <v>488</v>
      </c>
      <c r="L47" s="346" t="s">
        <v>488</v>
      </c>
      <c r="M47" s="347" t="s">
        <v>488</v>
      </c>
    </row>
    <row r="48" spans="2:13" ht="27.75" customHeight="1" x14ac:dyDescent="0.2">
      <c r="B48" s="1171"/>
      <c r="C48" s="1172"/>
      <c r="D48" s="104"/>
      <c r="E48" s="1175" t="s">
        <v>38</v>
      </c>
      <c r="F48" s="1175"/>
      <c r="G48" s="1175"/>
      <c r="H48" s="1176"/>
      <c r="I48" s="345" t="s">
        <v>488</v>
      </c>
      <c r="J48" s="346" t="s">
        <v>488</v>
      </c>
      <c r="K48" s="346" t="s">
        <v>488</v>
      </c>
      <c r="L48" s="346" t="s">
        <v>488</v>
      </c>
      <c r="M48" s="347" t="s">
        <v>488</v>
      </c>
    </row>
    <row r="49" spans="2:13" ht="27.75" customHeight="1" x14ac:dyDescent="0.2">
      <c r="B49" s="1173"/>
      <c r="C49" s="1174"/>
      <c r="D49" s="104"/>
      <c r="E49" s="1175" t="s">
        <v>39</v>
      </c>
      <c r="F49" s="1175"/>
      <c r="G49" s="1175"/>
      <c r="H49" s="1176"/>
      <c r="I49" s="345" t="s">
        <v>488</v>
      </c>
      <c r="J49" s="346" t="s">
        <v>488</v>
      </c>
      <c r="K49" s="346" t="s">
        <v>488</v>
      </c>
      <c r="L49" s="346" t="s">
        <v>488</v>
      </c>
      <c r="M49" s="347" t="s">
        <v>488</v>
      </c>
    </row>
    <row r="50" spans="2:13" ht="27.75" customHeight="1" x14ac:dyDescent="0.2">
      <c r="B50" s="1169" t="s">
        <v>40</v>
      </c>
      <c r="C50" s="1170"/>
      <c r="D50" s="107"/>
      <c r="E50" s="1175" t="s">
        <v>41</v>
      </c>
      <c r="F50" s="1175"/>
      <c r="G50" s="1175"/>
      <c r="H50" s="1176"/>
      <c r="I50" s="345">
        <v>15082</v>
      </c>
      <c r="J50" s="346">
        <v>13938</v>
      </c>
      <c r="K50" s="346">
        <v>16120</v>
      </c>
      <c r="L50" s="346">
        <v>17086</v>
      </c>
      <c r="M50" s="347">
        <v>18343</v>
      </c>
    </row>
    <row r="51" spans="2:13" ht="27.75" customHeight="1" x14ac:dyDescent="0.2">
      <c r="B51" s="1171"/>
      <c r="C51" s="1172"/>
      <c r="D51" s="104"/>
      <c r="E51" s="1175" t="s">
        <v>42</v>
      </c>
      <c r="F51" s="1175"/>
      <c r="G51" s="1175"/>
      <c r="H51" s="1176"/>
      <c r="I51" s="345">
        <v>3968</v>
      </c>
      <c r="J51" s="346">
        <v>3919</v>
      </c>
      <c r="K51" s="346">
        <v>4222</v>
      </c>
      <c r="L51" s="346">
        <v>4407</v>
      </c>
      <c r="M51" s="347">
        <v>4469</v>
      </c>
    </row>
    <row r="52" spans="2:13" ht="27.75" customHeight="1" x14ac:dyDescent="0.2">
      <c r="B52" s="1173"/>
      <c r="C52" s="1174"/>
      <c r="D52" s="104"/>
      <c r="E52" s="1175" t="s">
        <v>43</v>
      </c>
      <c r="F52" s="1175"/>
      <c r="G52" s="1175"/>
      <c r="H52" s="1176"/>
      <c r="I52" s="345">
        <v>50326</v>
      </c>
      <c r="J52" s="346">
        <v>49381</v>
      </c>
      <c r="K52" s="346">
        <v>48400</v>
      </c>
      <c r="L52" s="346">
        <v>46778</v>
      </c>
      <c r="M52" s="347">
        <v>44747</v>
      </c>
    </row>
    <row r="53" spans="2:13" ht="27.75" customHeight="1" thickBot="1" x14ac:dyDescent="0.25">
      <c r="B53" s="1177" t="s">
        <v>19</v>
      </c>
      <c r="C53" s="1178"/>
      <c r="D53" s="108"/>
      <c r="E53" s="1179" t="s">
        <v>44</v>
      </c>
      <c r="F53" s="1179"/>
      <c r="G53" s="1179"/>
      <c r="H53" s="1180"/>
      <c r="I53" s="348">
        <v>4181</v>
      </c>
      <c r="J53" s="349">
        <v>5550</v>
      </c>
      <c r="K53" s="349">
        <v>3835</v>
      </c>
      <c r="L53" s="349">
        <v>2693</v>
      </c>
      <c r="M53" s="350">
        <v>1304</v>
      </c>
    </row>
    <row r="54" spans="2:13" ht="27.75" customHeight="1" x14ac:dyDescent="0.2">
      <c r="B54" s="109"/>
      <c r="C54" s="110"/>
      <c r="D54" s="110"/>
      <c r="E54" s="111"/>
      <c r="F54" s="111"/>
      <c r="G54" s="111"/>
      <c r="H54" s="111"/>
      <c r="I54" s="112"/>
      <c r="J54" s="112"/>
      <c r="K54" s="112"/>
      <c r="L54" s="112"/>
      <c r="M54" s="112"/>
    </row>
    <row r="55" spans="2:13" ht="13.2" x14ac:dyDescent="0.2"/>
    <row r="65" s="94" customFormat="1" ht="13.5" hidden="1" customHeight="1" x14ac:dyDescent="0.2"/>
    <row r="66" s="94" customFormat="1" ht="13.5" hidden="1" customHeight="1" x14ac:dyDescent="0.2"/>
    <row r="67" s="94" customFormat="1" ht="13.5" hidden="1" customHeight="1" x14ac:dyDescent="0.2"/>
  </sheetData>
  <sheetProtection algorithmName="SHA-512" hashValue="YN6sJlTJ8KJ5ye7vZOVOPPUMeZJvd72PwewC6LCznxbmtZr2nv6Z24VEdqDmlTXj0nf+U/s+9/0V3MzVtwBJnA==" saltValue="03DaAbv2lzjJk0Oy8Wqw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AC12" sqref="AC12:AG1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6" t="s">
        <v>46</v>
      </c>
      <c r="D55" s="1196"/>
      <c r="E55" s="1197"/>
      <c r="F55" s="120">
        <v>7072</v>
      </c>
      <c r="G55" s="120">
        <v>7079</v>
      </c>
      <c r="H55" s="121">
        <v>7784</v>
      </c>
    </row>
    <row r="56" spans="2:8" ht="52.5" customHeight="1" x14ac:dyDescent="0.2">
      <c r="B56" s="122"/>
      <c r="C56" s="1198" t="s">
        <v>47</v>
      </c>
      <c r="D56" s="1198"/>
      <c r="E56" s="1199"/>
      <c r="F56" s="123">
        <v>1057</v>
      </c>
      <c r="G56" s="123">
        <v>1058</v>
      </c>
      <c r="H56" s="124">
        <v>1187</v>
      </c>
    </row>
    <row r="57" spans="2:8" ht="53.25" customHeight="1" x14ac:dyDescent="0.2">
      <c r="B57" s="122"/>
      <c r="C57" s="1200" t="s">
        <v>48</v>
      </c>
      <c r="D57" s="1200"/>
      <c r="E57" s="1201"/>
      <c r="F57" s="125">
        <v>5207</v>
      </c>
      <c r="G57" s="125">
        <v>5399</v>
      </c>
      <c r="H57" s="126">
        <v>5503</v>
      </c>
    </row>
    <row r="58" spans="2:8" ht="45.75" customHeight="1" x14ac:dyDescent="0.2">
      <c r="B58" s="127"/>
      <c r="C58" s="1188" t="s">
        <v>556</v>
      </c>
      <c r="D58" s="1189"/>
      <c r="E58" s="1190"/>
      <c r="F58" s="128">
        <v>2030</v>
      </c>
      <c r="G58" s="128">
        <v>1932</v>
      </c>
      <c r="H58" s="129">
        <v>1934</v>
      </c>
    </row>
    <row r="59" spans="2:8" ht="45.75" customHeight="1" x14ac:dyDescent="0.2">
      <c r="B59" s="127"/>
      <c r="C59" s="1188" t="s">
        <v>557</v>
      </c>
      <c r="D59" s="1189"/>
      <c r="E59" s="1190"/>
      <c r="F59" s="128">
        <v>975</v>
      </c>
      <c r="G59" s="128">
        <v>924</v>
      </c>
      <c r="H59" s="129">
        <v>874</v>
      </c>
    </row>
    <row r="60" spans="2:8" ht="45.75" customHeight="1" x14ac:dyDescent="0.2">
      <c r="B60" s="127"/>
      <c r="C60" s="1188" t="s">
        <v>558</v>
      </c>
      <c r="D60" s="1189"/>
      <c r="E60" s="1190"/>
      <c r="F60" s="128">
        <v>446</v>
      </c>
      <c r="G60" s="128">
        <v>537</v>
      </c>
      <c r="H60" s="129">
        <v>675</v>
      </c>
    </row>
    <row r="61" spans="2:8" ht="45.75" customHeight="1" x14ac:dyDescent="0.2">
      <c r="B61" s="127"/>
      <c r="C61" s="1188" t="s">
        <v>559</v>
      </c>
      <c r="D61" s="1189"/>
      <c r="E61" s="1190"/>
      <c r="F61" s="128">
        <v>701</v>
      </c>
      <c r="G61" s="128">
        <v>601</v>
      </c>
      <c r="H61" s="129">
        <v>502</v>
      </c>
    </row>
    <row r="62" spans="2:8" ht="45.75" customHeight="1" thickBot="1" x14ac:dyDescent="0.25">
      <c r="B62" s="130"/>
      <c r="C62" s="1191" t="s">
        <v>560</v>
      </c>
      <c r="D62" s="1192"/>
      <c r="E62" s="1193"/>
      <c r="F62" s="131" t="s">
        <v>561</v>
      </c>
      <c r="G62" s="131">
        <v>250</v>
      </c>
      <c r="H62" s="132">
        <v>500</v>
      </c>
    </row>
    <row r="63" spans="2:8" ht="52.5" customHeight="1" thickBot="1" x14ac:dyDescent="0.25">
      <c r="B63" s="133"/>
      <c r="C63" s="1194" t="s">
        <v>49</v>
      </c>
      <c r="D63" s="1194"/>
      <c r="E63" s="1195"/>
      <c r="F63" s="134">
        <v>13336</v>
      </c>
      <c r="G63" s="134">
        <v>13536</v>
      </c>
      <c r="H63" s="135">
        <v>14474</v>
      </c>
    </row>
    <row r="64" spans="2:8" ht="13.2" x14ac:dyDescent="0.2"/>
  </sheetData>
  <sheetProtection algorithmName="SHA-512" hashValue="nlv9ODrTfzog8uuSANtN3MmyzPirZsY9wiayvabVjK8A2L0Bfg6sn/N32iJ2oPWiJrsHzw7ymkIUkXd8/Vftig==" saltValue="YHzCQLX9vKVodjrL5Xa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102653</v>
      </c>
      <c r="E3" s="154"/>
      <c r="F3" s="155">
        <v>62383</v>
      </c>
      <c r="G3" s="156"/>
      <c r="H3" s="157"/>
    </row>
    <row r="4" spans="1:8" x14ac:dyDescent="0.2">
      <c r="A4" s="158"/>
      <c r="B4" s="159"/>
      <c r="C4" s="160"/>
      <c r="D4" s="161">
        <v>70115</v>
      </c>
      <c r="E4" s="162"/>
      <c r="F4" s="163">
        <v>35325</v>
      </c>
      <c r="G4" s="164"/>
      <c r="H4" s="165"/>
    </row>
    <row r="5" spans="1:8" x14ac:dyDescent="0.2">
      <c r="A5" s="146" t="s">
        <v>521</v>
      </c>
      <c r="B5" s="151"/>
      <c r="C5" s="152"/>
      <c r="D5" s="153">
        <v>139017</v>
      </c>
      <c r="E5" s="154"/>
      <c r="F5" s="155">
        <v>63812</v>
      </c>
      <c r="G5" s="156"/>
      <c r="H5" s="157"/>
    </row>
    <row r="6" spans="1:8" x14ac:dyDescent="0.2">
      <c r="A6" s="158"/>
      <c r="B6" s="159"/>
      <c r="C6" s="160"/>
      <c r="D6" s="161">
        <v>99432</v>
      </c>
      <c r="E6" s="162"/>
      <c r="F6" s="163">
        <v>33848</v>
      </c>
      <c r="G6" s="164"/>
      <c r="H6" s="165"/>
    </row>
    <row r="7" spans="1:8" x14ac:dyDescent="0.2">
      <c r="A7" s="146" t="s">
        <v>522</v>
      </c>
      <c r="B7" s="151"/>
      <c r="C7" s="152"/>
      <c r="D7" s="153">
        <v>85657</v>
      </c>
      <c r="E7" s="154"/>
      <c r="F7" s="155">
        <v>54225</v>
      </c>
      <c r="G7" s="156"/>
      <c r="H7" s="157"/>
    </row>
    <row r="8" spans="1:8" x14ac:dyDescent="0.2">
      <c r="A8" s="158"/>
      <c r="B8" s="159"/>
      <c r="C8" s="160"/>
      <c r="D8" s="161">
        <v>45539</v>
      </c>
      <c r="E8" s="162"/>
      <c r="F8" s="163">
        <v>27337</v>
      </c>
      <c r="G8" s="164"/>
      <c r="H8" s="165"/>
    </row>
    <row r="9" spans="1:8" x14ac:dyDescent="0.2">
      <c r="A9" s="146" t="s">
        <v>523</v>
      </c>
      <c r="B9" s="151"/>
      <c r="C9" s="152"/>
      <c r="D9" s="153">
        <v>111146</v>
      </c>
      <c r="E9" s="154"/>
      <c r="F9" s="155">
        <v>54016</v>
      </c>
      <c r="G9" s="156"/>
      <c r="H9" s="157"/>
    </row>
    <row r="10" spans="1:8" x14ac:dyDescent="0.2">
      <c r="A10" s="158"/>
      <c r="B10" s="159"/>
      <c r="C10" s="160"/>
      <c r="D10" s="161">
        <v>61848</v>
      </c>
      <c r="E10" s="162"/>
      <c r="F10" s="163">
        <v>28078</v>
      </c>
      <c r="G10" s="164"/>
      <c r="H10" s="165"/>
    </row>
    <row r="11" spans="1:8" x14ac:dyDescent="0.2">
      <c r="A11" s="146" t="s">
        <v>524</v>
      </c>
      <c r="B11" s="151"/>
      <c r="C11" s="152"/>
      <c r="D11" s="153">
        <v>94398</v>
      </c>
      <c r="E11" s="154"/>
      <c r="F11" s="155">
        <v>52786</v>
      </c>
      <c r="G11" s="156"/>
      <c r="H11" s="157"/>
    </row>
    <row r="12" spans="1:8" x14ac:dyDescent="0.2">
      <c r="A12" s="158"/>
      <c r="B12" s="159"/>
      <c r="C12" s="166"/>
      <c r="D12" s="161">
        <v>54011</v>
      </c>
      <c r="E12" s="162"/>
      <c r="F12" s="163">
        <v>28742</v>
      </c>
      <c r="G12" s="164"/>
      <c r="H12" s="165"/>
    </row>
    <row r="13" spans="1:8" x14ac:dyDescent="0.2">
      <c r="A13" s="146"/>
      <c r="B13" s="151"/>
      <c r="C13" s="152"/>
      <c r="D13" s="153">
        <v>106574</v>
      </c>
      <c r="E13" s="154"/>
      <c r="F13" s="155">
        <v>57444</v>
      </c>
      <c r="G13" s="167"/>
      <c r="H13" s="157"/>
    </row>
    <row r="14" spans="1:8" x14ac:dyDescent="0.2">
      <c r="A14" s="158"/>
      <c r="B14" s="159"/>
      <c r="C14" s="160"/>
      <c r="D14" s="161">
        <v>66189</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7.79</v>
      </c>
      <c r="C19" s="168">
        <f>ROUND(VALUE(SUBSTITUTE(実質収支比率等に係る経年分析!G$48,"▲","-")),2)</f>
        <v>8.3000000000000007</v>
      </c>
      <c r="D19" s="168">
        <f>ROUND(VALUE(SUBSTITUTE(実質収支比率等に係る経年分析!H$48,"▲","-")),2)</f>
        <v>11.02</v>
      </c>
      <c r="E19" s="168">
        <f>ROUND(VALUE(SUBSTITUTE(実質収支比率等に係る経年分析!I$48,"▲","-")),2)</f>
        <v>12.22</v>
      </c>
      <c r="F19" s="168">
        <f>ROUND(VALUE(SUBSTITUTE(実質収支比率等に係る経年分析!J$48,"▲","-")),2)</f>
        <v>11.38</v>
      </c>
    </row>
    <row r="20" spans="1:11" x14ac:dyDescent="0.2">
      <c r="A20" s="168" t="s">
        <v>53</v>
      </c>
      <c r="B20" s="168">
        <f>ROUND(VALUE(SUBSTITUTE(実質収支比率等に係る経年分析!F$47,"▲","-")),2)</f>
        <v>32.5</v>
      </c>
      <c r="C20" s="168">
        <f>ROUND(VALUE(SUBSTITUTE(実質収支比率等に係る経年分析!G$47,"▲","-")),2)</f>
        <v>32.06</v>
      </c>
      <c r="D20" s="168">
        <f>ROUND(VALUE(SUBSTITUTE(実質収支比率等に係る経年分析!H$47,"▲","-")),2)</f>
        <v>28.4</v>
      </c>
      <c r="E20" s="168">
        <f>ROUND(VALUE(SUBSTITUTE(実質収支比率等に係る経年分析!I$47,"▲","-")),2)</f>
        <v>29.6</v>
      </c>
      <c r="F20" s="168">
        <f>ROUND(VALUE(SUBSTITUTE(実質収支比率等に係る経年分析!J$47,"▲","-")),2)</f>
        <v>32.22</v>
      </c>
    </row>
    <row r="21" spans="1:11" x14ac:dyDescent="0.2">
      <c r="A21" s="168" t="s">
        <v>54</v>
      </c>
      <c r="B21" s="168">
        <f>IF(ISNUMBER(VALUE(SUBSTITUTE(実質収支比率等に係る経年分析!F$49,"▲","-"))),ROUND(VALUE(SUBSTITUTE(実質収支比率等に係る経年分析!F$49,"▲","-")),2),NA())</f>
        <v>-0.42</v>
      </c>
      <c r="C21" s="168">
        <f>IF(ISNUMBER(VALUE(SUBSTITUTE(実質収支比率等に係る経年分析!G$49,"▲","-"))),ROUND(VALUE(SUBSTITUTE(実質収支比率等に係る経年分析!G$49,"▲","-")),2),NA())</f>
        <v>0.66</v>
      </c>
      <c r="D21" s="168">
        <f>IF(ISNUMBER(VALUE(SUBSTITUTE(実質収支比率等に係る経年分析!H$49,"▲","-"))),ROUND(VALUE(SUBSTITUTE(実質収支比率等に係る経年分析!H$49,"▲","-")),2),NA())</f>
        <v>0.27</v>
      </c>
      <c r="E21" s="168">
        <f>IF(ISNUMBER(VALUE(SUBSTITUTE(実質収支比率等に係る経年分析!I$49,"▲","-"))),ROUND(VALUE(SUBSTITUTE(実質収支比率等に係る経年分析!I$49,"▲","-")),2),NA())</f>
        <v>0.77</v>
      </c>
      <c r="F21" s="168">
        <f>IF(ISNUMBER(VALUE(SUBSTITUTE(実質収支比率等に係る経年分析!J$49,"▲","-"))),ROUND(VALUE(SUBSTITUTE(実質収支比率等に係る経年分析!J$49,"▲","-")),2),NA())</f>
        <v>2.21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7.0000000000000007E-2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国民健康保険事業特別会計（直営診療施設勘定）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墓園事業特別会計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2">
      <c r="A32" s="169" t="str">
        <f>IF(連結実質赤字比率に係る赤字・黒字の構成分析!C$38="",NA(),連結実質赤字比率に係る赤字・黒字の構成分析!C$38)</f>
        <v>国民健康保険事業特別会計（事業勘定）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0.57999999999999996</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1.1499999999999999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3.85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6.13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6.43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5.78</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9.89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10.97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11.71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10.86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8.2899999999999991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11.01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12.21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11.37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4855</v>
      </c>
      <c r="E42" s="170"/>
      <c r="F42" s="170"/>
      <c r="G42" s="170">
        <f>'実質公債費比率（分子）の構造'!L$52</f>
        <v>4621</v>
      </c>
      <c r="H42" s="170"/>
      <c r="I42" s="170"/>
      <c r="J42" s="170">
        <f>'実質公債費比率（分子）の構造'!M$52</f>
        <v>4567</v>
      </c>
      <c r="K42" s="170"/>
      <c r="L42" s="170"/>
      <c r="M42" s="170">
        <f>'実質公債費比率（分子）の構造'!N$52</f>
        <v>4716</v>
      </c>
      <c r="N42" s="170"/>
      <c r="O42" s="170"/>
      <c r="P42" s="170">
        <f>'実質公債費比率（分子）の構造'!O$52</f>
        <v>4766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24</v>
      </c>
      <c r="C44" s="170"/>
      <c r="D44" s="170"/>
      <c r="E44" s="170">
        <f>'実質公債費比率（分子）の構造'!L$50</f>
        <v>21</v>
      </c>
      <c r="F44" s="170"/>
      <c r="G44" s="170"/>
      <c r="H44" s="170">
        <f>'実質公債費比率（分子）の構造'!M$50</f>
        <v>21</v>
      </c>
      <c r="I44" s="170"/>
      <c r="J44" s="170"/>
      <c r="K44" s="170">
        <f>'実質公債費比率（分子）の構造'!N$50</f>
        <v>199</v>
      </c>
      <c r="L44" s="170"/>
      <c r="M44" s="170"/>
      <c r="N44" s="170">
        <f>'実質公債費比率（分子）の構造'!O$50</f>
        <v>182</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1942</v>
      </c>
      <c r="C46" s="170"/>
      <c r="D46" s="170"/>
      <c r="E46" s="170">
        <f>'実質公債費比率（分子）の構造'!L$48</f>
        <v>1926</v>
      </c>
      <c r="F46" s="170"/>
      <c r="G46" s="170"/>
      <c r="H46" s="170">
        <f>'実質公債費比率（分子）の構造'!M$48</f>
        <v>1796</v>
      </c>
      <c r="I46" s="170"/>
      <c r="J46" s="170"/>
      <c r="K46" s="170">
        <f>'実質公債費比率（分子）の構造'!N$48</f>
        <v>1778</v>
      </c>
      <c r="L46" s="170"/>
      <c r="M46" s="170"/>
      <c r="N46" s="170">
        <f>'実質公債費比率（分子）の構造'!O$48</f>
        <v>1665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4780</v>
      </c>
      <c r="C49" s="170"/>
      <c r="D49" s="170"/>
      <c r="E49" s="170">
        <f>'実質公債費比率（分子）の構造'!L$45</f>
        <v>4532</v>
      </c>
      <c r="F49" s="170"/>
      <c r="G49" s="170"/>
      <c r="H49" s="170">
        <f>'実質公債費比率（分子）の構造'!M$45</f>
        <v>4617</v>
      </c>
      <c r="I49" s="170"/>
      <c r="J49" s="170"/>
      <c r="K49" s="170">
        <f>'実質公債費比率（分子）の構造'!N$45</f>
        <v>4787</v>
      </c>
      <c r="L49" s="170"/>
      <c r="M49" s="170"/>
      <c r="N49" s="170">
        <f>'実質公債費比率（分子）の構造'!O$45</f>
        <v>4759</v>
      </c>
      <c r="O49" s="170"/>
      <c r="P49" s="170"/>
    </row>
    <row r="50" spans="1:16" x14ac:dyDescent="0.2">
      <c r="A50" s="170" t="s">
        <v>67</v>
      </c>
      <c r="B50" s="170" t="e">
        <f>NA()</f>
        <v>#N/A</v>
      </c>
      <c r="C50" s="170">
        <f>IF(ISNUMBER('実質公債費比率（分子）の構造'!K$53),'実質公債費比率（分子）の構造'!K$53,NA())</f>
        <v>1891</v>
      </c>
      <c r="D50" s="170" t="e">
        <f>NA()</f>
        <v>#N/A</v>
      </c>
      <c r="E50" s="170" t="e">
        <f>NA()</f>
        <v>#N/A</v>
      </c>
      <c r="F50" s="170">
        <f>IF(ISNUMBER('実質公債費比率（分子）の構造'!L$53),'実質公債費比率（分子）の構造'!L$53,NA())</f>
        <v>1858</v>
      </c>
      <c r="G50" s="170" t="e">
        <f>NA()</f>
        <v>#N/A</v>
      </c>
      <c r="H50" s="170" t="e">
        <f>NA()</f>
        <v>#N/A</v>
      </c>
      <c r="I50" s="170">
        <f>IF(ISNUMBER('実質公債費比率（分子）の構造'!M$53),'実質公債費比率（分子）の構造'!M$53,NA())</f>
        <v>1867</v>
      </c>
      <c r="J50" s="170" t="e">
        <f>NA()</f>
        <v>#N/A</v>
      </c>
      <c r="K50" s="170" t="e">
        <f>NA()</f>
        <v>#N/A</v>
      </c>
      <c r="L50" s="170">
        <f>IF(ISNUMBER('実質公債費比率（分子）の構造'!N$53),'実質公債費比率（分子）の構造'!N$53,NA())</f>
        <v>2048</v>
      </c>
      <c r="M50" s="170" t="e">
        <f>NA()</f>
        <v>#N/A</v>
      </c>
      <c r="N50" s="170" t="e">
        <f>NA()</f>
        <v>#N/A</v>
      </c>
      <c r="O50" s="170">
        <f>IF(ISNUMBER('実質公債費比率（分子）の構造'!O$53),'実質公債費比率（分子）の構造'!O$53,NA())</f>
        <v>1840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50326</v>
      </c>
      <c r="E56" s="169"/>
      <c r="F56" s="169"/>
      <c r="G56" s="169">
        <f>'将来負担比率（分子）の構造'!J$52</f>
        <v>49381</v>
      </c>
      <c r="H56" s="169"/>
      <c r="I56" s="169"/>
      <c r="J56" s="169">
        <f>'将来負担比率（分子）の構造'!K$52</f>
        <v>48400</v>
      </c>
      <c r="K56" s="169"/>
      <c r="L56" s="169"/>
      <c r="M56" s="169">
        <f>'将来負担比率（分子）の構造'!L$52</f>
        <v>46778</v>
      </c>
      <c r="N56" s="169"/>
      <c r="O56" s="169"/>
      <c r="P56" s="169">
        <f>'将来負担比率（分子）の構造'!M$52</f>
        <v>44747</v>
      </c>
    </row>
    <row r="57" spans="1:16" x14ac:dyDescent="0.2">
      <c r="A57" s="169" t="s">
        <v>42</v>
      </c>
      <c r="B57" s="169"/>
      <c r="C57" s="169"/>
      <c r="D57" s="169">
        <f>'将来負担比率（分子）の構造'!I$51</f>
        <v>3968</v>
      </c>
      <c r="E57" s="169"/>
      <c r="F57" s="169"/>
      <c r="G57" s="169">
        <f>'将来負担比率（分子）の構造'!J$51</f>
        <v>3919</v>
      </c>
      <c r="H57" s="169"/>
      <c r="I57" s="169"/>
      <c r="J57" s="169">
        <f>'将来負担比率（分子）の構造'!K$51</f>
        <v>4222</v>
      </c>
      <c r="K57" s="169"/>
      <c r="L57" s="169"/>
      <c r="M57" s="169">
        <f>'将来負担比率（分子）の構造'!L$51</f>
        <v>4407</v>
      </c>
      <c r="N57" s="169"/>
      <c r="O57" s="169"/>
      <c r="P57" s="169">
        <f>'将来負担比率（分子）の構造'!M$51</f>
        <v>4469</v>
      </c>
    </row>
    <row r="58" spans="1:16" x14ac:dyDescent="0.2">
      <c r="A58" s="169" t="s">
        <v>41</v>
      </c>
      <c r="B58" s="169"/>
      <c r="C58" s="169"/>
      <c r="D58" s="169">
        <f>'将来負担比率（分子）の構造'!I$50</f>
        <v>15082</v>
      </c>
      <c r="E58" s="169"/>
      <c r="F58" s="169"/>
      <c r="G58" s="169">
        <f>'将来負担比率（分子）の構造'!J$50</f>
        <v>13938</v>
      </c>
      <c r="H58" s="169"/>
      <c r="I58" s="169"/>
      <c r="J58" s="169">
        <f>'将来負担比率（分子）の構造'!K$50</f>
        <v>16120</v>
      </c>
      <c r="K58" s="169"/>
      <c r="L58" s="169"/>
      <c r="M58" s="169">
        <f>'将来負担比率（分子）の構造'!L$50</f>
        <v>17086</v>
      </c>
      <c r="N58" s="169"/>
      <c r="O58" s="169"/>
      <c r="P58" s="169">
        <f>'将来負担比率（分子）の構造'!M$50</f>
        <v>18343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5665</v>
      </c>
      <c r="C62" s="169"/>
      <c r="D62" s="169"/>
      <c r="E62" s="169">
        <f>'将来負担比率（分子）の構造'!J$45</f>
        <v>5292</v>
      </c>
      <c r="F62" s="169"/>
      <c r="G62" s="169"/>
      <c r="H62" s="169">
        <f>'将来負担比率（分子）の構造'!K$45</f>
        <v>5115</v>
      </c>
      <c r="I62" s="169"/>
      <c r="J62" s="169"/>
      <c r="K62" s="169">
        <f>'将来負担比率（分子）の構造'!L$45</f>
        <v>4966</v>
      </c>
      <c r="L62" s="169"/>
      <c r="M62" s="169"/>
      <c r="N62" s="169">
        <f>'将来負担比率（分子）の構造'!M$45</f>
        <v>5105</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15731</v>
      </c>
      <c r="C64" s="169"/>
      <c r="D64" s="169"/>
      <c r="E64" s="169">
        <f>'将来負担比率（分子）の構造'!J$43</f>
        <v>16231</v>
      </c>
      <c r="F64" s="169"/>
      <c r="G64" s="169"/>
      <c r="H64" s="169">
        <f>'将来負担比率（分子）の構造'!K$43</f>
        <v>17508</v>
      </c>
      <c r="I64" s="169"/>
      <c r="J64" s="169"/>
      <c r="K64" s="169">
        <f>'将来負担比率（分子）の構造'!L$43</f>
        <v>17177</v>
      </c>
      <c r="L64" s="169"/>
      <c r="M64" s="169"/>
      <c r="N64" s="169">
        <f>'将来負担比率（分子）の構造'!M$43</f>
        <v>16710</v>
      </c>
      <c r="O64" s="169"/>
      <c r="P64" s="169"/>
    </row>
    <row r="65" spans="1:16" x14ac:dyDescent="0.2">
      <c r="A65" s="169" t="s">
        <v>32</v>
      </c>
      <c r="B65" s="169">
        <f>'将来負担比率（分子）の構造'!I$42</f>
        <v>3689</v>
      </c>
      <c r="C65" s="169"/>
      <c r="D65" s="169"/>
      <c r="E65" s="169">
        <f>'将来負担比率（分子）の構造'!J$42</f>
        <v>3672</v>
      </c>
      <c r="F65" s="169"/>
      <c r="G65" s="169"/>
      <c r="H65" s="169">
        <f>'将来負担比率（分子）の構造'!K$42</f>
        <v>3267</v>
      </c>
      <c r="I65" s="169"/>
      <c r="J65" s="169"/>
      <c r="K65" s="169">
        <f>'将来負担比率（分子）の構造'!L$42</f>
        <v>2843</v>
      </c>
      <c r="L65" s="169"/>
      <c r="M65" s="169"/>
      <c r="N65" s="169">
        <f>'将来負担比率（分子）の構造'!M$42</f>
        <v>2488</v>
      </c>
      <c r="O65" s="169"/>
      <c r="P65" s="169"/>
    </row>
    <row r="66" spans="1:16" x14ac:dyDescent="0.2">
      <c r="A66" s="169" t="s">
        <v>31</v>
      </c>
      <c r="B66" s="169">
        <f>'将来負担比率（分子）の構造'!I$41</f>
        <v>48472</v>
      </c>
      <c r="C66" s="169"/>
      <c r="D66" s="169"/>
      <c r="E66" s="169">
        <f>'将来負担比率（分子）の構造'!J$41</f>
        <v>47593</v>
      </c>
      <c r="F66" s="169"/>
      <c r="G66" s="169"/>
      <c r="H66" s="169">
        <f>'将来負担比率（分子）の構造'!K$41</f>
        <v>46686</v>
      </c>
      <c r="I66" s="169"/>
      <c r="J66" s="169"/>
      <c r="K66" s="169">
        <f>'将来負担比率（分子）の構造'!L$41</f>
        <v>45978</v>
      </c>
      <c r="L66" s="169"/>
      <c r="M66" s="169"/>
      <c r="N66" s="169">
        <f>'将来負担比率（分子）の構造'!M$41</f>
        <v>44561</v>
      </c>
      <c r="O66" s="169"/>
      <c r="P66" s="169"/>
    </row>
    <row r="67" spans="1:16" x14ac:dyDescent="0.2">
      <c r="A67" s="169" t="s">
        <v>71</v>
      </c>
      <c r="B67" s="169" t="e">
        <f>NA()</f>
        <v>#N/A</v>
      </c>
      <c r="C67" s="169">
        <f>IF(ISNUMBER('将来負担比率（分子）の構造'!I$53), IF('将来負担比率（分子）の構造'!I$53 &lt; 0, 0, '将来負担比率（分子）の構造'!I$53), NA())</f>
        <v>4181</v>
      </c>
      <c r="D67" s="169" t="e">
        <f>NA()</f>
        <v>#N/A</v>
      </c>
      <c r="E67" s="169" t="e">
        <f>NA()</f>
        <v>#N/A</v>
      </c>
      <c r="F67" s="169">
        <f>IF(ISNUMBER('将来負担比率（分子）の構造'!J$53), IF('将来負担比率（分子）の構造'!J$53 &lt; 0, 0, '将来負担比率（分子）の構造'!J$53), NA())</f>
        <v>5550</v>
      </c>
      <c r="G67" s="169" t="e">
        <f>NA()</f>
        <v>#N/A</v>
      </c>
      <c r="H67" s="169" t="e">
        <f>NA()</f>
        <v>#N/A</v>
      </c>
      <c r="I67" s="169">
        <f>IF(ISNUMBER('将来負担比率（分子）の構造'!K$53), IF('将来負担比率（分子）の構造'!K$53 &lt; 0, 0, '将来負担比率（分子）の構造'!K$53), NA())</f>
        <v>3835</v>
      </c>
      <c r="J67" s="169" t="e">
        <f>NA()</f>
        <v>#N/A</v>
      </c>
      <c r="K67" s="169" t="e">
        <f>NA()</f>
        <v>#N/A</v>
      </c>
      <c r="L67" s="169">
        <f>IF(ISNUMBER('将来負担比率（分子）の構造'!L$53), IF('将来負担比率（分子）の構造'!L$53 &lt; 0, 0, '将来負担比率（分子）の構造'!L$53), NA())</f>
        <v>2693</v>
      </c>
      <c r="M67" s="169" t="e">
        <f>NA()</f>
        <v>#N/A</v>
      </c>
      <c r="N67" s="169" t="e">
        <f>NA()</f>
        <v>#N/A</v>
      </c>
      <c r="O67" s="169">
        <f>IF(ISNUMBER('将来負担比率（分子）の構造'!M$53), IF('将来負担比率（分子）の構造'!M$53 &lt; 0, 0, '将来負担比率（分子）の構造'!M$53), NA())</f>
        <v>1304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7072</v>
      </c>
      <c r="C72" s="173">
        <f>基金残高に係る経年分析!G55</f>
        <v>7079</v>
      </c>
      <c r="D72" s="173">
        <f>基金残高に係る経年分析!H55</f>
        <v>7784</v>
      </c>
    </row>
    <row r="73" spans="1:16" x14ac:dyDescent="0.2">
      <c r="A73" s="172" t="s">
        <v>74</v>
      </c>
      <c r="B73" s="173">
        <f>基金残高に係る経年分析!F56</f>
        <v>1057</v>
      </c>
      <c r="C73" s="173">
        <f>基金残高に係る経年分析!G56</f>
        <v>1058</v>
      </c>
      <c r="D73" s="173">
        <f>基金残高に係る経年分析!H56</f>
        <v>1187</v>
      </c>
    </row>
    <row r="74" spans="1:16" x14ac:dyDescent="0.2">
      <c r="A74" s="172" t="s">
        <v>75</v>
      </c>
      <c r="B74" s="173">
        <f>基金残高に係る経年分析!F57</f>
        <v>5207</v>
      </c>
      <c r="C74" s="173">
        <f>基金残高に係る経年分析!G57</f>
        <v>5399</v>
      </c>
      <c r="D74" s="173">
        <f>基金残高に係る経年分析!H57</f>
        <v>5503</v>
      </c>
    </row>
  </sheetData>
  <sheetProtection algorithmName="SHA-512" hashValue="j+lOWFtIjfdA5cSNGQC/b9dI/x78eJMyJmdFGf7b8NsFslwSAUADOhfWKsLlkIvyFyuJbGOzJ2gIRIEwwk8Y+g==" saltValue="uaazyCl17rOrVTCT0k0p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小杉　沙江子</cp:lastModifiedBy>
  <cp:lastPrinted>2025-03-18T00:18:49Z</cp:lastPrinted>
  <dcterms:created xsi:type="dcterms:W3CDTF">2025-02-19T02:05:00Z</dcterms:created>
  <dcterms:modified xsi:type="dcterms:W3CDTF">2025-03-18T00:21:28Z</dcterms:modified>
  <cp:category/>
</cp:coreProperties>
</file>